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/>
  <mc:AlternateContent xmlns:mc="http://schemas.openxmlformats.org/markup-compatibility/2006">
    <mc:Choice Requires="x15">
      <x15ac:absPath xmlns:x15ac="http://schemas.microsoft.com/office/spreadsheetml/2010/11/ac" url="D:\DGS\sdo-drg\SDO2018\RappDRG2018\"/>
    </mc:Choice>
  </mc:AlternateContent>
  <xr:revisionPtr revIDLastSave="0" documentId="8_{47127D4D-67EB-471C-9402-D8BB8639D066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Copertina" sheetId="53" r:id="rId1"/>
    <sheet name="Indice delle Tabelle" sheetId="54" r:id="rId2"/>
    <sheet name="Tabella 1.1.1" sheetId="2" r:id="rId3"/>
    <sheet name="Tabella 1.1.2" sheetId="3" r:id="rId4"/>
    <sheet name="Tabella 1.1.3" sheetId="4" r:id="rId5"/>
    <sheet name="Tabella 1.1.4" sheetId="5" r:id="rId6"/>
    <sheet name="Tabella 2.1.1" sheetId="6" r:id="rId7"/>
    <sheet name="Tabella 2.1.2" sheetId="7" r:id="rId8"/>
    <sheet name="Tabella 2.2.1" sheetId="8" r:id="rId9"/>
    <sheet name="Tabella 2.2.2" sheetId="9" r:id="rId10"/>
    <sheet name="Tabella 2.3.1" sheetId="10" r:id="rId11"/>
    <sheet name="Tabella 2.3.2" sheetId="11" r:id="rId12"/>
    <sheet name="Tabella 2.3.3" sheetId="12" r:id="rId13"/>
    <sheet name="Tabella 2.4.1" sheetId="13" r:id="rId14"/>
    <sheet name="Tabella 2.4.2" sheetId="14" r:id="rId15"/>
    <sheet name="Tabella 2.4.3" sheetId="15" r:id="rId16"/>
    <sheet name="Tabella 2.5.1" sheetId="16" r:id="rId17"/>
    <sheet name="Tabella 2.6.1" sheetId="17" r:id="rId18"/>
    <sheet name="Tabella 2.6.2" sheetId="18" r:id="rId19"/>
    <sheet name="Tabella 2.8.1" sheetId="21" r:id="rId20"/>
    <sheet name="Tabella 2.8.2" sheetId="22" r:id="rId21"/>
    <sheet name="Tabella 2.8.3" sheetId="23" r:id="rId22"/>
    <sheet name="Tabella 2.9.1" sheetId="19" r:id="rId23"/>
    <sheet name="Legenda" sheetId="20" r:id="rId24"/>
    <sheet name="Tabella 2.9.1 ONU" sheetId="24" r:id="rId25"/>
    <sheet name="Legenda ONU" sheetId="25" r:id="rId26"/>
    <sheet name="Tabella 2.9.2" sheetId="26" r:id="rId27"/>
    <sheet name="Tabella 2.9.3" sheetId="27" r:id="rId28"/>
    <sheet name="Tabella 2.9.4" sheetId="28" r:id="rId29"/>
    <sheet name="Tabella 2.9.5" sheetId="29" r:id="rId30"/>
    <sheet name="Tabella 2.9.6" sheetId="30" r:id="rId31"/>
    <sheet name="Tabella 2.9.7" sheetId="31" r:id="rId32"/>
    <sheet name="Tabella 2.9.8" sheetId="32" r:id="rId33"/>
    <sheet name="Tabella 3.1" sheetId="33" r:id="rId34"/>
    <sheet name="Tabella 3.2" sheetId="34" r:id="rId35"/>
    <sheet name="Tabella 3.3" sheetId="35" r:id="rId36"/>
    <sheet name="Tabella 3.4" sheetId="36" r:id="rId37"/>
    <sheet name="Tabella 4.1.1" sheetId="37" r:id="rId38"/>
    <sheet name="Tabella 4.1.2" sheetId="38" r:id="rId39"/>
    <sheet name="Tabella 4.1.3" sheetId="39" r:id="rId40"/>
    <sheet name="Tabella 4.2.1" sheetId="41" r:id="rId41"/>
    <sheet name="Tabella 4.3.1" sheetId="42" r:id="rId42"/>
    <sheet name="Tabella 4.3.2" sheetId="40" r:id="rId43"/>
    <sheet name="Tabella 4.3.3" sheetId="44" r:id="rId44"/>
    <sheet name="Tabella 4.4.1" sheetId="45" r:id="rId45"/>
    <sheet name="Tabella 4.4.2" sheetId="46" r:id="rId46"/>
    <sheet name="Tabella 4.4.3" sheetId="47" r:id="rId47"/>
    <sheet name="Tabella 4.5.1" sheetId="48" r:id="rId48"/>
    <sheet name="Tabella 4.5.2" sheetId="49" r:id="rId49"/>
    <sheet name="Tabella 5.1.1" sheetId="50" r:id="rId50"/>
    <sheet name="Tabella 5.1.2" sheetId="51" r:id="rId51"/>
    <sheet name="Tabella 5.1.3" sheetId="52" r:id="rId5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72" i="54" l="1"/>
  <c r="A71" i="54"/>
  <c r="A70" i="54"/>
  <c r="A66" i="54"/>
  <c r="A65" i="54"/>
  <c r="A63" i="54"/>
  <c r="A62" i="54"/>
  <c r="A61" i="54"/>
  <c r="A59" i="54"/>
  <c r="A58" i="54"/>
  <c r="A57" i="54"/>
  <c r="A55" i="54"/>
  <c r="A53" i="54"/>
  <c r="A52" i="54"/>
  <c r="A51" i="54"/>
  <c r="A47" i="54"/>
  <c r="A46" i="54"/>
  <c r="A45" i="54"/>
  <c r="A44" i="54"/>
  <c r="A41" i="54"/>
  <c r="A40" i="54"/>
  <c r="A39" i="54"/>
  <c r="A38" i="54"/>
  <c r="A37" i="54"/>
  <c r="A36" i="54"/>
  <c r="A35" i="54"/>
  <c r="A34" i="54"/>
  <c r="A32" i="54"/>
  <c r="A31" i="54"/>
  <c r="A30" i="54"/>
  <c r="A28" i="54"/>
  <c r="A27" i="54"/>
  <c r="A25" i="54"/>
  <c r="A23" i="54"/>
  <c r="A22" i="54"/>
  <c r="A21" i="54"/>
  <c r="A19" i="54"/>
  <c r="A18" i="54"/>
  <c r="A17" i="54"/>
  <c r="A15" i="54"/>
  <c r="A14" i="54"/>
  <c r="A12" i="54"/>
  <c r="A11" i="54"/>
  <c r="A7" i="54"/>
  <c r="A6" i="54"/>
  <c r="A5" i="54"/>
  <c r="A4" i="54"/>
</calcChain>
</file>

<file path=xl/sharedStrings.xml><?xml version="1.0" encoding="utf-8"?>
<sst xmlns="http://schemas.openxmlformats.org/spreadsheetml/2006/main" count="19415" uniqueCount="3698">
  <si>
    <t>Analisi Prestazioni: Ricoveri</t>
  </si>
  <si>
    <t>Ultimo aggiornamento: 25-10-2019 13:17:39</t>
  </si>
  <si>
    <t>Tabella 1.1.1: Confronto SDO 2018 - 2017 per Struttura</t>
  </si>
  <si>
    <t>Anno elaborato : 2018</t>
  </si>
  <si>
    <t>Anno di confronto : 2017</t>
  </si>
  <si>
    <t>Struttura</t>
  </si>
  <si>
    <t>Casi Deg. Ordinaria</t>
  </si>
  <si>
    <t>Giorni Day Hospital</t>
  </si>
  <si>
    <t>% Diff</t>
  </si>
  <si>
    <t>004 - BUSTO ARSIZIO OSP. CIRCOLO</t>
  </si>
  <si>
    <t>006 - GALLARATE OSP. S.ANTONIO ABT.</t>
  </si>
  <si>
    <t>008 - SARONNO OSP. CIRCOLO</t>
  </si>
  <si>
    <t>009 - SOMMA LOMBARDO OSP. CIRCOLO</t>
  </si>
  <si>
    <t>010 - TRADATE OSP. GALMARINI</t>
  </si>
  <si>
    <t>012 - ANGERA OSP. ONDOLI</t>
  </si>
  <si>
    <t>015 - CASTELLANZA C.C. S.MARIA</t>
  </si>
  <si>
    <t>017 - CASTELLANZA C.C. MATER DOMINI</t>
  </si>
  <si>
    <t>022 - CANTU' OSP. CIRCOLO</t>
  </si>
  <si>
    <t>023 - BELLANO OSP. CIRCOLO</t>
  </si>
  <si>
    <t>024 - MERATE OSP. CIRCOLO</t>
  </si>
  <si>
    <t>025 - MARIANO COMENSE OSP. F.VILLA</t>
  </si>
  <si>
    <t>026 - MENAGGIO OSP. DI ZONA</t>
  </si>
  <si>
    <t>029 - ERBA OSP. SACRA FAMIGLIA</t>
  </si>
  <si>
    <t>030 - COMO OSP. VALDUCE</t>
  </si>
  <si>
    <t>031 - GRAVEDONA OSP. PELASCINI</t>
  </si>
  <si>
    <t>032 - COMO IST.CL. VILLA APRICA</t>
  </si>
  <si>
    <t>033 - LECCO C.C. LECCO</t>
  </si>
  <si>
    <t>034 - LECCO C.C. G.B. MANGIONI</t>
  </si>
  <si>
    <t>035 - LANZO INTELVI C.C. C.ORTOPED.</t>
  </si>
  <si>
    <t>037 - ALBESE CASS. C.C. S.BENEDETTO</t>
  </si>
  <si>
    <t>038 - APPIANO GENTILE C.C. BETULLE</t>
  </si>
  <si>
    <t>042 - SONDRIO OSP. CIVILE</t>
  </si>
  <si>
    <t>044 - CHIAVENNA OSP. CIVILE</t>
  </si>
  <si>
    <t>045 - MORBEGNO OSP.CIVILE</t>
  </si>
  <si>
    <t>051 - SESTO S.GIOVANNI OSP. MAGGIORE</t>
  </si>
  <si>
    <t>056 - MILANO OSP. BAMBINI V.BUZZI</t>
  </si>
  <si>
    <t>057 - MILANO IST. OSP. PR. MATERNITA</t>
  </si>
  <si>
    <t>058 - CINISELLO B. OSP. BASSINI</t>
  </si>
  <si>
    <t>066 - GARBAGNATE MIL. OSP. SALVINI</t>
  </si>
  <si>
    <t>067 - LODI  OSP. MAGGIORE</t>
  </si>
  <si>
    <t>068 - DESIO OSP. CIRCOLO</t>
  </si>
  <si>
    <t>070 - CARATE B. OSP. V. EMANUELE III</t>
  </si>
  <si>
    <t>071 - MELZO - OSPEDALE S. MARIA DELLE STELLE MELZO</t>
  </si>
  <si>
    <t>072 - CASSANO D'ADDA - OSPEDALE A. ZAPPATONI-CASSANO D'ADDA</t>
  </si>
  <si>
    <t>072 - VIZZOLO PREDABISSI - OSPEDALE DI  VIZZOLO PREDABISSI</t>
  </si>
  <si>
    <t>073 - RHO  OSP. CIRCOLO</t>
  </si>
  <si>
    <t>074 - ABBIATEGRASSO - OSPEDALE C. CANTU' ABBIATEGRASSO</t>
  </si>
  <si>
    <t>074 - MAGENTA OSP. CIVILE</t>
  </si>
  <si>
    <t>074 - MAGENTA - OSPEDALE G. FORNAROLI MAGENTA</t>
  </si>
  <si>
    <t>075 - ABBIATEGRASSO OSP. CIRCOLO</t>
  </si>
  <si>
    <t>078 - VIMERCATE OSP. CIVILE</t>
  </si>
  <si>
    <t>079 - CODOGNO OSP. CIVICO</t>
  </si>
  <si>
    <t>080 - CASALPUSTERLENGO OSP. CIVICO</t>
  </si>
  <si>
    <t>081 - GIUSSANO OSP. BORELLA</t>
  </si>
  <si>
    <t>082 - SEREGNO OSP. TRABATTONI</t>
  </si>
  <si>
    <t>083 - S.ANGELO LODIG. OSP. DELMATI</t>
  </si>
  <si>
    <t>085 - CERNUSCO SUL NAVIGLIO - OSPEDALE UBOLDO - CERNUSCO S/NAVIGLIO</t>
  </si>
  <si>
    <t>085 - VAPRIO D'ADDA - OSPEDALE CROTTA OLTROCCHI-VAPRIO D'ADDA</t>
  </si>
  <si>
    <t>096 - MILANO C.C. DEL POLICLINICO</t>
  </si>
  <si>
    <t>097 - MILANO C.C. S.RITA</t>
  </si>
  <si>
    <t>100 - MILANO C.C. IGEA</t>
  </si>
  <si>
    <t>101 - MILANO C.C. VILLA LETIZIA</t>
  </si>
  <si>
    <t>103 - MILANO C.C. B.PALAZZOLO</t>
  </si>
  <si>
    <t>105 - MILANO C.C. S.CAMILLO</t>
  </si>
  <si>
    <t>106 - MONZA C.C. CITTA' DI MONZA</t>
  </si>
  <si>
    <t>107 - MONZA C.C. ZUCCHI</t>
  </si>
  <si>
    <t>108 - CARATE B. C.C. ZUCCHI</t>
  </si>
  <si>
    <t>109 - LIMBIATE C.C. VILLA BIANCA</t>
  </si>
  <si>
    <t>110 - MILANO C.C. S.GIOVANNI</t>
  </si>
  <si>
    <t>112 - MILANO IST. CL. S.AMBROGIO</t>
  </si>
  <si>
    <t>113 - MILANO C.C. LA MADONNINA</t>
  </si>
  <si>
    <t>116 - PADERNO DUGNANO C.C. S.CARLO</t>
  </si>
  <si>
    <t>119 - MILANO IST. CL.. S.SIRO</t>
  </si>
  <si>
    <t>121 - MILANO C.C. S.PIO X</t>
  </si>
  <si>
    <t>124 - MILANO IST. STOMATOL. ITALIANO</t>
  </si>
  <si>
    <t>125 - CESANO BOSCONE C.C. AMBROSIANA</t>
  </si>
  <si>
    <t>131 - TREVIGLIO OSP. TREV.-CARAVAGG.</t>
  </si>
  <si>
    <t>132 - S.GIOVANNI BIANCO OSP. CIVILE</t>
  </si>
  <si>
    <t>133 - ALZANO L. OSP. PES. FENAROLI</t>
  </si>
  <si>
    <t>136 - GAZZANIGA OSP. BRIOLINI</t>
  </si>
  <si>
    <t>137 - LOVERE OSP. SS.CAPITANIO</t>
  </si>
  <si>
    <t>138 - ROMANO DI L. OSP. SS.TRINITA'</t>
  </si>
  <si>
    <t>140 - SERIATE OSP. BOLOGNINI</t>
  </si>
  <si>
    <t>143 - BERGAMO C.C. GAVAZZENI</t>
  </si>
  <si>
    <t>144 - BERGAMO C.C. PALAZZOLO</t>
  </si>
  <si>
    <t>145 - BERGAMO C.C. CASTELLI</t>
  </si>
  <si>
    <t>146 - BERGAMO C.C. S.FRANCESCO</t>
  </si>
  <si>
    <t>147 - ZINGONIA C.C. S.MARCO</t>
  </si>
  <si>
    <t>148 - PONTE S.PIETRO C.C. S.PIETRO</t>
  </si>
  <si>
    <t>149 - S.PELLEGRINO C.C. QUARENGHI</t>
  </si>
  <si>
    <t>154 - CHIARI - PRESIDIO OSPEDALIERO DI CHIARI</t>
  </si>
  <si>
    <t>154 - ORZINUOVI - STABILIMENTO OSPEDALIERO DI ORZINUOVI</t>
  </si>
  <si>
    <t>156 - DESENZANO E.O.</t>
  </si>
  <si>
    <t>157 - GAVARDO OSP. CIV. LA MEMORIA</t>
  </si>
  <si>
    <t>158 - LENO OSP. CIVILE</t>
  </si>
  <si>
    <t>159 - MONTICHIARI OSP. CIVILE</t>
  </si>
  <si>
    <t>161 - SALO' OSP. CIVILE</t>
  </si>
  <si>
    <t>162 - GARDONE V.TROMPIA OSP. CIVILE</t>
  </si>
  <si>
    <t>163 - ISEO OSP. CIVILE</t>
  </si>
  <si>
    <t>167 - BRESCIA OSP. UMBERTO I</t>
  </si>
  <si>
    <t>175 - BRESCIA C.C. S.CAMILLO</t>
  </si>
  <si>
    <t>176 - BRESCIA C.C. S.ANNA</t>
  </si>
  <si>
    <t>177 - GARDONE RIV. C.C. VILLA GEMMA</t>
  </si>
  <si>
    <t>178 - BRESCIA IST.CL.CITTA'  BRESCIA</t>
  </si>
  <si>
    <t>183 - LONATO OSPEDALE</t>
  </si>
  <si>
    <t>184 - MANERBIO OSP. CIVILE</t>
  </si>
  <si>
    <t>190 - CASORATE PRIMO OSP. C.MIRA</t>
  </si>
  <si>
    <t>191 - MEDE LOMELLINA OSP. S.MARTINO</t>
  </si>
  <si>
    <t>192 - VARZI OSP. CIVILE</t>
  </si>
  <si>
    <t>193 - VIGEVANO OSP. CIVILE</t>
  </si>
  <si>
    <t>194 - VOGHERA OSP. CIVILE</t>
  </si>
  <si>
    <t>197 - SALICE T. C.C. VILLA ESPERIA</t>
  </si>
  <si>
    <t>198 - VIGEVANO C.C. BEATO MATTEO</t>
  </si>
  <si>
    <t>201 - PIEVE DEL CAIRO C.C.</t>
  </si>
  <si>
    <t>202 - PAVIA IST. CL. CITTA' DI PAVIA</t>
  </si>
  <si>
    <t>203 - MORTARA OSP. ASILO VITTORIA</t>
  </si>
  <si>
    <t>209 - CREMA  OSP. MAGGIORE</t>
  </si>
  <si>
    <t>215 - RIVOLTA D'ADDA OSP. S.MARTA</t>
  </si>
  <si>
    <t>217 - CREMONA C.C. ANCELLE CARITA'</t>
  </si>
  <si>
    <t>218 - CREMONA C.C. S.CAMILLO</t>
  </si>
  <si>
    <t>219 - CREMONA C.C. FIGLIE S.CAMILLO</t>
  </si>
  <si>
    <t>227 - ASOLA - PRESIDIO OSPEDALIERO - ASOLA</t>
  </si>
  <si>
    <t>227 - BOZZOLO - PRES. RIABIL. MULTIFUNZ. BOZZOLO</t>
  </si>
  <si>
    <t>239 - PIEVE DI CORIANO OSP. CIVILE</t>
  </si>
  <si>
    <t>259 - MANTOVA C.C. S.CLEMENTE</t>
  </si>
  <si>
    <t>273 - CASALMAGGIORE OSP. OGLIO PO</t>
  </si>
  <si>
    <t>274 - ESINE OSP. VALCAMONICA</t>
  </si>
  <si>
    <t>275 - OME C.C. S.ROCCO</t>
  </si>
  <si>
    <t>281 - CUGGIONO OSP. CUGGIONO</t>
  </si>
  <si>
    <t>281 - LEGNANO OSP. LEGNANO</t>
  </si>
  <si>
    <t>282 - CITTIGLIO OSP. CIRCOLO CAUSA PIA LUVINI</t>
  </si>
  <si>
    <t>282 - LUINO OSPEDALE LUINI CONFALONIERI</t>
  </si>
  <si>
    <t>283 - PASSIRANA DI RHO PR. RIABIL.</t>
  </si>
  <si>
    <t>284 - COSTA MASNAGA PR. RIABIL.</t>
  </si>
  <si>
    <t>294 - BRESCIA C.C. DOMUS SALUTIS</t>
  </si>
  <si>
    <t>295 - BRESCIA C.C. POLIAMBULANZA</t>
  </si>
  <si>
    <t>337 - BERGAMO C.C. VILLA S.APOLLONIA</t>
  </si>
  <si>
    <t>347 - ANZANO/PARCO CC V.S. GIUSEPPE</t>
  </si>
  <si>
    <t>348 - SALO' CC VILLA BARBARANO</t>
  </si>
  <si>
    <t>350 - TRESCORE B.- FOND. S.ISIDORO</t>
  </si>
  <si>
    <t>352 - CINISELLO B.- POLO GER. RIABIL.</t>
  </si>
  <si>
    <t>353 - VOLTA MANTOVANA OSP CIVILE SRL</t>
  </si>
  <si>
    <t>354 - SERIATE FOND. ORIZZONTE ONLUS</t>
  </si>
  <si>
    <t>355 - SUZZARA OSP.DI SUZZARA SPA</t>
  </si>
  <si>
    <t>356 - ZINGONIA IST. CLINICO HABILITA</t>
  </si>
  <si>
    <t>357 - CASTIGLIONE STIVIERE - OSP. SRL</t>
  </si>
  <si>
    <t>359 - CERNUSCO S/NAV. Fond F.E.R.B.</t>
  </si>
  <si>
    <t>360 - GAZZANIGA - FONDAZIONE F.E.R.B.</t>
  </si>
  <si>
    <t>362 - REZZATO - RES. ANNI AZZURRI</t>
  </si>
  <si>
    <t>363 - OPERA - RES. ANNI AZZURRI MIRASOLE</t>
  </si>
  <si>
    <t>364 - BREBBIA - FOND.BORGHI &amp; C. SAS</t>
  </si>
  <si>
    <t>366 - LENO - DOMINATO LEONENSE SAN</t>
  </si>
  <si>
    <t>367 - MILANO - OSP. S. GIUSEPPE MICU</t>
  </si>
  <si>
    <t>368 - ROVATO C.RIAB. SPALENZA</t>
  </si>
  <si>
    <t>369 - PALAZZOLO S/O - FOND. RICHIEDEI</t>
  </si>
  <si>
    <t xml:space="preserve">372 - COMO - CENTRO DIAGNOSTICO SAN NICOLO' </t>
  </si>
  <si>
    <t xml:space="preserve">378 - MILANO - CENTRO CLINICO NEMO </t>
  </si>
  <si>
    <t>379 - SARNICO - HABILITA ISTITUTO CLINICO OSPEDALE DI SARNICO</t>
  </si>
  <si>
    <t>380 - VIADANA - OSPEDALE DI VIADANA</t>
  </si>
  <si>
    <t>381 - MONZA - FONDAZIONE MONZA E BRIANZA PER IL BAMBINO E LA SUA MAMMA</t>
  </si>
  <si>
    <t>382 - PIARIO - OSPEDALE M. O. ANTONIO LOCATELLI</t>
  </si>
  <si>
    <t xml:space="preserve">383 - STRADELLA - NUOVO OSPEDALE DI BRONI E STRADELLA </t>
  </si>
  <si>
    <t>384 - RANICA - CENTRO DI RICERCA CLINICHE PER LE MALATTIE RARE ALDO E CELE DACCO'</t>
  </si>
  <si>
    <t>388 - LONATE POZZOLO - ISTITUTO DI RICOVERO E CURA  - GRUPPO ISENI SANITA' SRL</t>
  </si>
  <si>
    <t>397 - CUNARDO - CASA DI CURA LE TERRAZZE - CUNARDO</t>
  </si>
  <si>
    <t>901 - CUASSO AL MONTE - OSPEDALE DI CUASSO - CUASSO AL MONTE</t>
  </si>
  <si>
    <t>901 - VARESE - OSPEDALE DI CIRCOLO E FONDAZIONE MACCHI</t>
  </si>
  <si>
    <t>901 - VARESE - OSPEDALE F. DEL PONTE - VARESE</t>
  </si>
  <si>
    <t>902 - COMO OSP. S. ANNA</t>
  </si>
  <si>
    <t>903 - LECCO OSP. CIRCOLO</t>
  </si>
  <si>
    <t>904 - SONDALO E.O. BORMIO E SONDALO</t>
  </si>
  <si>
    <t>905 - BERGAMO OSPEDALI RIUNITI</t>
  </si>
  <si>
    <t>906 - BRESCIA SPEDALI CIVILI</t>
  </si>
  <si>
    <t>907 - MANTOVA OSP. C.POMA</t>
  </si>
  <si>
    <t>908 - CREMONA  ISTITUTI OSPITALIERI</t>
  </si>
  <si>
    <t>909 - MONZA OSP. S.GERARDO</t>
  </si>
  <si>
    <t>910 - MILANO OSP. FATEBENEFRATELLI</t>
  </si>
  <si>
    <t>911 - MILANO IST. ORTOPEDICO G.PINI</t>
  </si>
  <si>
    <t>912 - MILANO I.C.P.</t>
  </si>
  <si>
    <t>913 - MILANO OSP. NIGUARDA</t>
  </si>
  <si>
    <t>914 - MILANO OSP. S. PAOLO</t>
  </si>
  <si>
    <t>915 - MILANO OSP. S.CARLO</t>
  </si>
  <si>
    <t>916 - MILANO OSP. SACCO</t>
  </si>
  <si>
    <t>920 - CASATENOVO  I.N.R.C.A.</t>
  </si>
  <si>
    <t>922 - MILANO IST. NAZIONALE TUMORI</t>
  </si>
  <si>
    <t>923 - MILANO IST. NEUROLOGICO BESTA</t>
  </si>
  <si>
    <t>924 - PAVIA OSP. S.MATTEO</t>
  </si>
  <si>
    <t>925 - MILANO FOND. IRCCS POLICLINICO</t>
  </si>
  <si>
    <t>930 - TRADATE FOND. CLIN. DEL LAVORO</t>
  </si>
  <si>
    <t>931 - BOSISIO PARINI IST. SC. MEDEA</t>
  </si>
  <si>
    <t>932 - GUSSAGO FONDAZ. CL. LAVORO PV</t>
  </si>
  <si>
    <t>933 - CASTELGOFFREDO CL. LAV. PAVIA</t>
  </si>
  <si>
    <t>934 - MILANO FONDAZIONE MONZINO</t>
  </si>
  <si>
    <t>935 - MILANO IST. S.RAFFAELE</t>
  </si>
  <si>
    <t>936 - MILANO CENTRO AUXOLOGICO</t>
  </si>
  <si>
    <t>936 - MILANO - IRCCS OSPEDALE CAPITANIO</t>
  </si>
  <si>
    <t>937 - MILANO FONDAZIONE DON GNOCCHI</t>
  </si>
  <si>
    <t>938 - PAVIA FONDAZ. CLIN. DEL LAVORO</t>
  </si>
  <si>
    <t>939 - PAVIA IST. MONDINO</t>
  </si>
  <si>
    <t>940 - MONTESCANO FOND. CL.LAVORO PV</t>
  </si>
  <si>
    <t>941 - MILANO IST. EUROPEO ONCOLOGIA</t>
  </si>
  <si>
    <t>942 - BRESCIA IST. S.GIOVANNI DI DIO</t>
  </si>
  <si>
    <t>943 - ROZZANO - IST. CLIN. HUMANITAS</t>
  </si>
  <si>
    <t>944 - LISSONE - FONDAZIONE S. MAUGERI</t>
  </si>
  <si>
    <t>945 - PAVIA - FOND. S. MAUGERI</t>
  </si>
  <si>
    <t>946 - MILANO IST. ORTOP. GALEAZZI</t>
  </si>
  <si>
    <t>947 - S.DONATO M. IST.POL. S.DONATO</t>
  </si>
  <si>
    <t>948 - SESTO S.G. C.C. MULTIMEDICA</t>
  </si>
  <si>
    <t>949 - MILANO - FSM- ISTITUTO SCIENTIFICO DI RIABILITAZIONE MILANO</t>
  </si>
  <si>
    <t>950 - MILANO - SAN RAFFAELE TURRO</t>
  </si>
  <si>
    <t>Totale complessivo</t>
  </si>
  <si>
    <t>Ultimo aggiornamento: 25-10-2019 13:21:45</t>
  </si>
  <si>
    <t>Tabella 1.1.2: Confronto SDO 2018 - 2017 per Reparto</t>
  </si>
  <si>
    <t>Reparto</t>
  </si>
  <si>
    <t>01 - ALLERGOLOGIA</t>
  </si>
  <si>
    <t>02 - DAY HOSPITAL</t>
  </si>
  <si>
    <t>07 - CARDIOCHIRURGIA</t>
  </si>
  <si>
    <t>08 - CARDIOLOGIA</t>
  </si>
  <si>
    <t>09 - CHIRURGIA GENERALE</t>
  </si>
  <si>
    <t>10 - CHIRURGIA MAXILLO-FACCIALE</t>
  </si>
  <si>
    <t>11 - CHIRURGIA PEDIATRICA</t>
  </si>
  <si>
    <t>12 - CHIRURGIA PLASTICA</t>
  </si>
  <si>
    <t>13 - CHIRURGIA TORACICA</t>
  </si>
  <si>
    <t>14 - CHIRURGIA VASCOLARE</t>
  </si>
  <si>
    <t>18 - EMATOLOGIA</t>
  </si>
  <si>
    <t>19 - MALATTIE ENDOCRINE,DEL RICAMBIO E DELLA NUTRIZIONE</t>
  </si>
  <si>
    <t>20 - IMMUNOLOGIA</t>
  </si>
  <si>
    <t>21 - GERIATRIA</t>
  </si>
  <si>
    <t>24 - MALATTIE INFETTIVE E TROPICALI</t>
  </si>
  <si>
    <t>25 - MEDICINA DEL LAVORO</t>
  </si>
  <si>
    <t>26 - MEDICINA GENERALE</t>
  </si>
  <si>
    <t>28 - UNITA' SPINALE</t>
  </si>
  <si>
    <t>29 - NEFROLOGIA</t>
  </si>
  <si>
    <t>30 - NEUROCHIRURGIA</t>
  </si>
  <si>
    <t>31 - NIDO</t>
  </si>
  <si>
    <t>32 - NEUROLOGIA</t>
  </si>
  <si>
    <t>33 - NEUROPSICHIATRIA INFANTILE</t>
  </si>
  <si>
    <t>34 - OCULISTICA</t>
  </si>
  <si>
    <t>35 - ODONTOIATRIA E STOMATOLOGIA</t>
  </si>
  <si>
    <t>36 - ORTOPEDIA E TRAUMATOLOGIA</t>
  </si>
  <si>
    <t>37 - OSTETRICIA E GINECOLOGIA</t>
  </si>
  <si>
    <t>38 - OTORINOLARINGOIATRIA</t>
  </si>
  <si>
    <t>39 - PEDIATRIA</t>
  </si>
  <si>
    <t>40 - PSICHIATRIA</t>
  </si>
  <si>
    <t>43 - UROLOGIA</t>
  </si>
  <si>
    <t>47 - GRANDI USTIONATI</t>
  </si>
  <si>
    <t>48 - NEFROLOGIA (ABILITAZIONE TRAPIANTO RENE)</t>
  </si>
  <si>
    <t>49 - TERAPIA INTENSIVA</t>
  </si>
  <si>
    <t>50 - UNITA' CORONARICA</t>
  </si>
  <si>
    <t>51 - ASTANTERIA</t>
  </si>
  <si>
    <t>52 - DERMATOLOGIA</t>
  </si>
  <si>
    <t>54 - EMODIALISI</t>
  </si>
  <si>
    <t>56 - RECUPERO E RIABILITAZIONE FUNZIONALE</t>
  </si>
  <si>
    <t>58 - GASTROENTEROLOGIA</t>
  </si>
  <si>
    <t>60 - LUNGODEGENTI</t>
  </si>
  <si>
    <t>61 - MEDICINA NUCLEARE</t>
  </si>
  <si>
    <t>62 - NEONATOLOGIA</t>
  </si>
  <si>
    <t>64 - ONCOLOGIA</t>
  </si>
  <si>
    <t>65 - ONCOEMATOLOGIA PEDIATRICA</t>
  </si>
  <si>
    <t>66 - ONCOEMATOLOGIA</t>
  </si>
  <si>
    <t>67 - PENSIONANTI</t>
  </si>
  <si>
    <t>68 - PNEUMOLOGIA</t>
  </si>
  <si>
    <t>69 - RADIOLOGIA</t>
  </si>
  <si>
    <t>70 - RADIOTERAPIA</t>
  </si>
  <si>
    <t>71 - REUMATOLOGIA</t>
  </si>
  <si>
    <t>73 - TERAPIA INTENSIVA NEONATALE</t>
  </si>
  <si>
    <t>75 - NEURO-RIABILITAZIONE</t>
  </si>
  <si>
    <t>78 - UROLOGIA PEDIATRICA</t>
  </si>
  <si>
    <t>98 - DAY SURGERY</t>
  </si>
  <si>
    <t>99 - CURE PALLIATIVE</t>
  </si>
  <si>
    <t>RM - RIABILITAZIONE DI MANTENIMENTO</t>
  </si>
  <si>
    <t>SA - SUB ACUTI</t>
  </si>
  <si>
    <t>Ultimo aggiornamento: 25-10-2019 13:24:05</t>
  </si>
  <si>
    <t>Tabella 1.1.3: Confronto SDO 2018 - 2017 per DRG</t>
  </si>
  <si>
    <t>DRG</t>
  </si>
  <si>
    <t>001 - CRANIOTOMIA, ETÀ &gt; 17 ANNI CON CC</t>
  </si>
  <si>
    <t>002 - CRANIOTOMIA, ETÀ &gt; 17 ANNI SENZA CC</t>
  </si>
  <si>
    <t>003 - CRANIOTOMIA ETA' &lt; 18</t>
  </si>
  <si>
    <t>006 - DECOMPRESSIONE TUNNEL CARPALE</t>
  </si>
  <si>
    <t>007 - INT. SU NERVI E ALTRI INT. SIST. NERVOSO CON CC</t>
  </si>
  <si>
    <t>008 - INT. SU NERVI E ALTRI INT. SIST. NERVOSO SENZA CC</t>
  </si>
  <si>
    <t>009 - MAL. E TRAUMATISMI MIDOLLO SPINALE</t>
  </si>
  <si>
    <t>010 - NEOPLASIE SIST. NERVOSO CON CC</t>
  </si>
  <si>
    <t>011 - NEOPLASIE SIST. NERVOSO SENZA CC</t>
  </si>
  <si>
    <t>012 - MAL. DEGENERATIVE SIST. NERVOSO</t>
  </si>
  <si>
    <t>013 - SCLEROSI MULTIPLA E ATASSIA CEREBELLARE</t>
  </si>
  <si>
    <t>014 - EMORRAGIA INTRACRANICA O INFARTO CEREBRALE</t>
  </si>
  <si>
    <t>015 - MAL. CEREBROVASCOLARI ACUTE ASPECIFICHE E OCCLUSIONE PRECEREBRALE SENZA INFARTO</t>
  </si>
  <si>
    <t>016 - MAL. CEREBROVASCOLARI ASPECIFICHE CON CC</t>
  </si>
  <si>
    <t>017 - MAL. CEREBROVASCOLARI ASPECIFICHE SENZA CC</t>
  </si>
  <si>
    <t>018 - MAL. NERVI CRANICI E PERIFERICI CON CC</t>
  </si>
  <si>
    <t>019 - MAL. NERVI CRANICI E PERIFERICI SENZA CC</t>
  </si>
  <si>
    <t>021 - MENINGITE VIRALE</t>
  </si>
  <si>
    <t>022 - ENCEFALOPATIA IPERTENSIVA</t>
  </si>
  <si>
    <t>023 - STUPORE E COMA NON TRAUMATICO</t>
  </si>
  <si>
    <t>026 - CONVULSIONI E CEFALEA, ETA' &lt; 18</t>
  </si>
  <si>
    <t>027 - STUPORE E COMA TRAUMAT.,COMA &gt; 1 H</t>
  </si>
  <si>
    <t>028 - STUPORE E COMA TRAUMAT.,COMA &lt;1 H,ETA'&gt;17 CON CC</t>
  </si>
  <si>
    <t>029 - STUPORE E COMA TRAUMAT.,COMA &lt;1 H,ETA'&gt;17 SENZA CC</t>
  </si>
  <si>
    <t>030 - STUPORE E COMA TRAUMAT.,COMA &lt; 1 H, ETA' &lt; 18</t>
  </si>
  <si>
    <t>031 - COMMOZIONE CEREBRALE, ETA' &gt; 17 CON CC</t>
  </si>
  <si>
    <t>032 - COMMOZIONE CEREBRALE, ETA' &gt; 17 SENZA CC</t>
  </si>
  <si>
    <t>033 - COMMOZIONE CEREBRALE, ETA' &lt; 18</t>
  </si>
  <si>
    <t>034 - ALTRE MAL. SIST. NERVOSO CON CC</t>
  </si>
  <si>
    <t>035 - ALTRE MAL. SIST. NERVOSO SENZA CC</t>
  </si>
  <si>
    <t>036 - INT. SU RETINA</t>
  </si>
  <si>
    <t>037 - INT. SU ORBITA</t>
  </si>
  <si>
    <t>038 - INT. PRIMARI SU IRIDE</t>
  </si>
  <si>
    <t>039 - INT. SU CRISTALLINO CON O SENZA VITRECTOMIA</t>
  </si>
  <si>
    <t>040 - INT. EXTRAOCULARI ESCL. ORBITA, ETA' &gt; 17</t>
  </si>
  <si>
    <t>041 - INT. EXTRAOCULARI ESCL. ORBITA, ETA' &lt; 18</t>
  </si>
  <si>
    <t>042 - INT. INTRAOCULARI ESCL. RETINA,IRIDE E CRISTALLINO</t>
  </si>
  <si>
    <t>043 - IFEMA</t>
  </si>
  <si>
    <t>044 - INFEZ. ACUTE MAGGIORI OCCHIO</t>
  </si>
  <si>
    <t>045 - MAL. NEUROLOGICHE OCCHIO</t>
  </si>
  <si>
    <t>046 - ALTRE MAL. OCCHIO, ETA' &gt; 17 CON CC</t>
  </si>
  <si>
    <t>047 - ALTRE MAL. OCCHIO, ETA' &gt; 17 SENZA CC</t>
  </si>
  <si>
    <t>048 - ALTRE MAL. OCCHIO, ETA' &lt; 18</t>
  </si>
  <si>
    <t>049 - INT. MAGGIORI SU CAPO E SU COLLO</t>
  </si>
  <si>
    <t>050 - SIALOADENECTOMIA</t>
  </si>
  <si>
    <t>051 - INT. SU GHIANDOLE SALIVARI ESCL. SIALOADENECTOMIA</t>
  </si>
  <si>
    <t>052 - RIPARAZIONE DI CHEILOSCHISI E DI PALATOSCHISI</t>
  </si>
  <si>
    <t>053 - INT. SU SENI E MASTOIDE, ETA' &gt; 17</t>
  </si>
  <si>
    <t>054 - INT. SU SENI E MASTOIDE, ETA' &lt; 18</t>
  </si>
  <si>
    <t>055 - MISCELLANEA INT. SU ORECCHIO, NASO, BOCCA E GOLA</t>
  </si>
  <si>
    <t>056 - RINOPLASTICA</t>
  </si>
  <si>
    <t>057 - INT. SU TONSILLE E ADENOIDI, ETA'&gt; 17</t>
  </si>
  <si>
    <t>058 - INT. SU TONSILLE E ADENOIDI, ETA'&lt; 18</t>
  </si>
  <si>
    <t>059 - TONSILLECTOMIA E/O ADENOIDECTOMIA, ETA' &gt; 17</t>
  </si>
  <si>
    <t>060 - TONSILLECTOMIA E/O ADENOIDECTOMIA, ETA' &lt; 18</t>
  </si>
  <si>
    <t>061 - MIRINGOTOMIA CON INSERZIONE DI TUBO, ETA' &gt; 17</t>
  </si>
  <si>
    <t>062 - MIRINGOTOMIA CON INSERZIONE DI TUBO, ETA' &lt; 18</t>
  </si>
  <si>
    <t>063 - ALTRI INT. SU ORECCHIO, NASO, BOCCA E GOLA</t>
  </si>
  <si>
    <t>064 - T.M. ORECCHIO, NASO, BOCCA E GOLA</t>
  </si>
  <si>
    <t>065 - ALTERAZIONI DELL'EQUILIBRIO</t>
  </si>
  <si>
    <t>066 - EPISTASSI</t>
  </si>
  <si>
    <t>067 - EPIGLOTTIDITE</t>
  </si>
  <si>
    <t>068 - OTITE M.,INFEZ. VIE RESPIR. SUP.,ETA' &gt;17 CON CC</t>
  </si>
  <si>
    <t>069 - OTITE M.,INFEZ. VIE RESPIR. SUP.,ETA' &gt;17 SENZA CC</t>
  </si>
  <si>
    <t>070 - OTITE M.,INFEZ. VIE RESPIR. SUP.,ETA' &lt; 18</t>
  </si>
  <si>
    <t>071 - LARINGOTRACHEITE</t>
  </si>
  <si>
    <t>072 - TRAUMATISMI E DEFORMITA' NASO</t>
  </si>
  <si>
    <t>073 - ALTRE DIA. ORECCHIO, NASO, BOCCA, GOLA, ETA'&gt; 17</t>
  </si>
  <si>
    <t>074 - ALTRE DIA. ORECCHIO, NASO, BOCCA, GOLA, ETA'&lt; 18</t>
  </si>
  <si>
    <t>075 - INT. MAGGIORI SUL TORACE</t>
  </si>
  <si>
    <t>076 - ALTRI INT. SU APP. RESPIRATORIO CON CC</t>
  </si>
  <si>
    <t>077 - ALTRI INT. SU APP. RESPIRATORIO SENZA CC</t>
  </si>
  <si>
    <t>078 - EMBOLIA POLMONARE</t>
  </si>
  <si>
    <t>079 - INFEZ. E INFIAMM. RESPIRATORIE, ETA' &gt; 17 CON CC</t>
  </si>
  <si>
    <t>080 - INFEZ. E INFIAMM. RESPIRATORIE, ETA' &gt; 17 SENZA CC</t>
  </si>
  <si>
    <t>081 - INFEZ. E INFIAMM. RESPIRATORIE, ETA' &lt; 18</t>
  </si>
  <si>
    <t>082 - NEOPLASIE APP. RESPIRATORIO</t>
  </si>
  <si>
    <t>083 - TRAUMI MAGGIORI TORACE CON CC</t>
  </si>
  <si>
    <t>084 - TRAUMI MAGGIORI TORACE SENZA CC</t>
  </si>
  <si>
    <t>085 - VERSAMENTO PLEURICO CON CC</t>
  </si>
  <si>
    <t>086 - VERSAMENTO PLEURICO SENZA CC</t>
  </si>
  <si>
    <t>087 - EDEMA POLMONARE E INSUFF. RESPIRATORIA</t>
  </si>
  <si>
    <t>088 - MALATTIA POLMONARE CRONICO-OSTRUTTIVA</t>
  </si>
  <si>
    <t>089 - POLMONITE SEMPLICE E PLEURITE, ETA' &gt; 17 CON CC</t>
  </si>
  <si>
    <t>090 - POLMONITE SEMPLICE E PLEURITE, ETA' &gt; 17 SENZA CC</t>
  </si>
  <si>
    <t>091 - POLMONITE SEMPLICE E PLEURITE, ETA' &lt; 18</t>
  </si>
  <si>
    <t>092 - MALATTIA POLMONARE INTERSTIZIALE CON CC</t>
  </si>
  <si>
    <t>093 - MALATTIA POLMONARE INTERSTIZIALE SENZA CC</t>
  </si>
  <si>
    <t>094 - PNEUMOTORACE CON CC</t>
  </si>
  <si>
    <t>095 - PNEUMOTORACE SENZA CC</t>
  </si>
  <si>
    <t>096 - BRONCHITE E ASMA, ETA' &gt; 17 CON CC</t>
  </si>
  <si>
    <t>097 - BRONCHITE E ASMA, ETA' &gt; 17 SENZA CC</t>
  </si>
  <si>
    <t>098 - BRONCHITE E ASMA, ETA' &lt; 18</t>
  </si>
  <si>
    <t>099 - SEGNI E SINTOMI RESPIRATORI CON CC</t>
  </si>
  <si>
    <t>100 - SEGNI E SINTOMI RESPIRATORI SENZA CC</t>
  </si>
  <si>
    <t>101 - ALTRE DIA. APP. RESPIRATORIO CON CC</t>
  </si>
  <si>
    <t>102 - ALTRE DIA. APP. RESPIRATORIO SENZA CC</t>
  </si>
  <si>
    <t>103 - TRAPIANTO DI CUORE O IMPIANTO DI SISTEMA DI ASSISTENZA CARDIACA</t>
  </si>
  <si>
    <t>104 - INT. VALVOLE CARDIACHE CON CATETERISMO CARDIACO</t>
  </si>
  <si>
    <t>105 - INT. VALVOLE CARDIACHE SENZA CATETERISMO CARDIACO</t>
  </si>
  <si>
    <t>106 - BYPASS CORONARICO CON PTCA</t>
  </si>
  <si>
    <t>108 - ALTRI INT. CARDIOTORACICI</t>
  </si>
  <si>
    <t>110 - INT. MAGGIORI SU SIST. CARDIOVASCOLARE CON CC</t>
  </si>
  <si>
    <t>111 - INT. MAGGIORI SU SIST. CARDIOVASCOLARE SENZA CC</t>
  </si>
  <si>
    <t>113 - AMPUTAZ. PER MAL.CIRCOL. ESCL.ARTO SUP.,DITA PIEDE</t>
  </si>
  <si>
    <t>114 - AMPUTAZ. ARTO SUP., DITA PIEDE PER MAL. CIRCOL.</t>
  </si>
  <si>
    <t>117 - REVISIONE DEL PACEMAKER CARDIACO, ECCETTO SOSTITUZ</t>
  </si>
  <si>
    <t>118 - SOSTITUZIONE DI PACEMAKER CARDIACO</t>
  </si>
  <si>
    <t>119 - LEGATURA E STRIPPING DI VENE</t>
  </si>
  <si>
    <t>120 - ALTRI INT. SU APP. CIRCOLATORIO</t>
  </si>
  <si>
    <t>121 - MAL.CARDIOVASC. CON IMA CON CC CARD.,VIVI</t>
  </si>
  <si>
    <t>122 - MAL.CARDIOVASC. CON IMA SENZA CC CARD.,VIVI</t>
  </si>
  <si>
    <t>123 - MAL.CARDIOVASC. CON IMA, DECEDUTI</t>
  </si>
  <si>
    <t>124 - MAL.CARDIOVASC. ESCL.IMA CON CATET.,DIA. COMPL.</t>
  </si>
  <si>
    <t>125 - MALATTIE CARDIOVASCOLARI ECCETTO INFARTO MIOCARDIC</t>
  </si>
  <si>
    <t>126 - ENDOCARDITE ACUTA E SUBACUTA</t>
  </si>
  <si>
    <t>127 - INSUFFICIENZA CARDIACA E SHOCK</t>
  </si>
  <si>
    <t>128 - TROMBOFLEBITE VENE PROFONDE</t>
  </si>
  <si>
    <t>129 - ARRESTO CARDIACO SENZA CAUSA APPARENTE</t>
  </si>
  <si>
    <t>130 - MAL. VASCOLARI PERIFERICHE CON CC</t>
  </si>
  <si>
    <t>131 - MAL. VASCOLARI PERIFERICHE SENZA CC</t>
  </si>
  <si>
    <t>132 - ATEROSCLEROSI CON CC</t>
  </si>
  <si>
    <t>133 - ATEROSCLEROSI SENZA CC</t>
  </si>
  <si>
    <t>134 - IPERTENSIONE</t>
  </si>
  <si>
    <t>135 - MAL. CARDIACHE CONGENITE E VALV.,ETA' &gt;17 CON CC</t>
  </si>
  <si>
    <t>136 - MAL. CARDIACHE CONGENITE E VALV.,ETA' &gt;17 SENZA CC</t>
  </si>
  <si>
    <t>137 - MAL. CARDIACHE CONGENITE E VALV.,ETA' &lt; 18</t>
  </si>
  <si>
    <t>138 - ARITMIA E ALTERAZIONI CONDUZIONE CARDIACA CON CC</t>
  </si>
  <si>
    <t>139 - ARITMIA E ALTERAZIONI CONDUZIONE CARDIACA SENZA CC</t>
  </si>
  <si>
    <t>140 - ANGINA PECTORIS</t>
  </si>
  <si>
    <t>141 - SINCOPE E COLLASSO CON CC</t>
  </si>
  <si>
    <t>142 - SINCOPE E COLLASSO SENZA CC</t>
  </si>
  <si>
    <t>143 - DOLORE TORACICO</t>
  </si>
  <si>
    <t>144 - ALTRE DIA. APP. CIRCOLATORIO CON CC</t>
  </si>
  <si>
    <t>145 - ALTRE DIA. APP. CIRCOLATORIO SENZA CC</t>
  </si>
  <si>
    <t>146 - RESEZIONE RETTALE CON CC</t>
  </si>
  <si>
    <t>147 - RESEZIONE RETTALE SENZA CC</t>
  </si>
  <si>
    <t>149 - INT. MAGGIORI INTESTINO CRASSO E TENUE SENZA CC</t>
  </si>
  <si>
    <t>150 - LISI DI ADERENZE PERITONEALI CON CC</t>
  </si>
  <si>
    <t>151 - LISI DI ADERENZE PERITONEALI SENZA CC</t>
  </si>
  <si>
    <t>152 - INT. MINORI SU INTESTINO CRASSO E TENUE CON CC</t>
  </si>
  <si>
    <t>153 - INT. MINORI SU INTESTINO CRASSO E TENUE SENZA CC</t>
  </si>
  <si>
    <t>155 - INT. ESOFAGO,STOMACO E DUODENO, ETA' &gt;17 SENZA CC</t>
  </si>
  <si>
    <t>156 - INT. ESOFAGO,STOMACO E DUODENO, ETA' &lt; 18</t>
  </si>
  <si>
    <t>157 - INT. SU ANO E STOMA CON CC</t>
  </si>
  <si>
    <t>158 - INT. SU ANO E STOMA SENZA CC</t>
  </si>
  <si>
    <t>159 - INT. ERNIA ESCL.INGUIN. E FEMOR.,ETA' &gt;17 CON CC</t>
  </si>
  <si>
    <t>160 - INT. ERNIA ESCL.INGUIN. E FEMOR.,ETA' &gt;17 SENZA CC</t>
  </si>
  <si>
    <t>161 - INT. ERNIA INGUINALE E FEMORALE, ETA' &gt;17 CON CC</t>
  </si>
  <si>
    <t>162 - INT. ERNIA INGUINALE E FEMORALE, ETA' &gt;17 SENZA CC</t>
  </si>
  <si>
    <t>163 - INT. ERNIA, ETA' &lt; 18</t>
  </si>
  <si>
    <t>164 - APPENDICECTOMIA CON DIA. PRINC. COMPL. CON CC</t>
  </si>
  <si>
    <t>165 - APPENDICECTOMIA CON DIA. PRINC. COMPL. SENZA CC</t>
  </si>
  <si>
    <t>166 - APPENDICECTOMIA CON DIA. PRINC. NON COMPL. CON CC</t>
  </si>
  <si>
    <t>167 - APPENDICECTOMIA CON DIA.PRINC. NON COMPL. SENZA CC</t>
  </si>
  <si>
    <t>168 - INT. SU BOCCA CON CC</t>
  </si>
  <si>
    <t>169 - INT. SU BOCCA SENZA CC</t>
  </si>
  <si>
    <t>170 - ALTRI INT. SU APP. DIGERENTE CON CC</t>
  </si>
  <si>
    <t>171 - ALTRI INT. SU APP. DIGERENTE SENZA CC</t>
  </si>
  <si>
    <t>172 - T.M. APP. DIGERENTE CON CC</t>
  </si>
  <si>
    <t>173 - NEOPLASIE MALIGNE DELL'APPARATO DIGERENTE SENZA CC</t>
  </si>
  <si>
    <t>174 - EMORRAGIA GASTROINTESTINALE CON CC</t>
  </si>
  <si>
    <t>175 - EMORRAGIA GASTROINTESTINALE SENZA CC</t>
  </si>
  <si>
    <t>176 - ULCERA PEPTICA COMPLICATA</t>
  </si>
  <si>
    <t>177 - ULCERA PEPTICA NON COMPLICATA CON CC</t>
  </si>
  <si>
    <t>178 - ULCERA PEPTICA NON COMPLICATA SENZA CC</t>
  </si>
  <si>
    <t>179 - MAL. INFIAMMATORIE INTESTINO</t>
  </si>
  <si>
    <t>180 - OCCLUSIONE GASTROINTESTINALE CON CC</t>
  </si>
  <si>
    <t>181 - OCCLUSIONE GASTROINTESTINALE SENZA CC</t>
  </si>
  <si>
    <t>182 - GASTROENT., MISCELL. MAL. DIGER.,ETA'&gt; 17 CON CC</t>
  </si>
  <si>
    <t>183 - GASTROENT., MISCELL. MAL. DIGER.,ETA'&gt; 17 SENZA CC</t>
  </si>
  <si>
    <t>184 - GASTROENT., MISCELL. MAL. DIGER.,ETA'&lt; 18</t>
  </si>
  <si>
    <t>185 - MAL.DENTI,BOCCA ESCL. ESTRAZ. E RIPARAZ.,ETA' &gt; 17</t>
  </si>
  <si>
    <t>186 - MAL.DENTI,BOCCA ESCL. ESTRAZ. E RIPARAZ.,ETA' &lt; 18</t>
  </si>
  <si>
    <t>187 - ESTRAZIONI E RIPARAZIONI DENTALI</t>
  </si>
  <si>
    <t>188 - ALTRE DIA. APP. DIGERENTE, ETA' &gt; 17 CON CC</t>
  </si>
  <si>
    <t>189 - ALTRE DIA. APP. DIGERENTE, ETA' &gt; 17 SENZA CC</t>
  </si>
  <si>
    <t>190 - ALTRE DIA. APP. DIGERENTE, ET{  &lt; 18</t>
  </si>
  <si>
    <t>191 - INT. SU PANCREAS, FEGATO E DI SHUNT CON CC</t>
  </si>
  <si>
    <t>192 - INT. SU PANCREAS, FEGATO E DI SHUNT SENZA CC</t>
  </si>
  <si>
    <t>193 - INT. SU VIE BILIARI ESCL. COLECISTECTOMIA CON CC</t>
  </si>
  <si>
    <t>194 - INT. SU VIE BILIARI ESCL. COLECISTECTOMIA SENZA CC</t>
  </si>
  <si>
    <t>195 - COLECISTECTOMIA CON ESPLORAZ. DOTTO COM. CON CC</t>
  </si>
  <si>
    <t>196 - COLECISTECTOMIA CON ESPLORAZ. DOTTO COM. SENZA CC</t>
  </si>
  <si>
    <t>197 - COLECISTECTOMIA SENZA ESPLORAZ. DOTTO COM. CON CC</t>
  </si>
  <si>
    <t>198 - COLECISTECTOMIA SENZA ESPLORAZ.DOTTO COM. SENZA CC</t>
  </si>
  <si>
    <t>199 - PROC. DIAGNOST. EPATOBILIARI PER T.M.</t>
  </si>
  <si>
    <t>200 - PROC. DIAGNOST. EPATOBILIARI NON PER T.M.</t>
  </si>
  <si>
    <t>201 - ALTRI INT. EPATOBILIARI O SU PANCREAS</t>
  </si>
  <si>
    <t>202 - CIRROSI ED EPATITE ALCOOLICA</t>
  </si>
  <si>
    <t>203 - T.M. APPARATO EPATOBILIARE O PANCREAS</t>
  </si>
  <si>
    <t>204 - MAL. PANCREAS ESCL. T.M.</t>
  </si>
  <si>
    <t>205 - MAL.FEGATO ESCL. T.M.,CIRROSI,EPAT.ALCOOL. CON CC</t>
  </si>
  <si>
    <t>206 - MAL.FEGATO ESCL. T.M.,CIRROSI,EPAT.ALCOOL.SENZA CC</t>
  </si>
  <si>
    <t>207 - MAL. VIE BILIARI CON CC</t>
  </si>
  <si>
    <t>208 - MAL. VIE BILIARI SENZA CC</t>
  </si>
  <si>
    <t>210 - INT.ANCA,FEMORE ESCL.ARTICOL.MAGG.,ETA'&gt;17 CON CC</t>
  </si>
  <si>
    <t>211 - INT.ANCA,FEMORE ESCL.ARTICOL.MAGG.,ETA'&gt;17SENZA CC</t>
  </si>
  <si>
    <t>212 - INT.ANCA,FEMORE ESCL. ARTICOLAZ. MAGG.,ETA'&lt; 18</t>
  </si>
  <si>
    <t>213 - AMPUTAZ. PER MAL. SIST.MUSCOLOSCHEL. E CONNETT.</t>
  </si>
  <si>
    <t>216 - BIOPSIE SIST. MUSCOLOSCHEL. E TESSUTO CONNETTIVO</t>
  </si>
  <si>
    <t>217 - SBRIGLIAMENTO FERITA E TRAPIANTO CUTANEO ESCL.MANO</t>
  </si>
  <si>
    <t>218 - INT.ARTO INF.,OMERO ESCL.ANCA ETC.,ETA'&gt;17 CON CC</t>
  </si>
  <si>
    <t>219 - INT.ARTO INF.,OMERO ESCL.ANCA ETC.,ETA'&gt;17SENZA CC</t>
  </si>
  <si>
    <t>220 - INT.ARTO INF.,OMERO ESCL.ANCA ETC.,ETA'&lt; 18</t>
  </si>
  <si>
    <t>223 - INT. MAGG. SPALLA,GOMITO O ALTRI ARTO SUP. CON CC</t>
  </si>
  <si>
    <t>224 - INT. SPALLA,GOMITO ESCL.MAGG.SU ARTICOLAZ.SENZA CC</t>
  </si>
  <si>
    <t>225 - INT. SUL PIEDE</t>
  </si>
  <si>
    <t>226 - INT. SU TESSUTI MOLLI CON CC</t>
  </si>
  <si>
    <t>227 - INT. SU TESSUTI MOLLI SENZA CC</t>
  </si>
  <si>
    <t>228 - INT. MAGG. POLLICE, MANO O POLSO CON CC</t>
  </si>
  <si>
    <t>229 - INT. MANO O POLSO ESCL. MAGG.SU ARTICOLAZ.SENZA CC</t>
  </si>
  <si>
    <t>230 - ESCISS.,RIMOZ. MEZZI FISSAGGIO ANCA E FEMORE</t>
  </si>
  <si>
    <t>232 - ARTROSCOPIA</t>
  </si>
  <si>
    <t>233 - ALTRI INT. SIST. MUSCOLOSCHEL. E CONNETT. CON CC</t>
  </si>
  <si>
    <t>234 - ALTRI INT. SIST. MUSCOLOSCHEL. E CONNETT. SENZA CC</t>
  </si>
  <si>
    <t>235 - FRATTURE FEMORE</t>
  </si>
  <si>
    <t>236 - FRATTURE ANCA E PELVI</t>
  </si>
  <si>
    <t>237 - DISTORS., STIRAM., LUSSAZIONI ANCA, PELVI E COSCIA</t>
  </si>
  <si>
    <t>238 - OSTEOMIELITE</t>
  </si>
  <si>
    <t>239 - FRATTURE PATOL.,T.M. SIST.MUSCOLOSCHEL. E CONNETT.</t>
  </si>
  <si>
    <t>240 - MAL. TESSUTO CONNETTIVO CON CC</t>
  </si>
  <si>
    <t>241 - MAL. TESSUTO CONNETTIVO SENZA CC</t>
  </si>
  <si>
    <t>242 - ARTRITE SETTICA</t>
  </si>
  <si>
    <t>243 - AFFEZIONI MEDICHE DEL DORSO</t>
  </si>
  <si>
    <t>244 - MAL. OSSO E ARTROPATIE SPECIFICHE CON CC</t>
  </si>
  <si>
    <t>245 - MAL. OSSO E ARTROPATIE SPECIFICHE SENZA CC</t>
  </si>
  <si>
    <t>246 - ARTROPATIE NON SPECIFICHE</t>
  </si>
  <si>
    <t>247 - SEGNI E SINTOMI SIST. MUSCOLOSCHEL. E CONNETTIVO</t>
  </si>
  <si>
    <t>248 - TENDINITE, MIOSITE E BORSITE</t>
  </si>
  <si>
    <t>249 - RICOVERI SUCCESSIVI PER MAL.SIST.MUSCOLOSCHEL.ETC.</t>
  </si>
  <si>
    <t>250 - TRAUMI AVAMBRACCIO, MANO E PIEDE,ETA' &gt;17 CON CC</t>
  </si>
  <si>
    <t>251 - TRAUMI AVAMBRACCIO, MANO E PIEDE,ETA' &gt;17 SENZA CC</t>
  </si>
  <si>
    <t>252 - TRAUMI AVAMBRACCIO, MANO E PIEDE,ETA' &lt;18</t>
  </si>
  <si>
    <t>253 - TRAUMI BRACCIO, GAMBA ESCL. PIEDE,ETA'&gt;17 CON CC</t>
  </si>
  <si>
    <t>254 - TRAUMI BRACCIO, GAMBA ESCL. PIEDE,ETA'&gt;17 SENZA CC</t>
  </si>
  <si>
    <t>255 - TRAUMI BRACCIO, GAMBA ESCL. PIEDE, ETA' &lt; 18</t>
  </si>
  <si>
    <t>256 - ALTRE DIA. SIST. MUSCOLOSCHEL. E TESS. CONNETTIVO</t>
  </si>
  <si>
    <t>257 - MASTECTOMIA TOTALE PER T.M. CON CC</t>
  </si>
  <si>
    <t>258 - MASTECTOMIA TOTALE PER T.M. SENZA CC</t>
  </si>
  <si>
    <t>259 - MASTECTOMIA SUBTOTALE PER T.M. CON CC</t>
  </si>
  <si>
    <t>260 - MASTECTOMIA SUBTOTALE PER T.M. SENZA CC</t>
  </si>
  <si>
    <t>261 - INT.MAMMELLA NON PER T.M. ESCL.BIOPSIA,ESCISS.LOC.</t>
  </si>
  <si>
    <t>262 - BIOPSIA MAMMELLA E ESCISS. LOCALE NON PER T.M.</t>
  </si>
  <si>
    <t>263 - TRAPIANTI PELLE E/O SBRIGL.PER ULCERE PELLE CON CC</t>
  </si>
  <si>
    <t>264 - TRAPIANTI PELLE E/O SBRIGL.PER ULCERE SENZA CC</t>
  </si>
  <si>
    <t>265 - TRAPIANTI PELLE E/O SBRIGL. ESCL. ULCERE CON CC</t>
  </si>
  <si>
    <t>266 - TRAPIANTI PELLE E/O SBRIGL. ESCL. ULCERE SENZA CC</t>
  </si>
  <si>
    <t>267 - INT. PERIANALI E PILONIDALI</t>
  </si>
  <si>
    <t>268 - CHIR. PLASTICA PELLE,TESS. SOTTOCUTANEO E MAMMELLA</t>
  </si>
  <si>
    <t>269 - ALTRI INT. PELLE,SOTTOCUTANEO E MAMMELLA CON CC</t>
  </si>
  <si>
    <t>270 - ALTRI INT. PELLE,SOTTOCUTANEO E MAMMELLA SENZA CC</t>
  </si>
  <si>
    <t>271 - ULCERE DELLA PELLE</t>
  </si>
  <si>
    <t>272 - MAL. MAGGIORI DELLA PELLE CON CC</t>
  </si>
  <si>
    <t>273 - MAL. MAGGIORI DELLA PELLE SENZA CC</t>
  </si>
  <si>
    <t>274 - T.M. MAMMELLA CON CC</t>
  </si>
  <si>
    <t>275 - T.M. MAMMELLA SENZA CC</t>
  </si>
  <si>
    <t>276 - PATOLOGIE NON MALIGNE DELLA MAMMELLA</t>
  </si>
  <si>
    <t>277 - CELLULITE, ETA' &gt; 17 CON CC</t>
  </si>
  <si>
    <t>278 - CELLULITE, ETA' &gt; 17 SENZA CC</t>
  </si>
  <si>
    <t>279 - CELLULITE, ETA' &lt; 18</t>
  </si>
  <si>
    <t>280 - TRAUMI PELLE,SOTTOCUT. E MAMMELLA,ETA' &gt;17 CON CC</t>
  </si>
  <si>
    <t>281 - TRAUMI PELLE,SOTTOCUT. E MAMMELLA,ETA'&gt;17 SENZA CC</t>
  </si>
  <si>
    <t>282 - TRAUMI PELLE,SOTTOCUT. E MAMMELLA,ETA' &lt;18</t>
  </si>
  <si>
    <t>283 - MAL. MINORI DELLA PELLE CON CC</t>
  </si>
  <si>
    <t>284 - MAL. MINORI DELLA PELLE SENZA CC</t>
  </si>
  <si>
    <t>285 - AMPUTAZ. ARTO INF. PER MAL. ENDOCRINE, ETC.</t>
  </si>
  <si>
    <t>286 - INT. SU SURRENE ED IPOFISI</t>
  </si>
  <si>
    <t>287 - TRAPIANTI CUTANEI, SBRIGL.FERITE PER MAL.ENDOCRINE</t>
  </si>
  <si>
    <t>288 - INT. PER OBESITA'</t>
  </si>
  <si>
    <t>289 - INT. SU PARATIROIDI</t>
  </si>
  <si>
    <t>290 - INT. SULLA TIROIDE</t>
  </si>
  <si>
    <t>291 - INT. SU DOTTO TIREOGLOSSO</t>
  </si>
  <si>
    <t>292 - ALTRI INT. PER MAL. ENDOCRINE, ETC. CON CC</t>
  </si>
  <si>
    <t>293 - ALTRI INT. PER MAL. ENDOCRINE, ETC. SENZA CC</t>
  </si>
  <si>
    <t>294 - DIABETE ETA' &gt; 35</t>
  </si>
  <si>
    <t>295 - DIABETE ETA' &lt; 35</t>
  </si>
  <si>
    <t>296 - DIST. NUTRIZIONE E METABOLISMO,ETA' &gt;17 CON CC</t>
  </si>
  <si>
    <t>297 - DISTURBI DELLA NUTRIZIONE E MISCELLANEA DI DISTURB</t>
  </si>
  <si>
    <t>298 - DIST. NUTRIZIONE E METABOLISMO,ETA' &lt;18</t>
  </si>
  <si>
    <t>299 - DIFETTI CONGENITI DEL METABOLISMO</t>
  </si>
  <si>
    <t>300 - MAL. ENDOCRINE CON CC</t>
  </si>
  <si>
    <t>301 - MAL. ENDOCRINE SENZA CC</t>
  </si>
  <si>
    <t>302 - TRAPIANTO RENALE</t>
  </si>
  <si>
    <t>303 - INTERVENTI SU RENE E URETERE PER NEOPLASIA</t>
  </si>
  <si>
    <t>304 - INTERVENTI SU RENE E URETERE, NON PER NEOPLASIA CON CC</t>
  </si>
  <si>
    <t>305 - INTERVENTI SU RENE E URETERE, NON PER NEOPLASIA SENZA CC</t>
  </si>
  <si>
    <t>306 - PROSTATECTOMIA CON CC</t>
  </si>
  <si>
    <t>307 - PROSTATECTOMIA SENZA CC</t>
  </si>
  <si>
    <t>308 - INT. MINORI SU VESCICA CON CC</t>
  </si>
  <si>
    <t>309 - INT. MINORI SU VESCICA SENZA CC</t>
  </si>
  <si>
    <t>310 - INT. PER VIA TRANSURETRALE CON CC</t>
  </si>
  <si>
    <t>311 - INT. PER VIA TRANSURETRALE SENZA CC</t>
  </si>
  <si>
    <t>312 - INT. SU URETRA, ETA' &gt; 17 CON CC</t>
  </si>
  <si>
    <t>313 - INT. SU URETRA, ETA' &gt; 17 SENZA CC</t>
  </si>
  <si>
    <t>314 - INT. SU URETRA, ETA' &lt; 18</t>
  </si>
  <si>
    <t>315 - ALTRI INT. SU RENE E VIE URINARIE</t>
  </si>
  <si>
    <t>316 - INSUFFICIENZA RENALE</t>
  </si>
  <si>
    <t>317 - RICOVERO PER DIALISI RENALE</t>
  </si>
  <si>
    <t>318 - NEOPLASIE RENE E VIE URINARIE CON CC</t>
  </si>
  <si>
    <t>319 - NEOPLASIE RENE E VIE URINARIE SENZA CC</t>
  </si>
  <si>
    <t>320 - INFEZIONI RENE E VIE URINARIE, ETA' &gt; 17 CON CC</t>
  </si>
  <si>
    <t>321 - INFEZIONI RENE E VIE URINARIE, ETA' &gt; 17 SENZA CC</t>
  </si>
  <si>
    <t>322 - INFEZIONI RENE E VIE URINARIE, ETA' &lt; 18</t>
  </si>
  <si>
    <t>323 - CALCOLOSI URINARIA CON CC E/O LITOTRIPSIA (ESWL)</t>
  </si>
  <si>
    <t>324 - CALCOLOSI URINARIA SENZA CC</t>
  </si>
  <si>
    <t>325 - SEGNI,SINTOMI RENE E VIE URINARIE,ETA'&gt;17 CON CC</t>
  </si>
  <si>
    <t>326 - SEGNI,SINTOMI RENE E VIE URINARIE,ETA'&gt;17 SENZA CC</t>
  </si>
  <si>
    <t>327 - SEGNI,SINTOMI RENE E VIE URINARIE,ETA'&lt;18</t>
  </si>
  <si>
    <t>328 - STENOSI URETRALE, ETA' &gt; 17 CON CC</t>
  </si>
  <si>
    <t>329 - STENOSI URETRALE, ETA' &gt; 17 SENZA CC</t>
  </si>
  <si>
    <t>330 - STENOSI URETRALE, ETA' &lt; 18</t>
  </si>
  <si>
    <t>331 - ALTRE DIA. RENE E VIE URINARIE,ETA' &gt;17 CON CC</t>
  </si>
  <si>
    <t>332 - ALTRE DIA. RENE E VIE URINARIE,ETA' &gt;17 SENZA CC</t>
  </si>
  <si>
    <t>333 - ALTRE DIA. RENE E VIE URINARIE,ETA' &lt;18</t>
  </si>
  <si>
    <t>334 - INT. MAGGIORI SU PELVI MASCHILE CON CC</t>
  </si>
  <si>
    <t>335 - INT. MAGGIORI SU PELVI MASCHILE SENZA CC</t>
  </si>
  <si>
    <t>336 - PROSTATECTOMIA TRANSURETRALE CON CC</t>
  </si>
  <si>
    <t>337 - PROSTATECTOMIA TRANSURETRALE SENZA CC</t>
  </si>
  <si>
    <t>338 - INT. SUL TESTICOLO PER T.M.</t>
  </si>
  <si>
    <t>339 - INT. SUL TESTICOLO NON PER T.M., ETA' &gt; 17</t>
  </si>
  <si>
    <t>340 - INT. SUL TESTICOLO NON PER T.M., ETA' &lt; 18</t>
  </si>
  <si>
    <t>341 - INT. SUL PENE</t>
  </si>
  <si>
    <t>342 - CIRCONCISIONE, ETA' &gt; 17</t>
  </si>
  <si>
    <t>343 - CIRCONCISIONE, ETA' &lt; 18</t>
  </si>
  <si>
    <t>344 - ALTRI INT. APP. RIPRODUTTIVO MASCH. PER T.M.</t>
  </si>
  <si>
    <t>345 - ALTRI INT. APP. RIPRODUTTIVO MASCH. ESCL. PER T.M.</t>
  </si>
  <si>
    <t>346 - NEOPLASIE MALIGNE DELL�APPARATO GENITALE MASCHILE</t>
  </si>
  <si>
    <t>347 - NEOPLASIE MALIGNE DELL'APPARATO GENITALE MASCHILE</t>
  </si>
  <si>
    <t>348 - IPERTROFIA PROSTATICA BENIGNA CON CC</t>
  </si>
  <si>
    <t>349 - IPERTROFIA PROSTATICA BENIGNA SENZA CC</t>
  </si>
  <si>
    <t>350 - INFIAMMAZIONI APP. RIPRODUTTIVO MASCHILE</t>
  </si>
  <si>
    <t>351 - STERILIZZAZIONE MASCHILE</t>
  </si>
  <si>
    <t>352 - ALTRE DIA. APP. RIPRODUTTIVO MASCHILE</t>
  </si>
  <si>
    <t>353 - EVISC. PELVICA,ISTERECTOMIA E VULVECTOMIA RADICALE</t>
  </si>
  <si>
    <t>354 - INT. UTERO E ANNESSI PER T.M. NON OVAIO CON CC</t>
  </si>
  <si>
    <t>355 - INT. UTERO E ANNESSI PER T.M. NON OVAIO SENZA CC</t>
  </si>
  <si>
    <t>356 - INT. RICOSTRUTTIVI APP. RIPRODUTTIVO FEMM.</t>
  </si>
  <si>
    <t>357 - INT. UTERO E ANNESSI PER T.M. DI OVAIO O ANNESSI</t>
  </si>
  <si>
    <t>358 - INT. UTERO E ANNESSI NON PER T.M. CON CC</t>
  </si>
  <si>
    <t>359 - INT. UTERO E ANNESSI NON PER T.M. SENZA CC</t>
  </si>
  <si>
    <t>360 - INT. SU VAGINA, CERVICE E VULVA</t>
  </si>
  <si>
    <t>361 - LAPARASCOPIA E OCCLUSIONE LAPAROTOMICA TUBE</t>
  </si>
  <si>
    <t>362 - OCCLUSIONE ENDOSCOPICA TUBE</t>
  </si>
  <si>
    <t>363 - D&amp;C,CONIZZAZ.,IMPIANTO MATERIALE RADIOATT.PER T.M.</t>
  </si>
  <si>
    <t>364 - D&amp;C, CONIZZAZIONE ESCL. PER T.M.</t>
  </si>
  <si>
    <t>365 - ALTRI INT. APP. RIPRODUTTIVO FEMMINILE</t>
  </si>
  <si>
    <t>366 - T.M. APP. RIPRODUTTIVO FEMMINILE CON CC</t>
  </si>
  <si>
    <t>367 - T.M. APP. RIPRODUTTIVO FEMMINILE SENZA CC</t>
  </si>
  <si>
    <t>368 - INFEZIONI APP. RIPRODUTTIVO FEMMINILE</t>
  </si>
  <si>
    <t>369 - DIST. MESTRUALI,ALTRI DIST. APP.RIPRODUTTIVO FEMM.</t>
  </si>
  <si>
    <t>370 - PARTO CESAREO CON CC</t>
  </si>
  <si>
    <t>371 - PARTO CESAREO SENZA CC</t>
  </si>
  <si>
    <t>372 - PARTO VAGINALE CON CC</t>
  </si>
  <si>
    <t>373 - PARTO VAGINALE SENZA CC</t>
  </si>
  <si>
    <t>374 - PARTO VAGINALE CON STERILIZZ. E/O D&amp;C</t>
  </si>
  <si>
    <t>375 - PARTO VAGINALE CON ALTRO INT. ESCL.STERIL. E/O D&amp;C</t>
  </si>
  <si>
    <t>376 - DIA. RELATIVE A POSTPARTO E POSTABORTO SENZA INT.</t>
  </si>
  <si>
    <t>377 - DIA. RELATIVE A POSTPARTO E POSTABORTO CON INT.</t>
  </si>
  <si>
    <t>378 - GRAVIDANZA ECTOPICA</t>
  </si>
  <si>
    <t>379 - MINACCIA DI ABORTO</t>
  </si>
  <si>
    <t>380 - ABORTO SENZA D&amp;C</t>
  </si>
  <si>
    <t>381 - ABORTO CON D&amp;C, ISTEROSUZIONE O ISTEROTOMIA</t>
  </si>
  <si>
    <t>382 - FALSO TRAVAGLIO</t>
  </si>
  <si>
    <t>383 - ALTRE DIA. PREPARTO CON CC MEDICHE</t>
  </si>
  <si>
    <t>384 - ALTRE DIA. PREPARTO SENZA CC MEDICHE</t>
  </si>
  <si>
    <t>385 - NEONATI MORTI O TRASFERITI AD ALTRE STRUTTURE DI A</t>
  </si>
  <si>
    <t>386 - NEONATI GRAVEMENTE IMMATURI O SINDR.DISTRESS RESP.</t>
  </si>
  <si>
    <t>387 - PREMATURIT` CON AFFEZIONI MAGGIORI</t>
  </si>
  <si>
    <t>388 - PREMATURIT` SENZA AFFEZIONI MAGGIORI</t>
  </si>
  <si>
    <t>389 - NEONATI A TERMINE CON AFFEZIONI MAGGIORI</t>
  </si>
  <si>
    <t>390 - NEONATI CON ALTRE AFFEZIONI SIGNIFICATIVE</t>
  </si>
  <si>
    <t>391 - NEONATO NORMALE</t>
  </si>
  <si>
    <t>392 - SPLENECTOMIA, ETA' &gt; 17</t>
  </si>
  <si>
    <t>393 - SPLENECTOMIA, ETA' &lt; 18</t>
  </si>
  <si>
    <t>394 - ALTRI INT. SUGLI ORGANI EMOPOIETICI</t>
  </si>
  <si>
    <t>395 - ANOMALIE DEI GLOBULI ROSSI, ETA' &gt; 17</t>
  </si>
  <si>
    <t>396 - ANOMALIE DEI GLOBULI ROSSI, ETA' &lt; 18</t>
  </si>
  <si>
    <t>397 - DISTURBI DELLA COAGULAZIONE</t>
  </si>
  <si>
    <t>398 - DISTURBI SIST. RETICOLOENDOT. E IMMUNIT. CON CC</t>
  </si>
  <si>
    <t>399 - DISTURBI SIST. RETICOLOENDOT. E IMMUNIT. SENZA CC</t>
  </si>
  <si>
    <t>401 - LINFOMA E LEUCEMIA NON ACUTA CON ALTRI INT. CON CC</t>
  </si>
  <si>
    <t>402 - LINFOMA E LEUCEMIA NON ACUTA CON ALT. INT.SENZA CC</t>
  </si>
  <si>
    <t>403 - LINFOMA E LEUCEMIA NON ACUTA CON CC</t>
  </si>
  <si>
    <t>404 - LINFOMA E LEUCEMIA NON ACUTA SENZA CC</t>
  </si>
  <si>
    <t>405 - LEUCEMIA ACUTA SENZA INT. CHIR. MAGGIORI,ETA' &lt; 18</t>
  </si>
  <si>
    <t>406 - ALTERAZ. MIELOPROLIF.,ETC. CON INT. MAGG. CON CC</t>
  </si>
  <si>
    <t>407 - ALTERAZ. MIELOPROLIF.,ETC. CON INT. MAGG. SENZA CC</t>
  </si>
  <si>
    <t>408 - ALTERAZ. MIELOPROLIF.,ETC. CON ALTRI INTERVENTI</t>
  </si>
  <si>
    <t>409 - RADIOTERAPIA</t>
  </si>
  <si>
    <t>410 - CHEMIOTERAPIA SENZA DIA.SECOND. DI LEUCEMIA ACUTA</t>
  </si>
  <si>
    <t>411 - ANAMNESI DI T.M. SENZA ENDOSCOPIA</t>
  </si>
  <si>
    <t>412 - ANAMNESI DI T.M. CON ENDOSCOPIA</t>
  </si>
  <si>
    <t>413 - ALTRE ALTERAZIONI MIELOPROLIF., ETC. CON CC</t>
  </si>
  <si>
    <t>414 - ALTRE ALTERAZIONI MIELOPROLIF., ETC. SENZA CC</t>
  </si>
  <si>
    <t>417 - SETTICEMIA, ETA' &lt; 18</t>
  </si>
  <si>
    <t>418 - INFEZIONI POST-CHIRURGICHE E POST-TRAUMATICHE</t>
  </si>
  <si>
    <t>419 - FEBBRE DI ORIGINE SCONOSCIUTA, ETA' &gt; 17 CON CC</t>
  </si>
  <si>
    <t>420 - FEBBRE DI ORIGINE SCONOSCIUTA, ETA' &gt; 17 SENZA CC</t>
  </si>
  <si>
    <t>421 - MAL. DI ORIGINE VIRALE, ETA' &gt; 17</t>
  </si>
  <si>
    <t>422 - MAL. VIRALI, FEBBRE ORIGINE SCONOSC., ETA' &lt; 18</t>
  </si>
  <si>
    <t>423 - ALTRE DIA. INFETTIVE E PARASSITARIE</t>
  </si>
  <si>
    <t>424 - INT. CHIR. IN PAZ. CON DIA. PRINC. DI MAL. MENTALE</t>
  </si>
  <si>
    <t>425 - REAZIONE ACUTA DI ADATTAMENTO E DISFUNZ. PSICOSOC.</t>
  </si>
  <si>
    <t>426 - NEVROSI DEPRESSIVE</t>
  </si>
  <si>
    <t>427 - NEVROSI ESCL. NEVROSI DEPRESSIVE</t>
  </si>
  <si>
    <t>428 - DISTURBI DI PERSONALITA' E CONTROLLO DEGLI IMPULSI</t>
  </si>
  <si>
    <t>429 - DISTURBI ORGANICI E RITARDO MENTALE</t>
  </si>
  <si>
    <t>430 - PSICOSI</t>
  </si>
  <si>
    <t>431 - DISTURBI MENTALI DELL'INFANZIA</t>
  </si>
  <si>
    <t>432 - ALTRE DIA. RELATIVE A DISTURBI MENTALI</t>
  </si>
  <si>
    <t>433 - DIPEND.ALCOOL/FARMACI,DIMESSO CONTRO PARERE SANIT.</t>
  </si>
  <si>
    <t>439 - TRAPIANTI DI PELLE PER TRAUMATISMO</t>
  </si>
  <si>
    <t>440 - SBRIGLIAMENTO DI FERITE PER TRAUMATISMO</t>
  </si>
  <si>
    <t>441 - INT. SULLA MANO PER TRAUMATISMO</t>
  </si>
  <si>
    <t>442 - ALTRI INT. CHIR. PER TRAUMATISMO CON CC</t>
  </si>
  <si>
    <t>443 - ALTRI INT. CHIR. PER TRAUMATISMO SENZA CC</t>
  </si>
  <si>
    <t>444 - TRAUMATISMI, ETA' &gt; 17 CON CC</t>
  </si>
  <si>
    <t>445 - TRAUMATISMI, ETA' &gt; 17 SENZA CC</t>
  </si>
  <si>
    <t>446 - TRAUMATISMI, ETA' &lt; 18</t>
  </si>
  <si>
    <t>447 - REAZIONI ALLERGICHE, ETA' &gt; 17</t>
  </si>
  <si>
    <t>448 - REAZIONI ALLERGICHE, ETA' &lt; 18</t>
  </si>
  <si>
    <t>449 - AVVEL.,EFFETTI TOSSICI DA FARMACI,ETA' &gt;17 CON CC</t>
  </si>
  <si>
    <t>450 - AVVEL.,EFFETTI TOSSICI DA FARMACI,ETA'&gt;17 SENZA CC</t>
  </si>
  <si>
    <t>451 - AVVEL.,EFFETTI TOSSICI DA FARMACI,ETA' &lt;18</t>
  </si>
  <si>
    <t>452 - COMPLICAZIONI DI TRATTAMENTO CON CC</t>
  </si>
  <si>
    <t>453 - COMPLICAZIONI DI TRATTAMENTO SENZA CC</t>
  </si>
  <si>
    <t>454 - ALTRE DIA. TRAUMATISMI, AVVEL., ETC. CON CC</t>
  </si>
  <si>
    <t>455 - ALTRE DIA. TRAUMATISMI, AVVEL., ETC. SENZA CC</t>
  </si>
  <si>
    <t>461 - INT. CON DIA. DI ALTRO CONTATTO CON SERVIZI SANIT.</t>
  </si>
  <si>
    <t>462 - RIABILITAZIONE</t>
  </si>
  <si>
    <t>463 - SEGNI E SINTOMI CON CC</t>
  </si>
  <si>
    <t>464 - SEGNI E SINTOMI SENZA CC</t>
  </si>
  <si>
    <t>465 - RICOVERI SUCC. CON ANAMNESI T.M. COME DIA. SECOND.</t>
  </si>
  <si>
    <t>466 - RICOVERI SUCC. SENZA ANAMNESI T.M.COME DIA.SECOND.</t>
  </si>
  <si>
    <t>467 - ALTRI FATTORI CHE INFLUENZANO LO STATO DI SALUTE</t>
  </si>
  <si>
    <t>468 - INT. CHIR. ESTESO NON CORRELATO CON DIA. PRINC.</t>
  </si>
  <si>
    <t>469 - DIA. PRINC. NON VALIDA COME DIAGNOSI DI DIMISSIONE</t>
  </si>
  <si>
    <t>470 - NON ATTRIBUIBILE AD ALTRO DRG</t>
  </si>
  <si>
    <t>471 - INT.MAGG. BILATERALI/MULT. SU ARTICOLAZ. ARTI INF.</t>
  </si>
  <si>
    <t>473 - LEUCEMIA ACUTA SENZA INT. CHIR. MAGGIORI, ETA' &gt;17</t>
  </si>
  <si>
    <t>476 - INT. CHIR. PROSTATA NON CORRELATO CON DIA. PRINC.</t>
  </si>
  <si>
    <t>477 - INT. CHIR. NON ESTESO NON CORRELATO CON DIA.PRINC.</t>
  </si>
  <si>
    <t>479 - ALTRI INT. VASCOLARI SENZA CC</t>
  </si>
  <si>
    <t>480 - TRAPIANTO DI FEGATO E/O TRAPIANTO DI INTESTINO</t>
  </si>
  <si>
    <t>481 - TRAPIANTO DI MIDOLLO OSSEO</t>
  </si>
  <si>
    <t>482 - TRACHEOSTOMIA PER DIST. ORALI,LARINGEI O FARINGEI</t>
  </si>
  <si>
    <t>484 - CRANIOTOMIA PER TRAUMATISMI MULTIPLI RILEVANTI</t>
  </si>
  <si>
    <t>485 - REIMPIANTO ARTI,INT. ANCA,FEMORE PER TRAUM. RILEV.</t>
  </si>
  <si>
    <t>486 - ALTRI INT.CHIR. PER TRAUMATISMI MULTIPLI RILEVANTI</t>
  </si>
  <si>
    <t>487 - ALTRI TRAUMATISMI MULTIPLI RILEVANTI</t>
  </si>
  <si>
    <t>488 - INFEZ. HIV CON INTERVENTO CHIRURGICO ESTESO</t>
  </si>
  <si>
    <t>489 - INFEZ. HIV CON PATOLOGIE CORRELATE MAGGIORI</t>
  </si>
  <si>
    <t>490 - INFEZ. HIV CON O SENZA ALTRE PATOLOGIE CORRELATE</t>
  </si>
  <si>
    <t>491 - INT. SU ARTICOLAZ. MAGG. E REIMPIANTI DI ARTI SUP.</t>
  </si>
  <si>
    <t>492 - CHEMIO ASSOC. DIA SEC. LEUCEMIA ACUTA O USO DI ALTE DOSI DI AGENTI CHEMIOT.</t>
  </si>
  <si>
    <t>493 - COLECISTECTOMIA LAPAR. SNZ. ESP. DOTTO COM. CON CC</t>
  </si>
  <si>
    <t>494 - COLECISTECT. LAPAR. SNZ. ESP. DOTTO COM. SNZ. CC</t>
  </si>
  <si>
    <t>495 - TRAPIANTO DI POLMONE</t>
  </si>
  <si>
    <t>496 - ARTRODESI VERTEBR. COMBINATA ANTERIORE/POSTERIORE</t>
  </si>
  <si>
    <t>497 - ARTRODESI VERTEBR. ESCL. QUELLA CERVICALE CON CC</t>
  </si>
  <si>
    <t>498 - ARTRODESI VERTEBR. ESCL. QUELLA CERVICALE SENZA CC</t>
  </si>
  <si>
    <t>499 - INT. DORSO E COLLO ESCL. ARTRODESI VERTEBR. CON CC</t>
  </si>
  <si>
    <t>500 - INT. DORSO E COLLO ESCL. ARTRODESI VERTEBR. SNZ CC</t>
  </si>
  <si>
    <t>501 - INT. GINOCCHIO CON DIA. PRINC. DI INFEZIONE CON CC</t>
  </si>
  <si>
    <t>502 - INT. GINOCCHIO CON DIA. PRINC. DI INFEZIONE SNZ CC</t>
  </si>
  <si>
    <t>503 - INT. SU GINOCCHIO SENZA DIA. PRINC. DI INFEZIONE</t>
  </si>
  <si>
    <t>504 - USTIONI EST. O A TUTTO SPESSORE CON VENTIL. MECC. = 96 ORE CON INNESTO DI CUTE</t>
  </si>
  <si>
    <t>505 - USTIONI EST. O A TUTTO SPESSORE CON VENTIL. MECC. = 96 ORE SENZA INNESTO DI CUTE</t>
  </si>
  <si>
    <t>506 - USTIONESPESS CON TRPPELLE/LESINAL CON CC/TRAUMRIL</t>
  </si>
  <si>
    <t>507 - USTIONESPESS CON TRPPELLE/LESINAL SNZ CC/TRAUMRIL</t>
  </si>
  <si>
    <t>508 - USTIONESPESS SNZ TRPPELLE/LESINAL CON CC/TRAUMRIL</t>
  </si>
  <si>
    <t>509 - USTIONESPESS SNZ TRPPELLE/LESINAL SNZ CC/TRAUMRIL</t>
  </si>
  <si>
    <t>510 - USTIONI NON ESTESE CON CC O TRAUMI RILEVANTI</t>
  </si>
  <si>
    <t>511 - USTIONI NON ESTESE SENZA CC O TRAUMI RILEVANTI</t>
  </si>
  <si>
    <t>512 - TRAPIANTO CONTEMPORANEO DI PANCREAS E RENE</t>
  </si>
  <si>
    <t>513 - TRAPIANTO DI PANCREAS</t>
  </si>
  <si>
    <t>515 - IMP. DEFIBRILLATORE CARDIACO SNZ CATET. CARDIACO</t>
  </si>
  <si>
    <t>518 - INTERVENTI SUL SISTEMA CARDIOVASCOLARE PER VIA PER</t>
  </si>
  <si>
    <t>519 - ARTRODESI VERTEBRALE CERVICALE CON CC</t>
  </si>
  <si>
    <t>520 - ARTRODESI VERTEBRALE CERVICALE SENZA CC</t>
  </si>
  <si>
    <t>521 - ABUSO O DIPENDENZA DA ALCOOL/FARMACI CON CC</t>
  </si>
  <si>
    <t>522 - ABUSO O DIPEND. ALCOOL/FARMACI CON T RIAB. SNZ. CC</t>
  </si>
  <si>
    <t>523 - ABUSO O DIPEND. ALCOOL/FARMACI SNZ T RIAB. SNZ. CC</t>
  </si>
  <si>
    <t>524 - ISCHEMIA CEREBRALE TRANSITORIA</t>
  </si>
  <si>
    <t>525 - IMPIANTO DI ALTRO SISTEMA DI ASSISTENZA CARDIACA</t>
  </si>
  <si>
    <t>528 - INTERVENTI VASCOLARI INTRACRANICI CON DIAGNOSI PRINCIPALE DI EMORRAGIA</t>
  </si>
  <si>
    <t>529 - INTERVENTI DI ANASTOMOSI VENTRICOLARE CON CC</t>
  </si>
  <si>
    <t>530 - INTERVENTI DI ANASTOMOSI VENTRICOLARE SENZA CC</t>
  </si>
  <si>
    <t>531 - INTERVENTI SUL MIDOLLO SPINALE CON CC</t>
  </si>
  <si>
    <t>532 - INTERVENTI SUL MIDOLLO SPINALE SENZA CC</t>
  </si>
  <si>
    <t>533 - INTERVENTI VASCOLARI EXTRACRANICI CON CC</t>
  </si>
  <si>
    <t>534 - INTERVENTI VASCOLARI EXTRACRANICI SENZA CC</t>
  </si>
  <si>
    <t>535 - IMP. DI DEFIBRILL. CARD. CON CATETERISMO CARD. CON IMA INSUFF. CARD. O SHOCK</t>
  </si>
  <si>
    <t>536 - IMP. DI DEFIBRILL. CARD. CON CATETERISMO CARD. SENZA IMA INSUFF. CARD. O SHOCK</t>
  </si>
  <si>
    <t>537 - ESCISS. LOCALE E RIMOZ. DI MEZZI DI FISS. INTERNA ECCETTO ANCA E FEMORE CON CC</t>
  </si>
  <si>
    <t>538 - ESCISS. LOCALE E RIMOZ. DI MEZZI DI FISS. INTERNA ECCETTO ANCA E FEMORE SENZA CC</t>
  </si>
  <si>
    <t>539 - LINFOMA E LEUCEMIA CON INTERVENTI CHIRURGICI MAGGIORI CON CC</t>
  </si>
  <si>
    <t>540 - LINFOMA E LEUCEMIA CON INTERVENTI CHIRURGICI MAGGIORI SENZA CC</t>
  </si>
  <si>
    <t>541 - OSS. EXTRACORP. A MEMBRANE O TRACH. VM = 96 ORE O DIAPR NO FACCIA... INTCH MAGG.</t>
  </si>
  <si>
    <t>542 - TRACH. VM = 96 ORE O DIAPR NO FACCIA... SENZA INTCH MAGG.</t>
  </si>
  <si>
    <t>543 - CRANIOT. CON IMP. DI DISPOS. MAGG. O DIAPR ACUTA COMPL. DEL SIST. NERVOSO CENTR</t>
  </si>
  <si>
    <t>544 - SOSTITUZIONE DI ARTICOLAZIONI MAGGIORI O REIMPIANTO DEGLI ARTI INFERIORI</t>
  </si>
  <si>
    <t>545 - REVISIONE DI SOSTITUZIONE DELL'ANCA O DEL GINOCCHIO</t>
  </si>
  <si>
    <t>546 - ARTRODESI VERTEB. ECCETTO CERV. CON DEVIAZIONE COLONNA VERTEB. O NEOPL. MALIGNA</t>
  </si>
  <si>
    <t>547 - BYPASS CORONAR. CON CATETERISMO CARDIACO CON DIAGNOSI CARDIOVASCOLARE MAGGIORE</t>
  </si>
  <si>
    <t>548 - BYPASS CORONAR. CON CATETERISMO CARDIACO SENZA DIAGNOSI CARDIOVASCOLARE MAGGIORE</t>
  </si>
  <si>
    <t>549 - BYPASS CORONAR. SENZA CATETERISMO CARDIACO CON DIAGNOSI CARDIOVASCOLARE MAGGIORE</t>
  </si>
  <si>
    <t>550 - BYPASS CORONAR. SENZA CATETERISMO CARDIACO SENZA DIAGNOSI CARDIOVASC. MAGGIORE</t>
  </si>
  <si>
    <t>551 - IMP. PACEMAKER CARD. PERM DIA CARDIOV. MAGG. O DEFIBR (AICD) O GEN. DI IMPULSI</t>
  </si>
  <si>
    <t>552 - ALTRO IMPIANTO DI PACEMAKER CARDIACO PERMANENTE SE</t>
  </si>
  <si>
    <t>553 - ALTRI INTERVENTI VASCOLARI CON CC CON DIAGNOSI CARDIOVASCOLARE MAGGIORE</t>
  </si>
  <si>
    <t>554 - ALTRI INTERVENTI VASCOLARI CON CC SENZA DIAGNOSI CARDIOVASCOLARE MAGGIORE</t>
  </si>
  <si>
    <t>555 - INT SISTEMA CARDIOVASC VIA PERCUTANEA CON DIAGNOSI CARDIOVASCOLARE MAGGIORE</t>
  </si>
  <si>
    <t>556 - INTERVENTI SUL SISTEMA CARDIOVASCOLARE PER VIA PER</t>
  </si>
  <si>
    <t>557 - INT SISTEMA CARDIOVASC VIA PERCUTANEA CON STENT MED CON DIA CARDIOVASC MAGG</t>
  </si>
  <si>
    <t>558 - INTERVENTI SUL SISTEMA CARDIOVASCOLARE PER VIA PER</t>
  </si>
  <si>
    <t>559 - ICTUS ISCHEMICO ACUTO CON USO DI AGENTI TROMBOLITICI</t>
  </si>
  <si>
    <t>560 - INFEZIONI BATTERICHE E TUBERCOLOSI DEL SISTEMA NERVOSO</t>
  </si>
  <si>
    <t>561 - INFEZIONI NON BATTERICHE DEL SISTEMA NERVOSO ECCETTO MENINGITE VIRALE</t>
  </si>
  <si>
    <t>562 - CONVULSIONI, ETÀ &gt; 17 ANNI CON CC</t>
  </si>
  <si>
    <t>563 - CONVULSIONI, ETÀ &gt; 17 ANNI SENZA CC</t>
  </si>
  <si>
    <t>564 - CEFALEA, ETÀ &gt; 17 ANNI</t>
  </si>
  <si>
    <t>565 - DIAGNOSI RELATIVE ALL'APPARATO RESPIRATORIO CON RESPIRAZIONE ASSISTITA = 96 ORE</t>
  </si>
  <si>
    <t>566 - DIAGNOSI RELATIVE ALL'APPARATO RESPIRATORIO CON RESPIRAZIONE ASSISTITA &lt; 96 ORE</t>
  </si>
  <si>
    <t>567 - INT ESOFAGO, STOMACO E DUODENO, ETÀ &gt; 17 ANNI CON CC CON DIA GASTROINTEST MAGG</t>
  </si>
  <si>
    <t>568 - INT ESOFAGO, STOMACO E DUODENO, ETÀ &gt; 17 ANNI CON CC SENZA DIA GASTROINTEST MAGG</t>
  </si>
  <si>
    <t>569 - INT MAGG SU INTESTINO CRASSO E TENUE CON CC CON DIA GASTROINTESTINALE MAGG</t>
  </si>
  <si>
    <t>570 - INT MAGG SU INTESTINO CRASSO E TENUE CON CC SENZA DIA GASTROINTESTINALE MAGG</t>
  </si>
  <si>
    <t>571 - MALATTIE MAGGIORI DELL'ESOFAGO</t>
  </si>
  <si>
    <t>572 - MALATTIE GASTROINTESTINALI MAGGIORI E INFEZIONI PERITONEALI</t>
  </si>
  <si>
    <t>573 - INTERVENTI MAGGIORI SULLA VESCICA</t>
  </si>
  <si>
    <t>574 - DIA EMATOLOGICHE/IMMUNOLOGICHE MAGG ECCETTO ANEMIA FALCIFORME E COAGULOPATIE</t>
  </si>
  <si>
    <t>575 - SETTICEMIA CON VENTILAZIONE MECCANICA = 96 ORE, ETÀ &gt; 17 ANNI</t>
  </si>
  <si>
    <t>576 - SETTICEMIA SENZA VENTILAZIONE MECCANICA  = 96 ORE, ETÀ &gt; 17 ANNI</t>
  </si>
  <si>
    <t>577 - INSERZIONE DI STENT CAROTIDEO</t>
  </si>
  <si>
    <t>578 - MALATTIE INFETTIVE E PARASSITARIE CON INTERVENTO CHIRURGICO</t>
  </si>
  <si>
    <t>579 - INFEZIONI POST-OPERATORIE O POST-TRAUMATICHE CON INTERVENTO CHIRURGICO</t>
  </si>
  <si>
    <t>Ultimo aggiornamento: 25-10-2019 01:24:50</t>
  </si>
  <si>
    <t>Tabella 1.1.4: Confronto SDO 2018 - 2017 per ATS di Residenza</t>
  </si>
  <si>
    <t>Residenza</t>
  </si>
  <si>
    <t>321 - ATS DELLA CITTA' METROPOLITANA DI MILANO</t>
  </si>
  <si>
    <t>322 - ATS DELL'INSUBRIA</t>
  </si>
  <si>
    <t>323 - ATS DELLA MONTAGNA</t>
  </si>
  <si>
    <t>324 - ATS DELLA BRIANZA</t>
  </si>
  <si>
    <t>325 - ATS DI BERGAMO</t>
  </si>
  <si>
    <t>326 - ATS DI BRESCIA</t>
  </si>
  <si>
    <t>327 - ATS DELLA VAL PADANA</t>
  </si>
  <si>
    <t>328 - ATS DI PAVIA</t>
  </si>
  <si>
    <t>998 - ALTRE REGIONI</t>
  </si>
  <si>
    <t>999 - ESTERO</t>
  </si>
  <si>
    <t>N.D</t>
  </si>
  <si>
    <t>- - NON APPLICABILE</t>
  </si>
  <si>
    <t>Ultimo aggiornamento: 25-10-2019 13:25:53</t>
  </si>
  <si>
    <t>Tabella 2.1.1: Ricoveri per ATS, Sesso, Età - Anno 2018</t>
  </si>
  <si>
    <t>Maschi</t>
  </si>
  <si>
    <t>Femmine</t>
  </si>
  <si>
    <t>Totale</t>
  </si>
  <si>
    <t>00-00</t>
  </si>
  <si>
    <t>01-04</t>
  </si>
  <si>
    <t>05-14</t>
  </si>
  <si>
    <t>15-17</t>
  </si>
  <si>
    <t>18-24</t>
  </si>
  <si>
    <t>25-44</t>
  </si>
  <si>
    <t>45-64</t>
  </si>
  <si>
    <t>65-74</t>
  </si>
  <si>
    <t>75+</t>
  </si>
  <si>
    <t>Casi 0-1 g</t>
  </si>
  <si>
    <t>Casi &gt;1 g</t>
  </si>
  <si>
    <t>gg-DH</t>
  </si>
  <si>
    <t>Totale Regionale</t>
  </si>
  <si>
    <t>999 - STATI ESTERI O NON DISPONIBILE</t>
  </si>
  <si>
    <t>Ultimo aggiornamento: 25-10-2019 01:27:16</t>
  </si>
  <si>
    <t>Tabella 2.1.2: Ricoveri per ATS, Sesso, Età (in percentuale) - Anno 2018</t>
  </si>
  <si>
    <t>Ultimo aggiornamento: 25-10-2019 13:28:03</t>
  </si>
  <si>
    <t>Tabella 2.2.1: Indicatori per tipologia di ospedale - Anno 2018</t>
  </si>
  <si>
    <t>Day Hospital</t>
  </si>
  <si>
    <t>Casi&gt;1g con Trasferiti/Deceduti</t>
  </si>
  <si>
    <t>Casi 0-1g senza Trasferiti/Deceduti</t>
  </si>
  <si>
    <t>Casistica con degenza superiore ad 1 GG (*)</t>
  </si>
  <si>
    <t>Tipologia</t>
  </si>
  <si>
    <t>Casi DH</t>
  </si>
  <si>
    <t>GG DH</t>
  </si>
  <si>
    <t>Casi DO</t>
  </si>
  <si>
    <t>Casi 0-1g</t>
  </si>
  <si>
    <t>Casi &gt;1g</t>
  </si>
  <si>
    <t>Degenza Media Osservata</t>
  </si>
  <si>
    <t>Degenza Media E.V.S.</t>
  </si>
  <si>
    <t>% Casi O.V.S.</t>
  </si>
  <si>
    <t>% GG O.V.S.</t>
  </si>
  <si>
    <t>% Casi Chir.</t>
  </si>
  <si>
    <t>% Casi Compl.</t>
  </si>
  <si>
    <t>Peso Medio</t>
  </si>
  <si>
    <t>DRG Anom.</t>
  </si>
  <si>
    <t>N. Med. Diagn.</t>
  </si>
  <si>
    <t>N. Med. Int.</t>
  </si>
  <si>
    <t>% Deced. D.O.</t>
  </si>
  <si>
    <t>Totale Strutture Private</t>
  </si>
  <si>
    <t>CC - Casa di cura</t>
  </si>
  <si>
    <t>CO - Ospedale Classificato</t>
  </si>
  <si>
    <t>CS - IRCCS Privato</t>
  </si>
  <si>
    <t>Totale Strutture Pubbliche</t>
  </si>
  <si>
    <t>HA - Struttura di A.O.</t>
  </si>
  <si>
    <t>HS - IRCCS Pubblico</t>
  </si>
  <si>
    <t>Totale Complessivo</t>
  </si>
  <si>
    <t>Tabella 2.2.2: Indicatori per singolo ospedale - Anno 2018</t>
  </si>
  <si>
    <t>Ultimo aggiornamento: 25-10-2019 13:28:53</t>
  </si>
  <si>
    <t>Tabella 2.3.1: Ricoveri in degenza ordinaria: dati regionali per DRG (solo ricoveri in reparti per acuti) - Anno 2018</t>
  </si>
  <si>
    <t>Degenza Ordinaria</t>
  </si>
  <si>
    <t>Ricoveri in reparti acuti</t>
  </si>
  <si>
    <t>Casi con degenza superiore ad 1 GG (*)</t>
  </si>
  <si>
    <t>Oltre il valore soglia</t>
  </si>
  <si>
    <t>Valore soglia deg. (*)</t>
  </si>
  <si>
    <t>Degenza media</t>
  </si>
  <si>
    <t>Tipo</t>
  </si>
  <si>
    <t>Casi</t>
  </si>
  <si>
    <t>Giornate</t>
  </si>
  <si>
    <t>N</t>
  </si>
  <si>
    <t>%</t>
  </si>
  <si>
    <t>% sul totale regionale</t>
  </si>
  <si>
    <t>Osservata</t>
  </si>
  <si>
    <t>Entro valore soglia</t>
  </si>
  <si>
    <t>Pre-
operatoria</t>
  </si>
  <si>
    <t>Deceduti</t>
  </si>
  <si>
    <t>C</t>
  </si>
  <si>
    <t>26</t>
  </si>
  <si>
    <t>39</t>
  </si>
  <si>
    <t>60</t>
  </si>
  <si>
    <t>4</t>
  </si>
  <si>
    <t>40</t>
  </si>
  <si>
    <t>14/40</t>
  </si>
  <si>
    <t>M</t>
  </si>
  <si>
    <t>31</t>
  </si>
  <si>
    <t>16</t>
  </si>
  <si>
    <t>23</t>
  </si>
  <si>
    <t>20</t>
  </si>
  <si>
    <t>30</t>
  </si>
  <si>
    <t>13</t>
  </si>
  <si>
    <t>22</t>
  </si>
  <si>
    <t>27</t>
  </si>
  <si>
    <t>24</t>
  </si>
  <si>
    <t>11</t>
  </si>
  <si>
    <t>14</t>
  </si>
  <si>
    <t>18</t>
  </si>
  <si>
    <t>8</t>
  </si>
  <si>
    <t>10</t>
  </si>
  <si>
    <t>12</t>
  </si>
  <si>
    <t>9</t>
  </si>
  <si>
    <t>15</t>
  </si>
  <si>
    <t>46</t>
  </si>
  <si>
    <t>7</t>
  </si>
  <si>
    <t>2</t>
  </si>
  <si>
    <t>5</t>
  </si>
  <si>
    <t>19</t>
  </si>
  <si>
    <t>37</t>
  </si>
  <si>
    <t>33</t>
  </si>
  <si>
    <t>21</t>
  </si>
  <si>
    <t>42</t>
  </si>
  <si>
    <t>36</t>
  </si>
  <si>
    <t>28</t>
  </si>
  <si>
    <t>17</t>
  </si>
  <si>
    <t>73</t>
  </si>
  <si>
    <t>45</t>
  </si>
  <si>
    <t>67</t>
  </si>
  <si>
    <t>52</t>
  </si>
  <si>
    <t>43</t>
  </si>
  <si>
    <t>102</t>
  </si>
  <si>
    <t>35</t>
  </si>
  <si>
    <t>29</t>
  </si>
  <si>
    <t>34</t>
  </si>
  <si>
    <t>25</t>
  </si>
  <si>
    <t>48</t>
  </si>
  <si>
    <t>51</t>
  </si>
  <si>
    <t>53</t>
  </si>
  <si>
    <t>72</t>
  </si>
  <si>
    <t>103</t>
  </si>
  <si>
    <t>56</t>
  </si>
  <si>
    <t>55</t>
  </si>
  <si>
    <t>50</t>
  </si>
  <si>
    <t>84</t>
  </si>
  <si>
    <t>78</t>
  </si>
  <si>
    <t>38/40</t>
  </si>
  <si>
    <t>8/16</t>
  </si>
  <si>
    <t>6</t>
  </si>
  <si>
    <t>138</t>
  </si>
  <si>
    <t>32</t>
  </si>
  <si>
    <t>47</t>
  </si>
  <si>
    <t>38</t>
  </si>
  <si>
    <t>58</t>
  </si>
  <si>
    <t>88</t>
  </si>
  <si>
    <t>90</t>
  </si>
  <si>
    <t>30/63</t>
  </si>
  <si>
    <t>59</t>
  </si>
  <si>
    <t>118</t>
  </si>
  <si>
    <t>62</t>
  </si>
  <si>
    <t>109</t>
  </si>
  <si>
    <t>41</t>
  </si>
  <si>
    <t>85</t>
  </si>
  <si>
    <t>70</t>
  </si>
  <si>
    <t>63</t>
  </si>
  <si>
    <t>65</t>
  </si>
  <si>
    <t>30/112</t>
  </si>
  <si>
    <t>7/11</t>
  </si>
  <si>
    <t>44</t>
  </si>
  <si>
    <t>(*) La presenza di valori doppi nella colonna "Valore soglia degenza" è legata ad una variazione avvenuta durante il corso dell'anno.</t>
  </si>
  <si>
    <t>Ultimo aggiornamento: 25-10-2019 13:29:40</t>
  </si>
  <si>
    <t>Tabella 2.3.2: Ricoveri in degenza ordinaria: dati regionali per DRG (Solo ricoveri in reparti di riabilitazione specialistica, codici 56, 28, 75) - Anno 2018</t>
  </si>
  <si>
    <t>Ricoveri in reparti riabilitazione specialistica</t>
  </si>
  <si>
    <t>015 - MAL. CEREBROVASCOLARI ACUTE ASPECIFICHE E OCCLUSIONE PRECEREBRAL</t>
  </si>
  <si>
    <t>505 - USTIONI EST. O A TUTTO SPESSORE CON VENTIL. MECC. = 96 ORE SENZA</t>
  </si>
  <si>
    <t>537 - ESCISS. LOCALE E RIMOZ. DI MEZZI DI FISS. INTERNA ECCETTO ANCA E</t>
  </si>
  <si>
    <t>112</t>
  </si>
  <si>
    <t>544 - SOSTITUZIONE DI ARTICOLAZIONI MAGGIORI O REIMPIANTO DEGLI ARTI I</t>
  </si>
  <si>
    <t>548 - BYPASS CORONAR. CON CATETERISMO CARDIACO SENZA DIAGNOSI CARDIOVA</t>
  </si>
  <si>
    <t>550 - BYPASS CORONAR. SENZA CATETERISMO CARDIACO SENZA DIAGNOSI CARDIO</t>
  </si>
  <si>
    <t>551 - IMP. PACEMAKER CARD. PERM DIA CARDIOV. MAGG. O DEFIBR (AICD) O G</t>
  </si>
  <si>
    <t>553 - ALTRI INTERVENTI VASCOLARI CON CC CON DIAGNOSI CARDIOVASCOLARE M</t>
  </si>
  <si>
    <t>557 - INT SISTEMA CARDIOVASC VIA PERCUTANEA CON STENT MED CON DIA CARD</t>
  </si>
  <si>
    <t>561 - INFEZIONI NON BATTERICHE DEL SISTEMA NERVOSO ECCETTO MENINGITE V</t>
  </si>
  <si>
    <t>565 - DIAGNOSI RELATIVE ALL'APPARATO RESPIRATORIO CON RESPIRAZIONE ASS</t>
  </si>
  <si>
    <t>566 - DIAGNOSI RELATIVE ALL'APPARATO RESPIRATORIO CON RESPIRAZIONE ASS</t>
  </si>
  <si>
    <t>Ultimo aggiornamento: 25-10-2019 13:30:22</t>
  </si>
  <si>
    <t>Tabella 2.3.3: Ricoveri in degenza ordinaria: dati regionali per DRG (Solo ricoveri in reparti riabilitazione generale, di mantenimento e cure palliative, codici 60, RM, 99) - Anno 2018</t>
  </si>
  <si>
    <t>Ricoveri in reparti riabilitazione generale, di mantenimento e cure paliative</t>
  </si>
  <si>
    <t>Ultimo aggiornamento: 25-10-2019 13:38:17</t>
  </si>
  <si>
    <t>Tabella 2.4.1: Indicatori per i 30 DRG più frequenti (solo ricoveri in reparti per acuti) - Anno 2018</t>
  </si>
  <si>
    <t>MDC</t>
  </si>
  <si>
    <t>08</t>
  </si>
  <si>
    <t>05</t>
  </si>
  <si>
    <t>04</t>
  </si>
  <si>
    <t>07</t>
  </si>
  <si>
    <t>01</t>
  </si>
  <si>
    <t>06</t>
  </si>
  <si>
    <t>09</t>
  </si>
  <si>
    <t>991 - ALTRI DRG CHIRURGICI</t>
  </si>
  <si>
    <t>992 - ALTRI DRG MEDICI</t>
  </si>
  <si>
    <t>Ultimo aggiornamento: 25-10-2019 13:38:59</t>
  </si>
  <si>
    <t>Tabella 2.4.2: Indicatori per i 30 DRG più frequenti (Solo ricoveri in reparti di riabilitazione, codici 56, 28, 75) - Anno 2018</t>
  </si>
  <si>
    <t>03</t>
  </si>
  <si>
    <t>Ultimo aggiornamento: 25-10-2019 13:39:51</t>
  </si>
  <si>
    <t>Tabella 2.4.3: Indicatori per i 30 DRG più frequenti (Solo ricoveri in reparti riabilitazione generale, di mantenimento e cure palliative, codici 60, RM, 99) - Anno 2018</t>
  </si>
  <si>
    <t>Ricoveri in reparti riabilitazione generale, di mantenimento e cure palliative</t>
  </si>
  <si>
    <t>Ultimo aggiornamento: 25-10-2019 13:40:29</t>
  </si>
  <si>
    <t>Tabella 2.5.1: Ricoveri &gt; 1 gg per DRG, età, sesso - Anno 2018</t>
  </si>
  <si>
    <t>Degenza ordinaria</t>
  </si>
  <si>
    <t>01-14</t>
  </si>
  <si>
    <t>15-64</t>
  </si>
  <si>
    <t>65+</t>
  </si>
  <si>
    <t>% Riga</t>
  </si>
  <si>
    <t>% Col</t>
  </si>
  <si>
    <t>001</t>
  </si>
  <si>
    <t>002</t>
  </si>
  <si>
    <t>003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</si>
  <si>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</si>
  <si>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</si>
  <si>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</si>
  <si>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</si>
  <si>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</si>
  <si>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</si>
  <si>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</si>
  <si>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</si>
  <si>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</si>
  <si>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</si>
  <si>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</si>
  <si>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</si>
  <si>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</si>
  <si>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</si>
  <si>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021</t>
  </si>
  <si>
    <t>022</t>
  </si>
  <si>
    <t>023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</si>
  <si>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</si>
  <si>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</si>
  <si>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</si>
  <si>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</si>
  <si>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</si>
  <si>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</si>
  <si>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</si>
  <si>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</si>
  <si>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</si>
  <si>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</si>
  <si>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</si>
  <si>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</si>
  <si>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</si>
  <si>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</si>
  <si>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</si>
  <si>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</si>
  <si>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</si>
  <si>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</si>
  <si>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</si>
  <si>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</si>
  <si>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</si>
  <si>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</si>
  <si>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</si>
  <si>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</si>
  <si>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</si>
  <si>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</si>
  <si>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</si>
  <si>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</si>
  <si>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</si>
  <si>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</si>
  <si>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</si>
  <si>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</si>
  <si>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</si>
  <si>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</si>
  <si>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</si>
  <si>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</si>
  <si>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</si>
  <si>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</si>
  <si>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</si>
  <si>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</si>
  <si>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</si>
  <si>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</si>
  <si>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</si>
  <si>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</si>
  <si>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</si>
  <si>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</si>
  <si>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</si>
  <si>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</si>
  <si>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</si>
  <si>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</si>
  <si>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</si>
  <si>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</si>
  <si>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</si>
  <si>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</si>
  <si>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</si>
  <si>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</si>
  <si>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</si>
  <si>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</si>
  <si>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</si>
  <si>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</si>
  <si>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</si>
  <si>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</si>
  <si>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</si>
  <si>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</si>
  <si>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</si>
  <si>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</si>
  <si>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</si>
  <si>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</si>
  <si>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</si>
  <si>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</si>
  <si>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</si>
  <si>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</si>
  <si>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</si>
  <si>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</si>
  <si>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</si>
  <si>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</si>
  <si>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104</t>
  </si>
  <si>
    <t>105</t>
  </si>
  <si>
    <t>106</t>
  </si>
  <si>
    <t>108</t>
  </si>
  <si>
    <t>110</t>
  </si>
  <si>
    <t>111</t>
  </si>
  <si>
    <t>113</t>
  </si>
  <si>
    <t>114</t>
  </si>
  <si>
    <t>117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</si>
  <si>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</si>
  <si>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</si>
  <si>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</si>
  <si>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</si>
  <si>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</si>
  <si>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</si>
  <si>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</si>
  <si>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</si>
  <si>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</si>
  <si>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</si>
  <si>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</si>
  <si>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</si>
  <si>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</si>
  <si>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</si>
  <si>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</si>
  <si>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</si>
  <si>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</si>
  <si>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</si>
  <si>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</si>
  <si>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</si>
  <si>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</si>
  <si>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</si>
  <si>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</si>
  <si>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</si>
  <si>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</si>
  <si>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</si>
  <si>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</si>
  <si>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</si>
  <si>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149</t>
  </si>
  <si>
    <t>150</t>
  </si>
  <si>
    <t>151</t>
  </si>
  <si>
    <t>152</t>
  </si>
  <si>
    <t>153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</si>
  <si>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</si>
  <si>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</si>
  <si>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</si>
  <si>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</si>
  <si>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</si>
  <si>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</si>
  <si>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</si>
  <si>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</si>
  <si>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</si>
  <si>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</si>
  <si>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</si>
  <si>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</si>
  <si>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</si>
  <si>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</si>
  <si>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</si>
  <si>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</si>
  <si>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</si>
  <si>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</si>
  <si>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</si>
  <si>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</si>
  <si>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</si>
  <si>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</si>
  <si>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</si>
  <si>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</si>
  <si>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</si>
  <si>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</si>
  <si>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</si>
  <si>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</si>
  <si>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</si>
  <si>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</si>
  <si>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</si>
  <si>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</si>
  <si>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</si>
  <si>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</si>
  <si>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</si>
  <si>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</si>
  <si>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</si>
  <si>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</si>
  <si>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</si>
  <si>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</si>
  <si>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</si>
  <si>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</si>
  <si>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</si>
  <si>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</si>
  <si>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</si>
  <si>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</si>
  <si>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</si>
  <si>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</si>
  <si>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</si>
  <si>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</si>
  <si>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</si>
  <si>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</si>
  <si>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</si>
  <si>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</si>
  <si>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210</t>
  </si>
  <si>
    <t>211</t>
  </si>
  <si>
    <t>212</t>
  </si>
  <si>
    <t>213</t>
  </si>
  <si>
    <t>216</t>
  </si>
  <si>
    <t>217</t>
  </si>
  <si>
    <t>218</t>
  </si>
  <si>
    <t>219</t>
  </si>
  <si>
    <t>220</t>
  </si>
  <si>
    <t>223</t>
  </si>
  <si>
    <t>224</t>
  </si>
  <si>
    <t>225</t>
  </si>
  <si>
    <t>226</t>
  </si>
  <si>
    <t>227</t>
  </si>
  <si>
    <t>228</t>
  </si>
  <si>
    <t>229</t>
  </si>
  <si>
    <t>230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</si>
  <si>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</si>
  <si>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</si>
  <si>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</si>
  <si>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</si>
  <si>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</si>
  <si>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</si>
  <si>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</si>
  <si>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</si>
  <si>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</si>
  <si>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</si>
  <si>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</si>
  <si>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</si>
  <si>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</si>
  <si>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</si>
  <si>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</si>
  <si>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</si>
  <si>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</si>
  <si>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</si>
  <si>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</si>
  <si>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</si>
  <si>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</si>
  <si>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</si>
  <si>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</si>
  <si>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</si>
  <si>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</si>
  <si>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</si>
  <si>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</si>
  <si>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</si>
  <si>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</si>
  <si>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</si>
  <si>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</si>
  <si>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</si>
  <si>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</si>
  <si>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</si>
  <si>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</si>
  <si>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</si>
  <si>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</si>
  <si>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</si>
  <si>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</si>
  <si>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</si>
  <si>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</si>
  <si>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</si>
  <si>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</si>
  <si>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</si>
  <si>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</si>
  <si>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</si>
  <si>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</si>
  <si>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</si>
  <si>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</si>
  <si>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</si>
  <si>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</si>
  <si>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</si>
  <si>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</si>
  <si>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</si>
  <si>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</si>
  <si>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</si>
  <si>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</si>
  <si>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</si>
  <si>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</si>
  <si>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</si>
  <si>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</si>
  <si>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</si>
  <si>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</si>
  <si>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</si>
  <si>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</si>
  <si>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</si>
  <si>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</si>
  <si>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</si>
  <si>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</si>
  <si>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</si>
  <si>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</si>
  <si>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</si>
  <si>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</si>
  <si>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</si>
  <si>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</si>
  <si>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</si>
  <si>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</si>
  <si>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</si>
  <si>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</si>
  <si>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</si>
  <si>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</si>
  <si>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</si>
  <si>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</si>
  <si>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</si>
  <si>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</si>
  <si>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</si>
  <si>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</si>
  <si>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</si>
  <si>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</si>
  <si>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</si>
  <si>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</si>
  <si>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</si>
  <si>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</si>
  <si>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</si>
  <si>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</si>
  <si>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</si>
  <si>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</si>
  <si>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</si>
  <si>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</si>
  <si>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</si>
  <si>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</si>
  <si>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</si>
  <si>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</si>
  <si>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</si>
  <si>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</si>
  <si>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</si>
  <si>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</si>
  <si>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</si>
  <si>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</si>
  <si>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</si>
  <si>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</si>
  <si>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</si>
  <si>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</si>
  <si>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</si>
  <si>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</si>
  <si>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</si>
  <si>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</si>
  <si>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</si>
  <si>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</si>
  <si>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</si>
  <si>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</si>
  <si>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</si>
  <si>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</si>
  <si>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</si>
  <si>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</si>
  <si>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</si>
  <si>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</si>
  <si>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</si>
  <si>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</si>
  <si>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</si>
  <si>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</si>
  <si>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</si>
  <si>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</si>
  <si>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</si>
  <si>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</si>
  <si>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</si>
  <si>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</si>
  <si>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</si>
  <si>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</si>
  <si>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</si>
  <si>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</si>
  <si>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</si>
  <si>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</si>
  <si>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</si>
  <si>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</si>
  <si>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</si>
  <si>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</si>
  <si>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</si>
  <si>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</si>
  <si>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</si>
  <si>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</si>
  <si>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</si>
  <si>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</si>
  <si>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</si>
  <si>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</si>
  <si>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</si>
  <si>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</si>
  <si>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</si>
  <si>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</si>
  <si>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</si>
  <si>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</si>
  <si>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</si>
  <si>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</si>
  <si>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</si>
  <si>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</si>
  <si>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</si>
  <si>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</si>
  <si>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</si>
  <si>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</si>
  <si>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</si>
  <si>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</si>
  <si>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</si>
  <si>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</si>
  <si>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</si>
  <si>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</si>
  <si>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</si>
  <si>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</si>
  <si>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</si>
  <si>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</si>
  <si>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</si>
  <si>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</si>
  <si>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</si>
  <si>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</si>
  <si>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</si>
  <si>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</si>
  <si>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</si>
  <si>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</si>
  <si>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</si>
  <si>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</si>
  <si>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</si>
  <si>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</si>
  <si>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</si>
  <si>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</si>
  <si>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</si>
  <si>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</si>
  <si>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</si>
  <si>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</si>
  <si>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</si>
  <si>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</si>
  <si>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</si>
  <si>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</si>
  <si>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</si>
  <si>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</si>
  <si>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</si>
  <si>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</si>
  <si>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</si>
  <si>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</si>
  <si>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</si>
  <si>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</si>
  <si>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</si>
  <si>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</si>
  <si>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</si>
  <si>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</si>
  <si>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</si>
  <si>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</si>
  <si>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</si>
  <si>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</si>
  <si>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</si>
  <si>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</si>
  <si>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</si>
  <si>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</si>
  <si>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</si>
  <si>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</si>
  <si>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</si>
  <si>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</si>
  <si>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</si>
  <si>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473</t>
  </si>
  <si>
    <t>476</t>
  </si>
  <si>
    <t>477</t>
  </si>
  <si>
    <t>479</t>
  </si>
  <si>
    <t>480</t>
  </si>
  <si>
    <t>481</t>
  </si>
  <si>
    <t>482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</si>
  <si>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</si>
  <si>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</si>
  <si>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</si>
  <si>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</si>
  <si>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</si>
  <si>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</si>
  <si>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</si>
  <si>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</si>
  <si>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</si>
  <si>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</si>
  <si>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</si>
  <si>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</si>
  <si>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</si>
  <si>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</si>
  <si>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</si>
  <si>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</si>
  <si>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</si>
  <si>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</si>
  <si>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</si>
  <si>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</si>
  <si>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</si>
  <si>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</si>
  <si>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</si>
  <si>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</si>
  <si>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</si>
  <si>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</si>
  <si>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</si>
  <si>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</si>
  <si>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</si>
  <si>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</si>
  <si>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515</t>
  </si>
  <si>
    <t>518</t>
  </si>
  <si>
    <t>519</t>
  </si>
  <si>
    <t>520</t>
  </si>
  <si>
    <t>521</t>
  </si>
  <si>
    <t>522</t>
  </si>
  <si>
    <t>523</t>
  </si>
  <si>
    <t>524</t>
  </si>
  <si>
    <t>525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</si>
  <si>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</si>
  <si>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</si>
  <si>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</si>
  <si>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</si>
  <si>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</si>
  <si>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</si>
  <si>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</si>
  <si>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</si>
  <si>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</si>
  <si>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</si>
  <si>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</si>
  <si>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</si>
  <si>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</si>
  <si>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</si>
  <si>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</si>
  <si>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</si>
  <si>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</si>
  <si>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</si>
  <si>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</si>
  <si>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</si>
  <si>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</si>
  <si>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</si>
  <si>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</si>
  <si>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</si>
  <si>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</si>
  <si>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</si>
  <si>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</si>
  <si>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</si>
  <si>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</si>
  <si>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</si>
  <si>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</si>
  <si>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</si>
  <si>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</si>
  <si>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</si>
  <si>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</si>
  <si>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</si>
  <si>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</si>
  <si>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</si>
  <si>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</si>
  <si>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</si>
  <si>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</si>
  <si>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</si>
  <si>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</si>
  <si>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</si>
  <si>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</si>
  <si>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</si>
  <si>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</si>
  <si>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</si>
  <si>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</si>
  <si>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</si>
  <si>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</si>
  <si>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</si>
  <si>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Ultimo aggiornamento: 25-10-2019 13:41:28</t>
  </si>
  <si>
    <t>Tabella 2.6.1: Indicatori per reparto - ricoveri in Day Hospital - Anno 2018</t>
  </si>
  <si>
    <t>Day hospital</t>
  </si>
  <si>
    <t>Singolo accesso DH</t>
  </si>
  <si>
    <t>Cicli</t>
  </si>
  <si>
    <t>Codice e Denominazione Reparto</t>
  </si>
  <si>
    <t>Tipo DRG</t>
  </si>
  <si>
    <t>Singoli Accessi</t>
  </si>
  <si>
    <t>N. Medio Giornate</t>
  </si>
  <si>
    <t>Chir.</t>
  </si>
  <si>
    <t>Non Chir.</t>
  </si>
  <si>
    <t>Tabella 2.6.2: Indicatori per DRG - ricoveri in Day Hospita - Anno 2018</t>
  </si>
  <si>
    <t>02</t>
  </si>
  <si>
    <t>NA</t>
  </si>
  <si>
    <t>PR</t>
  </si>
  <si>
    <t>Ultimo aggiornamento: 25-10-2019 13:51:55</t>
  </si>
  <si>
    <t>Tabella 2.9.1: Frequenza per ATS del campo 'Cittadinanza' - Anno 2018</t>
  </si>
  <si>
    <t>ATS di ricovero</t>
  </si>
  <si>
    <t>Zona</t>
  </si>
  <si>
    <t>A - Europa Est</t>
  </si>
  <si>
    <t>Casi D.O.</t>
  </si>
  <si>
    <t>Casi D.O. &gt;1g</t>
  </si>
  <si>
    <t>B - Nord Africa</t>
  </si>
  <si>
    <t>C - Africa Occid.</t>
  </si>
  <si>
    <t>D - Corno d' Africa</t>
  </si>
  <si>
    <t>E - Africa Altro</t>
  </si>
  <si>
    <t>F - America Latina</t>
  </si>
  <si>
    <t>G - Medio Oriente</t>
  </si>
  <si>
    <t>H - Sud-Est Asiatico</t>
  </si>
  <si>
    <t>I - Estremo Oriente</t>
  </si>
  <si>
    <t>L - Asia Altro</t>
  </si>
  <si>
    <t>M - Europa Ovest</t>
  </si>
  <si>
    <t>N - America Nord</t>
  </si>
  <si>
    <t>O - Oceania</t>
  </si>
  <si>
    <t>P - Ex URSS</t>
  </si>
  <si>
    <t>Z - Apolidi</t>
  </si>
  <si>
    <t>Totale stranieri</t>
  </si>
  <si>
    <t>ITALIA</t>
  </si>
  <si>
    <t>Mancante</t>
  </si>
  <si>
    <t>Distribuzione nazioni per zona</t>
  </si>
  <si>
    <t>Nazione</t>
  </si>
  <si>
    <t>ALBANIA</t>
  </si>
  <si>
    <t>BOSNIA-ERZEGOVINA</t>
  </si>
  <si>
    <t>BULGARIA</t>
  </si>
  <si>
    <t>CROAZIA</t>
  </si>
  <si>
    <t>KOSOVO</t>
  </si>
  <si>
    <t>MACEDONIA</t>
  </si>
  <si>
    <t>MONTENEGRO</t>
  </si>
  <si>
    <t>POLONIA</t>
  </si>
  <si>
    <t>REPUBBLICA CECA</t>
  </si>
  <si>
    <t>ROMANIA</t>
  </si>
  <si>
    <t>SERBIA</t>
  </si>
  <si>
    <t>SLOVACCHIA</t>
  </si>
  <si>
    <t>SLOVENIA</t>
  </si>
  <si>
    <t>UNGHERIA</t>
  </si>
  <si>
    <t>ALGERIA</t>
  </si>
  <si>
    <t>EGITTO</t>
  </si>
  <si>
    <t>LIBIA</t>
  </si>
  <si>
    <t>MAROCCO</t>
  </si>
  <si>
    <t>MAURITANIA</t>
  </si>
  <si>
    <t>TUNISIA</t>
  </si>
  <si>
    <t>BENIN</t>
  </si>
  <si>
    <t>BURKINA FASO</t>
  </si>
  <si>
    <t>CAPO VERDE</t>
  </si>
  <si>
    <t>CIAD</t>
  </si>
  <si>
    <t>COSTA D'AVORIO</t>
  </si>
  <si>
    <t>GAMBIA</t>
  </si>
  <si>
    <t>GHANA</t>
  </si>
  <si>
    <t>GUINEA</t>
  </si>
  <si>
    <t>GUINEA - BISSAU</t>
  </si>
  <si>
    <t>LIBERIA</t>
  </si>
  <si>
    <t>MALI</t>
  </si>
  <si>
    <t>NIGER</t>
  </si>
  <si>
    <t>NIGERIA</t>
  </si>
  <si>
    <t>SENEGAL</t>
  </si>
  <si>
    <t>SIERRA LEONE</t>
  </si>
  <si>
    <t>TOGO</t>
  </si>
  <si>
    <t>ERITREA</t>
  </si>
  <si>
    <t>ETIOPIA</t>
  </si>
  <si>
    <t>SOMALIA</t>
  </si>
  <si>
    <t>ANGOLA</t>
  </si>
  <si>
    <t>BURUNDI</t>
  </si>
  <si>
    <t>CAMERUN</t>
  </si>
  <si>
    <t>CENTRAFRICA (REPUBBLICA CENTRAFRICAN</t>
  </si>
  <si>
    <t>CONGO</t>
  </si>
  <si>
    <t>GABON</t>
  </si>
  <si>
    <t>GUINEA EQUATORIALE</t>
  </si>
  <si>
    <t>KENIA</t>
  </si>
  <si>
    <t>MADAGASCAR</t>
  </si>
  <si>
    <t>MALAWI</t>
  </si>
  <si>
    <t>MAURITIUS</t>
  </si>
  <si>
    <t>MOZAMBICO</t>
  </si>
  <si>
    <t>RUANDA</t>
  </si>
  <si>
    <t>SAO TOME E PRINCIPE</t>
  </si>
  <si>
    <t>SEYCHELLES</t>
  </si>
  <si>
    <t>SUDAFRICA</t>
  </si>
  <si>
    <t>SUDAN</t>
  </si>
  <si>
    <t>SWAZILAND</t>
  </si>
  <si>
    <t>TANZANIA</t>
  </si>
  <si>
    <t>UGANDA</t>
  </si>
  <si>
    <t>ZAIRE</t>
  </si>
  <si>
    <t>ZAMBIA</t>
  </si>
  <si>
    <t>ZIMBABWE</t>
  </si>
  <si>
    <t>ARGENTINA</t>
  </si>
  <si>
    <t>BARBADOS</t>
  </si>
  <si>
    <t>BOLIVIA</t>
  </si>
  <si>
    <t>BRASILE</t>
  </si>
  <si>
    <t>CILE</t>
  </si>
  <si>
    <t>COLOMBIA</t>
  </si>
  <si>
    <t>COSTA RICA</t>
  </si>
  <si>
    <t>CUBA</t>
  </si>
  <si>
    <t>DOMINICA</t>
  </si>
  <si>
    <t>ECUADOR</t>
  </si>
  <si>
    <t>EL SALVADOR</t>
  </si>
  <si>
    <t>GIAMAICA</t>
  </si>
  <si>
    <t>GUATEMALA</t>
  </si>
  <si>
    <t>GUYANA</t>
  </si>
  <si>
    <t>HAITI</t>
  </si>
  <si>
    <t>HONDURAS</t>
  </si>
  <si>
    <t>MESSICO</t>
  </si>
  <si>
    <t>NICARAGUA</t>
  </si>
  <si>
    <t>PANAMA</t>
  </si>
  <si>
    <t>PARAGUAY</t>
  </si>
  <si>
    <t>PERU'</t>
  </si>
  <si>
    <t>REPUBBLICA DOMINICANA</t>
  </si>
  <si>
    <t>SAINT KITTS E NEVIS</t>
  </si>
  <si>
    <t>TRINIDAD E TOBAGO</t>
  </si>
  <si>
    <t>URUGUAY</t>
  </si>
  <si>
    <t>VENEZUELA</t>
  </si>
  <si>
    <t>ARABIA SAUDITA</t>
  </si>
  <si>
    <t>BAHREIN</t>
  </si>
  <si>
    <t>CIPRO</t>
  </si>
  <si>
    <t>EMIRATI ARABI UNITI</t>
  </si>
  <si>
    <t>GIORDANIA</t>
  </si>
  <si>
    <t>IRAK</t>
  </si>
  <si>
    <t>IRAN</t>
  </si>
  <si>
    <t>ISRAELE</t>
  </si>
  <si>
    <t>KUWAIT</t>
  </si>
  <si>
    <t>LIBANO</t>
  </si>
  <si>
    <t>OMAN</t>
  </si>
  <si>
    <t>PALESTINA</t>
  </si>
  <si>
    <t>QATAR</t>
  </si>
  <si>
    <t>SIRIA</t>
  </si>
  <si>
    <t>TURCHIA</t>
  </si>
  <si>
    <t>YEMEN</t>
  </si>
  <si>
    <t>CEYLON (SRI LANKA)</t>
  </si>
  <si>
    <t>FILIPPINE</t>
  </si>
  <si>
    <t>TAIWAN</t>
  </si>
  <si>
    <t>COREA DEL NORD</t>
  </si>
  <si>
    <t>COREA DEL SUD</t>
  </si>
  <si>
    <t>GIAPPONE</t>
  </si>
  <si>
    <t>AFGANISTAN</t>
  </si>
  <si>
    <t>BANGLADESH</t>
  </si>
  <si>
    <t>BIRMANIA</t>
  </si>
  <si>
    <t>BRUNEI</t>
  </si>
  <si>
    <t>CAMBOGIA</t>
  </si>
  <si>
    <t>CINA</t>
  </si>
  <si>
    <t>HONG KONG</t>
  </si>
  <si>
    <t>INDIA</t>
  </si>
  <si>
    <t>INDONESIA</t>
  </si>
  <si>
    <t>LAOS</t>
  </si>
  <si>
    <t>MACAO</t>
  </si>
  <si>
    <t>MALAYSIA</t>
  </si>
  <si>
    <t>MALDIVE</t>
  </si>
  <si>
    <t>MONGOLIA</t>
  </si>
  <si>
    <t>NEPAL</t>
  </si>
  <si>
    <t>PAKISTAN</t>
  </si>
  <si>
    <t>SINGAPORE</t>
  </si>
  <si>
    <t>THAILANDIA</t>
  </si>
  <si>
    <t>VIETNAM</t>
  </si>
  <si>
    <t>ANDORRA</t>
  </si>
  <si>
    <t>AUSTRIA</t>
  </si>
  <si>
    <t>BELGIO</t>
  </si>
  <si>
    <t>CITTA' DEL VATICANO</t>
  </si>
  <si>
    <t>DANIMARCA</t>
  </si>
  <si>
    <t>FINLANDIA</t>
  </si>
  <si>
    <t>FRANCIA</t>
  </si>
  <si>
    <t>GERMANIA</t>
  </si>
  <si>
    <t>GRECIA</t>
  </si>
  <si>
    <t>IRLANDA</t>
  </si>
  <si>
    <t>ISLANDA</t>
  </si>
  <si>
    <t>LUSSEMBURGO</t>
  </si>
  <si>
    <t>MALTA</t>
  </si>
  <si>
    <t>NORVEGIA</t>
  </si>
  <si>
    <t>PAESI BASSI (OLANDA)</t>
  </si>
  <si>
    <t>PORTOGALLO</t>
  </si>
  <si>
    <t>PRINCIPATO DI MONACO</t>
  </si>
  <si>
    <t>REGNO UNITO (GRAN BRETAGNA)</t>
  </si>
  <si>
    <t>SAN MARINO</t>
  </si>
  <si>
    <t>SPAGNA</t>
  </si>
  <si>
    <t>SVEZIA</t>
  </si>
  <si>
    <t>SVIZZERA</t>
  </si>
  <si>
    <t>BAHAMAS</t>
  </si>
  <si>
    <t>CANADA</t>
  </si>
  <si>
    <t>STATI UNITI D'AMERICA</t>
  </si>
  <si>
    <t>AUSTRALIA</t>
  </si>
  <si>
    <t>FIGI</t>
  </si>
  <si>
    <t>KIRIBATI</t>
  </si>
  <si>
    <t>NUOVA ZELANDA</t>
  </si>
  <si>
    <t>PALAU</t>
  </si>
  <si>
    <t>ARMENIA</t>
  </si>
  <si>
    <t>AZERBAIGIAN</t>
  </si>
  <si>
    <t>ESTONIA</t>
  </si>
  <si>
    <t>FEDERAZIONE RUSSA</t>
  </si>
  <si>
    <t>GEORGIA</t>
  </si>
  <si>
    <t>KAZAKISTAN</t>
  </si>
  <si>
    <t>KIRGHIZISTAN</t>
  </si>
  <si>
    <t>LETTONIA</t>
  </si>
  <si>
    <t>LITUANIA</t>
  </si>
  <si>
    <t>MOLDAVIA</t>
  </si>
  <si>
    <t>REPUBBLICA DI BIELORUSSIA</t>
  </si>
  <si>
    <t>TAGIKISTAN</t>
  </si>
  <si>
    <t>TURKMENISTAN</t>
  </si>
  <si>
    <t>UCRAINA</t>
  </si>
  <si>
    <t>UZBEKISTAN</t>
  </si>
  <si>
    <t>APOLIDI</t>
  </si>
  <si>
    <t>? - DATO MANCANTE</t>
  </si>
  <si>
    <t>ANTILLE OLANDESI</t>
  </si>
  <si>
    <t>DIPENDENZE AUSTRALIANE</t>
  </si>
  <si>
    <t>DIPENDENZE BRITANNICHE</t>
  </si>
  <si>
    <t>DIPENDENZE RUSSE</t>
  </si>
  <si>
    <t>IRIAN OCCIDENTALE</t>
  </si>
  <si>
    <t>ISOLA DI ANGUILLA</t>
  </si>
  <si>
    <t>ISOLA DI CHRISTMAS</t>
  </si>
  <si>
    <t>ISOLA DI GUAM</t>
  </si>
  <si>
    <t>ISOLA DI MAN</t>
  </si>
  <si>
    <t>ISOLA DI REUNION</t>
  </si>
  <si>
    <t>ISOLE CAYMAN</t>
  </si>
  <si>
    <t>ISOLE DI MIDWAY</t>
  </si>
  <si>
    <t>ISOLE FAER OER</t>
  </si>
  <si>
    <t>ISOLE MARIANNE</t>
  </si>
  <si>
    <t>ISOLE VERGINI BRITANNICHE</t>
  </si>
  <si>
    <t>MARTINICA</t>
  </si>
  <si>
    <t>MONTSERRAT</t>
  </si>
  <si>
    <t>PUERTO RICO</t>
  </si>
  <si>
    <t>TIMOR (ISOLA)</t>
  </si>
  <si>
    <t>Ultimo aggiornamento: 25-10-2019 13:44:42</t>
  </si>
  <si>
    <t>Tabella 2.8.1: Ricoveri in degenza ordinaria: indicatori per reparto - Anno 2018</t>
  </si>
  <si>
    <t>Casi con degenza superiore ad 1 giorno</t>
  </si>
  <si>
    <t>Casi ordinari totali</t>
  </si>
  <si>
    <t>Oltre valore soglia</t>
  </si>
  <si>
    <t>Peso Medio regionale</t>
  </si>
  <si>
    <t>Quota pesi reparto su pesi totali</t>
  </si>
  <si>
    <t>Reparto di Dimissione</t>
  </si>
  <si>
    <t>GG</t>
  </si>
  <si>
    <t>Entro soglia</t>
  </si>
  <si>
    <t>Tabella 2.8.2: Ricoveri in degenza ordinaria: indicatori per reparto e tipologia di ospedale - Anno 2018</t>
  </si>
  <si>
    <t>Case di cura e Ospedali Classificati</t>
  </si>
  <si>
    <t>IRCCS Privati</t>
  </si>
  <si>
    <t>IRCCS Pubblici</t>
  </si>
  <si>
    <t>Ospedali di Aziende</t>
  </si>
  <si>
    <t>Ultimo aggiornamento: 25-10-2019 13:46:55</t>
  </si>
  <si>
    <t>Tabella 2.8.3: Ricoveri in degenza ordinaria: dati regionali per reparto e DRG più frequenti - Anno 2018</t>
  </si>
  <si>
    <t>Reparto di dimissione: 01 - ALLERGOLOGIA</t>
  </si>
  <si>
    <t>Reparto di dimissione: 07 - CARDIOCHIRURGIA</t>
  </si>
  <si>
    <t>Reparto di dimissione: 08 - CARDIOLOGIA</t>
  </si>
  <si>
    <t>Reparto di dimissione: 09 - CHIRURGIA GENERALE</t>
  </si>
  <si>
    <t>Reparto di dimissione: 10 - CHIRURGIA MAXILLO-FACCIALE</t>
  </si>
  <si>
    <t>Reparto di dimissione: 11 - CHIRURGIA PEDIATRICA</t>
  </si>
  <si>
    <t>Reparto di dimissione: 12 - CHIRURGIA PLASTICA</t>
  </si>
  <si>
    <t>Reparto di dimissione: 13 - CHIRURGIA TORACICA</t>
  </si>
  <si>
    <t>Reparto di dimissione: 14 - CHIRURGIA VASCOLARE</t>
  </si>
  <si>
    <t>Reparto di dimissione: 18 - EMATOLOGIA</t>
  </si>
  <si>
    <t>Reparto di dimissione: 19 - MALATTIE ENDOCRINE,DEL RICAMBIO E DELLA NUTRIZIONE</t>
  </si>
  <si>
    <t>Reparto di dimissione: 21 - GERIATRIA</t>
  </si>
  <si>
    <t>Reparto di dimissione: 24 - MALATTIE INFETTIVE E TROPICALI</t>
  </si>
  <si>
    <t>Reparto di dimissione: 25 - MEDICINA DEL LAVORO</t>
  </si>
  <si>
    <t>Reparto di dimissione: 26 - MEDICINA GENERALE</t>
  </si>
  <si>
    <t>Reparto di dimissione: 28 - UNITA' SPINALE</t>
  </si>
  <si>
    <t>Reparto di dimissione: 29 - NEFROLOGIA</t>
  </si>
  <si>
    <t>Reparto di dimissione: 30 - NEUROCHIRURGIA</t>
  </si>
  <si>
    <t>Reparto di dimissione: 31 - NIDO</t>
  </si>
  <si>
    <t>Reparto di dimissione: 32 - NEUROLOGIA</t>
  </si>
  <si>
    <t>Reparto di dimissione: 33 - NEUROPSICHIATRIA INFANTILE</t>
  </si>
  <si>
    <t>Reparto di dimissione: 34 - OCULISTICA</t>
  </si>
  <si>
    <t>Reparto di dimissione: 35 - ODONTOIATRIA E STOMATOLOGIA</t>
  </si>
  <si>
    <t>Reparto di dimissione: 36 - ORTOPEDIA E TRAUMATOLOGIA</t>
  </si>
  <si>
    <t>Reparto di dimissione: 37 - OSTETRICIA E GINECOLOGIA</t>
  </si>
  <si>
    <t>Reparto di dimissione: 38 - OTORINOLARINGOIATRIA</t>
  </si>
  <si>
    <t>Reparto di dimissione: 39 - PEDIATRIA</t>
  </si>
  <si>
    <t>Reparto di dimissione: 40 - PSICHIATRIA</t>
  </si>
  <si>
    <t>Reparto di dimissione: 43 - UROLOGIA</t>
  </si>
  <si>
    <t>Reparto di dimissione: 47 - GRANDI USTIONATI</t>
  </si>
  <si>
    <t>Reparto di dimissione: 48 - NEFROLOGIA (ABILITAZIONE TRAPIANTO RENE)</t>
  </si>
  <si>
    <t>Reparto di dimissione: 49 - TERAPIA INTENSIVA</t>
  </si>
  <si>
    <t>Reparto di dimissione: 50 - UNITA' CORONARICA</t>
  </si>
  <si>
    <t>Reparto di dimissione: 51 - ASTANTERIA</t>
  </si>
  <si>
    <t>Reparto di dimissione: 52 - DERMATOLOGIA</t>
  </si>
  <si>
    <t>Reparto di dimissione: 54 - EMODIALISI</t>
  </si>
  <si>
    <t>Reparto di dimissione: 56 - RECUPERO E RIABILITAZIONE FUNZIONALE</t>
  </si>
  <si>
    <t>Reparto di dimissione: 58 - GASTROENTEROLOGIA</t>
  </si>
  <si>
    <t>Reparto di dimissione: 60 - LUNGODEGENTI</t>
  </si>
  <si>
    <t>Reparto di dimissione: 61 - MEDICINA NUCLEARE</t>
  </si>
  <si>
    <t>Reparto di dimissione: 62 - NEONATOLOGIA</t>
  </si>
  <si>
    <t>Reparto di dimissione: 64 - ONCOLOGIA</t>
  </si>
  <si>
    <t>Reparto di dimissione: 65 - ONCOEMATOLOGIA PEDIATRICA</t>
  </si>
  <si>
    <t>Reparto di dimissione: 66 - ONCOEMATOLOGIA</t>
  </si>
  <si>
    <t>Reparto di dimissione: 67 - PENSIONANTI</t>
  </si>
  <si>
    <t>Reparto di dimissione: 68 - PNEUMOLOGIA</t>
  </si>
  <si>
    <t>Reparto di dimissione: 70 - RADIOTERAPIA</t>
  </si>
  <si>
    <t>Reparto di dimissione: 71 - REUMATOLOGIA</t>
  </si>
  <si>
    <t>Reparto di dimissione: 73 - TERAPIA INTENSIVA NEONATALE</t>
  </si>
  <si>
    <t>Reparto di dimissione: 75 - NEURO-RIABILITAZIONE</t>
  </si>
  <si>
    <t>Reparto di dimissione: 98 - DAY SURGERY</t>
  </si>
  <si>
    <t>Reparto di dimissione: 99 - CURE PALLIATIVE</t>
  </si>
  <si>
    <t>Reparto di dimissione: RM - RIABILITAZIONE DI MANTENIMENTO</t>
  </si>
  <si>
    <t>Ultimo aggiornamento: 25-10-2019 13:54:05</t>
  </si>
  <si>
    <t>Tabella 2.9.1 - ONU: Frequenza per ATS del campo 'Cittadinanza' - Anno 2018</t>
  </si>
  <si>
    <t>01 - Europa settentrionale</t>
  </si>
  <si>
    <t>02 - Europa occidentale</t>
  </si>
  <si>
    <t>03 - Europa meridionale</t>
  </si>
  <si>
    <t>04 - Europa orientale</t>
  </si>
  <si>
    <t>05 - Africa settentrionale</t>
  </si>
  <si>
    <t>06 - Africa occidentale</t>
  </si>
  <si>
    <t>07 - Africa centrale</t>
  </si>
  <si>
    <t>08 - Africa australe</t>
  </si>
  <si>
    <t>09 - Africa orientale</t>
  </si>
  <si>
    <t>10 - America del Nord</t>
  </si>
  <si>
    <t>11 - America centrale</t>
  </si>
  <si>
    <t>12 - Caraibi</t>
  </si>
  <si>
    <t>13 - America del Sud</t>
  </si>
  <si>
    <t>14 - Asia occidentale</t>
  </si>
  <si>
    <t>15 - Asia centrale</t>
  </si>
  <si>
    <t>16 - Asia meridionale</t>
  </si>
  <si>
    <t>17 - Sud-Est asiatico</t>
  </si>
  <si>
    <t>18 - Asia orientale</t>
  </si>
  <si>
    <t>19 - Australia e Nuova-Zelanda</t>
  </si>
  <si>
    <t>20 - Micronesia</t>
  </si>
  <si>
    <t>21 - Melanesia</t>
  </si>
  <si>
    <t>99 - apolidi</t>
  </si>
  <si>
    <t>Ultimo aggiornamento: 25-10-2019 13:54:54</t>
  </si>
  <si>
    <t>Tabella 2.9.2: Frequenza del campo 'Motivo del ricovero' per Day Hospital - Anno 2018</t>
  </si>
  <si>
    <t>Chirurgico</t>
  </si>
  <si>
    <t>Medico</t>
  </si>
  <si>
    <t>Motivo di ricovero</t>
  </si>
  <si>
    <t>1 - DAY HOSPITAL DIAGNOSTICO (COMPRESO IL FOLLOW UP)</t>
  </si>
  <si>
    <t>2 - DAY HOSPITAL CHIRURGICO (DAY SURGERY)</t>
  </si>
  <si>
    <t>3 - DAY HOSPITAL TERAPEUTICO</t>
  </si>
  <si>
    <t>4 - DAY HOSPITAL RIABILITATIVO</t>
  </si>
  <si>
    <t>Ultimo aggiornamento: 25-10-2019 14:06:31</t>
  </si>
  <si>
    <t>Tabella 2.9.3: Frequenza del campo 'Trauma o Intossicazione' (solo per diagnosi principale di trauma)- Anno 2018</t>
  </si>
  <si>
    <t>Solo ricoveri acuti</t>
  </si>
  <si>
    <t xml:space="preserve">Casi&gt;1 con Trasferiti/Deceduti </t>
  </si>
  <si>
    <t>Trauma o intossicazione</t>
  </si>
  <si>
    <t>Ordinari</t>
  </si>
  <si>
    <t>Ordinari &gt; 1g</t>
  </si>
  <si>
    <t>% su tot</t>
  </si>
  <si>
    <t>1 - SUL LAVORO</t>
  </si>
  <si>
    <t>2 - IN AMBIENTE DOMESTICO</t>
  </si>
  <si>
    <t>3 - DA TRAFFICO</t>
  </si>
  <si>
    <t>4 - VIOLENZA ALTRUI</t>
  </si>
  <si>
    <t>5 - TENTATO SUICIDIO</t>
  </si>
  <si>
    <t>9 - ALTRO</t>
  </si>
  <si>
    <t>DATO ERRATO + MANCANTE</t>
  </si>
  <si>
    <t>Ultimo aggiornamento: 25-10-2019 14:08:08</t>
  </si>
  <si>
    <t>Tabella 2.9.4: Frequenza del campo 'Onere della degenza' - Anno 2018</t>
  </si>
  <si>
    <t>Casi&gt;1 con Trasferiti/Deceduti</t>
  </si>
  <si>
    <t>Onere Degenza</t>
  </si>
  <si>
    <t>1 - S.S.N.</t>
  </si>
  <si>
    <t>2 - DIFFERENZA ALBERGHIERA</t>
  </si>
  <si>
    <t>4 - SOLVENTE</t>
  </si>
  <si>
    <t>5 - LIBERA PROFESSIONE</t>
  </si>
  <si>
    <t>6 - LIBERA PROFESSIONE + DIFFERENZA ALBERGHIERA</t>
  </si>
  <si>
    <t>7 - STRANIERI DA PAESI UE O CONVENZIONATI SSN</t>
  </si>
  <si>
    <t>8 - STRANIERI CON DICHIARAZIONE DI INDIGENZA, ESCL. PRESTAZIONI URGENTI O ESSENZIALI</t>
  </si>
  <si>
    <t>9 - STRANIERI CON DICHIARAZIONE DI INDIGENZA, PER PRESTAZIONI URGENTI O ESSENZIALI</t>
  </si>
  <si>
    <t>A - STRANIERI, NELL'AMBITO DI PROGRAMMI UMANITARI O DI COOPERAZ. INTERNAZIONALE</t>
  </si>
  <si>
    <t>B - LIBERA PROFESSIONE EXTRA AZIENDA</t>
  </si>
  <si>
    <t>D - STRANIERI CON CODICE DI ISCRIZIONE PROVVISORIO</t>
  </si>
  <si>
    <t>E - ISCRITTO AIRE (ANAGRAFE ITALIANI RESIDENTI ALL'ESTERO)</t>
  </si>
  <si>
    <t>N - NAVIGANTI E PERSONALE DI VOLO</t>
  </si>
  <si>
    <t>X - EPISODIO DI RICOVERO IN CUI SI RINUNCIA A FINANZIAMENTO</t>
  </si>
  <si>
    <t>Ultimo aggiornamento: 25-10-2019 14:08:51</t>
  </si>
  <si>
    <t>Tabella 2.9.5: Frequenza del campo 'tipo di ricovero' - Anno 2018</t>
  </si>
  <si>
    <t>Tipo di Ricovero</t>
  </si>
  <si>
    <t>1 - RICOVERO PROGRAMMATO, NON URGENTE</t>
  </si>
  <si>
    <t>2 - RICOVERO URGENTE</t>
  </si>
  <si>
    <t>3 - T.S.O. - TRATTAMENTO SANITARIO OBBLIGATORIO</t>
  </si>
  <si>
    <t>4 - RICOVERO PROGRAMMATO CON PREOSPEDALIZZAZIONE</t>
  </si>
  <si>
    <t>5 - PARTO NON URGENTE</t>
  </si>
  <si>
    <t>Ultimo aggiornamento: 25-10-2019 14:10:19</t>
  </si>
  <si>
    <t>Tabella 2.9.6: Frequenza del campo 'Posizione nella professione' - Anno 2018</t>
  </si>
  <si>
    <t>Posizione nella Professione</t>
  </si>
  <si>
    <t>Se attualmente svolge lavoro retribuito</t>
  </si>
  <si>
    <t>01 - IMPRENDITORE</t>
  </si>
  <si>
    <t>02 - DIRIGENTE</t>
  </si>
  <si>
    <t>03 - IMPIEGATO, INSEGNANTE</t>
  </si>
  <si>
    <t>04 - ARTIGIANO, COLTIVATORE DIRETTO, COMMERCIANTE, ALTRO</t>
  </si>
  <si>
    <t>05 - OPERAIO, SALARIATO AGRICOLO, ALTRO LAVORATORE DIPENDENTE</t>
  </si>
  <si>
    <t>06 - LAVORANTE A DOMICILIO</t>
  </si>
  <si>
    <t>07 - COADIUVANTE IN AZIENDE A CONDUZIONE FAMILIARE</t>
  </si>
  <si>
    <t>Se attualmente non lavora  ma ha svolto un lavoro retribuito</t>
  </si>
  <si>
    <t>08 - CASALINGA (CHE HA SVOLTO LAVORO RETRIBUITO)</t>
  </si>
  <si>
    <t>09 - PENSIONATO (CHE HA LAVORATO)</t>
  </si>
  <si>
    <t>10 - INVALIDO, INABILE (ANCHE SE PENSIONATO)</t>
  </si>
  <si>
    <t>11 - DISOCCUPATO (ATTUALMENTE)</t>
  </si>
  <si>
    <t>12 - ALTRO  - ATTUALMENTE NON LAVORA MA HA SVOLTO UN LAVORO RETRIBUITO</t>
  </si>
  <si>
    <t>Se non ha mai svolto un lavoro retribuito</t>
  </si>
  <si>
    <t>13 - SCOLARO, STUDENTE, BAMBINO</t>
  </si>
  <si>
    <t>14 - CASALINGA (CHE NON HA MAI SVOLTO LAVORO RETRIBUITO, ANCHE SE CON PENSIONE)</t>
  </si>
  <si>
    <t>15 - IN CERCA DI PRIMA OCCUPAZIONE</t>
  </si>
  <si>
    <t>16 - INVALIDO, INABILE (CHE NON HA MAI SVOLTO LAVORO RETRIBUITO)</t>
  </si>
  <si>
    <t>17 - ALTRO  - NON HA MAI SVOLTO LAVORO RETRIBUITO</t>
  </si>
  <si>
    <t>DATO ERRATO O MANCANTE</t>
  </si>
  <si>
    <t>Ultimo aggiornamento: 25-10-2019 14:11:21</t>
  </si>
  <si>
    <t>Tabella 2.9.7: Nr.Casi  per Modalità di Dimissioni e Regime - Anno 2018</t>
  </si>
  <si>
    <t>Modalità di Dimissione</t>
  </si>
  <si>
    <t>1 - ORDINARIA</t>
  </si>
  <si>
    <t>2 - VOLONTARIA</t>
  </si>
  <si>
    <t>3 - TRASFERITO AD ALTRO OSPEDALE, PUBBLICO O PRIVATO PER ACUTI</t>
  </si>
  <si>
    <t>4 - DECEDUTO</t>
  </si>
  <si>
    <t>5 - DIMISSIONE ORDINARIA PRESSO UNA RESIDENZA SANITARIA ASSISTENZIALE</t>
  </si>
  <si>
    <t>6 - DIMISSIONE E OSPEDALIZZAZIONE DOMICILIARE  DEL PAZIENTE</t>
  </si>
  <si>
    <t>7 - TRASFERITO AD ALTRO REGIME O TIPOLOGIA RICOVERO (STESSO ISTITUTO)</t>
  </si>
  <si>
    <t>8 - TRASFERITO AD ISTITUTO CON INIZIO TERAPIA RIABILITATIVA</t>
  </si>
  <si>
    <t>9 - DIMISSIONE ORDINARIA CON ATTIVAZIONE ASSISTENZA DOMICILIARE INTEGRATA</t>
  </si>
  <si>
    <t>Ultimo aggiornamento: 25-10-2019 14:14:33</t>
  </si>
  <si>
    <t>Tabella 2.9.8: Nr.Casi  per Provenienza del Paziente e Regime - Anno 2018</t>
  </si>
  <si>
    <t>Provenienza del Paziente</t>
  </si>
  <si>
    <t>1 - PROVENIENZA SENZA PROPOSTA DI RICOVERO</t>
  </si>
  <si>
    <t>2 - INVIATO DAL MEDICO DI BASE</t>
  </si>
  <si>
    <t>3 - RICOVERO PRECEDENTEMENTE PROGRAMMATO DALLO STESSO ISTITUTO DI CURA</t>
  </si>
  <si>
    <t>4 - TRASFERITO DA OSPEDALE PUBBLICO</t>
  </si>
  <si>
    <t>5 - TRASFERITO DA STRUTTURA PRIVATA ACCREDITATA</t>
  </si>
  <si>
    <t>6 - TRASFERITO DA STRUTTURA PRIVATA NON ACCREDITATA</t>
  </si>
  <si>
    <t>7 - TRASFERITO DA ALTRO REGIME O TIPOLOGIA DI RICOVERO</t>
  </si>
  <si>
    <t>8 - PAZIENTE CHE ACCEDE ALLA STRUTTURA ATTRAVERSO LA RETE DI EMERGENZA/URGENZA</t>
  </si>
  <si>
    <t>C - PAZIENTE PROVENIENTE DA CARCERE</t>
  </si>
  <si>
    <t>N - RICOVERO AL MOMENTO DELLA NASCITA</t>
  </si>
  <si>
    <t>O - PROVENIENTE DA OBI OSSERVAZIONE BREVE INTENSIVA</t>
  </si>
  <si>
    <t>R - PAZIENTE PROVENIENTE DA STRUTTURA RESIDENZIALE TERRITORIALE</t>
  </si>
  <si>
    <t>Ultimo aggiornamento: 25-10-2019 14:20:11</t>
  </si>
  <si>
    <t>Tabella 3.1 - Importi lordi per singolo Istituto di ricovero e tipo ricovero. - Anno 2018</t>
  </si>
  <si>
    <t>SDO Finanziate</t>
  </si>
  <si>
    <t>Ente</t>
  </si>
  <si>
    <t>Tipo Ricovero</t>
  </si>
  <si>
    <t>Tariffa  Ord.</t>
  </si>
  <si>
    <t>Di cui  O.V.S.</t>
  </si>
  <si>
    <t>Ricoveri Ripetuti</t>
  </si>
  <si>
    <t>Tariffa  0-1  Die</t>
  </si>
  <si>
    <t>Tariffa Day  H.</t>
  </si>
  <si>
    <t>Importo(€)</t>
  </si>
  <si>
    <t>1 - Acuti</t>
  </si>
  <si>
    <t>2 - Riabilitazione specialistica</t>
  </si>
  <si>
    <t>3 - Altro</t>
  </si>
  <si>
    <t>Totale 015</t>
  </si>
  <si>
    <t>Totale 017</t>
  </si>
  <si>
    <t>Totale 029</t>
  </si>
  <si>
    <t>Totale 030</t>
  </si>
  <si>
    <t>Totale 031</t>
  </si>
  <si>
    <t>Totale 032</t>
  </si>
  <si>
    <t>Totale 033</t>
  </si>
  <si>
    <t>Totale 034</t>
  </si>
  <si>
    <t>Totale 035</t>
  </si>
  <si>
    <t>Totale 037</t>
  </si>
  <si>
    <t>Totale 096</t>
  </si>
  <si>
    <t>Totale 097</t>
  </si>
  <si>
    <t>Totale 100</t>
  </si>
  <si>
    <t>Totale 103</t>
  </si>
  <si>
    <t>Totale 106</t>
  </si>
  <si>
    <t>107</t>
  </si>
  <si>
    <t>Totale 107</t>
  </si>
  <si>
    <t>Totale 108</t>
  </si>
  <si>
    <t>Totale 109</t>
  </si>
  <si>
    <t>Totale 110</t>
  </si>
  <si>
    <t>Totale 112</t>
  </si>
  <si>
    <t>116</t>
  </si>
  <si>
    <t>Totale 116</t>
  </si>
  <si>
    <t>Totale 119</t>
  </si>
  <si>
    <t>Totale 121</t>
  </si>
  <si>
    <t>Totale 124</t>
  </si>
  <si>
    <t>Totale 125</t>
  </si>
  <si>
    <t>Totale 143</t>
  </si>
  <si>
    <t>Totale 144</t>
  </si>
  <si>
    <t>Totale 145</t>
  </si>
  <si>
    <t>Totale 146</t>
  </si>
  <si>
    <t>Totale 147</t>
  </si>
  <si>
    <t>148</t>
  </si>
  <si>
    <t>Totale 148</t>
  </si>
  <si>
    <t>Totale 149</t>
  </si>
  <si>
    <t>Totale 175</t>
  </si>
  <si>
    <t>Totale 176</t>
  </si>
  <si>
    <t>Totale 177</t>
  </si>
  <si>
    <t>Totale 178</t>
  </si>
  <si>
    <t>Totale 197</t>
  </si>
  <si>
    <t>Totale 198</t>
  </si>
  <si>
    <t>Totale 201</t>
  </si>
  <si>
    <t>Totale 202</t>
  </si>
  <si>
    <t>Totale 217</t>
  </si>
  <si>
    <t>Totale 218</t>
  </si>
  <si>
    <t>Totale 219</t>
  </si>
  <si>
    <t>Totale 259</t>
  </si>
  <si>
    <t>Totale 275</t>
  </si>
  <si>
    <t>Totale 284</t>
  </si>
  <si>
    <t>Totale 294</t>
  </si>
  <si>
    <t>Totale 295</t>
  </si>
  <si>
    <t>Totale 347</t>
  </si>
  <si>
    <t>Totale 348</t>
  </si>
  <si>
    <t>Totale 350</t>
  </si>
  <si>
    <t>Totale 352</t>
  </si>
  <si>
    <t>Totale 353</t>
  </si>
  <si>
    <t>Totale 354</t>
  </si>
  <si>
    <t>Totale 355</t>
  </si>
  <si>
    <t>Totale 356</t>
  </si>
  <si>
    <t>Totale 357</t>
  </si>
  <si>
    <t>Totale 359</t>
  </si>
  <si>
    <t>Totale 360</t>
  </si>
  <si>
    <t>Totale 362</t>
  </si>
  <si>
    <t>Totale 363</t>
  </si>
  <si>
    <t>Totale 364</t>
  </si>
  <si>
    <t>Totale 366</t>
  </si>
  <si>
    <t>Totale 367</t>
  </si>
  <si>
    <t>Totale 368</t>
  </si>
  <si>
    <t>5 - SubAcuti</t>
  </si>
  <si>
    <t>Totale 369</t>
  </si>
  <si>
    <t>Totale 378</t>
  </si>
  <si>
    <t>Totale 379</t>
  </si>
  <si>
    <t>Totale 381</t>
  </si>
  <si>
    <t>Totale 397</t>
  </si>
  <si>
    <t>701</t>
  </si>
  <si>
    <t>Totale 701</t>
  </si>
  <si>
    <t>702</t>
  </si>
  <si>
    <t>Totale 702</t>
  </si>
  <si>
    <t>703</t>
  </si>
  <si>
    <t>Totale 703</t>
  </si>
  <si>
    <t>704</t>
  </si>
  <si>
    <t>Totale 704</t>
  </si>
  <si>
    <t>705</t>
  </si>
  <si>
    <t>Totale 705</t>
  </si>
  <si>
    <t>706</t>
  </si>
  <si>
    <t>Totale 706</t>
  </si>
  <si>
    <t>707</t>
  </si>
  <si>
    <t>Totale 707</t>
  </si>
  <si>
    <t>708</t>
  </si>
  <si>
    <t>Totale 708</t>
  </si>
  <si>
    <t>709</t>
  </si>
  <si>
    <t>Totale 709</t>
  </si>
  <si>
    <t>710</t>
  </si>
  <si>
    <t>Totale 710</t>
  </si>
  <si>
    <t>711</t>
  </si>
  <si>
    <t>Totale 711</t>
  </si>
  <si>
    <t>712</t>
  </si>
  <si>
    <t>Totale 712</t>
  </si>
  <si>
    <t>713</t>
  </si>
  <si>
    <t>Totale 713</t>
  </si>
  <si>
    <t>714</t>
  </si>
  <si>
    <t>Totale 714</t>
  </si>
  <si>
    <t>715</t>
  </si>
  <si>
    <t>Totale 715</t>
  </si>
  <si>
    <t>716</t>
  </si>
  <si>
    <t>Totale 716</t>
  </si>
  <si>
    <t>717</t>
  </si>
  <si>
    <t>Totale 717</t>
  </si>
  <si>
    <t>718</t>
  </si>
  <si>
    <t>Totale 718</t>
  </si>
  <si>
    <t>719</t>
  </si>
  <si>
    <t>Totale 719</t>
  </si>
  <si>
    <t>720</t>
  </si>
  <si>
    <t>Totale 720</t>
  </si>
  <si>
    <t>721</t>
  </si>
  <si>
    <t>Totale 721</t>
  </si>
  <si>
    <t>722</t>
  </si>
  <si>
    <t>Totale 722</t>
  </si>
  <si>
    <t>723</t>
  </si>
  <si>
    <t>Totale 723</t>
  </si>
  <si>
    <t>724</t>
  </si>
  <si>
    <t>Totale 724</t>
  </si>
  <si>
    <t>725</t>
  </si>
  <si>
    <t>Totale 725</t>
  </si>
  <si>
    <t>726</t>
  </si>
  <si>
    <t>Totale 726</t>
  </si>
  <si>
    <t>727</t>
  </si>
  <si>
    <t>Totale 727</t>
  </si>
  <si>
    <t>920</t>
  </si>
  <si>
    <t>Totale 920</t>
  </si>
  <si>
    <t>922</t>
  </si>
  <si>
    <t>Totale 922</t>
  </si>
  <si>
    <t>923</t>
  </si>
  <si>
    <t>Totale 923</t>
  </si>
  <si>
    <t>924</t>
  </si>
  <si>
    <t>Totale 924</t>
  </si>
  <si>
    <t>925</t>
  </si>
  <si>
    <t>Totale 925</t>
  </si>
  <si>
    <t>930</t>
  </si>
  <si>
    <t>Totale 930</t>
  </si>
  <si>
    <t>931</t>
  </si>
  <si>
    <t>Totale 931</t>
  </si>
  <si>
    <t>932</t>
  </si>
  <si>
    <t>Totale 932</t>
  </si>
  <si>
    <t>933</t>
  </si>
  <si>
    <t>Totale 933</t>
  </si>
  <si>
    <t>934</t>
  </si>
  <si>
    <t>Totale 934</t>
  </si>
  <si>
    <t>935</t>
  </si>
  <si>
    <t>Totale 935</t>
  </si>
  <si>
    <t>936</t>
  </si>
  <si>
    <t>Totale 936</t>
  </si>
  <si>
    <t>937</t>
  </si>
  <si>
    <t>Totale 937</t>
  </si>
  <si>
    <t>938</t>
  </si>
  <si>
    <t>Totale 938</t>
  </si>
  <si>
    <t>939</t>
  </si>
  <si>
    <t>Totale 939</t>
  </si>
  <si>
    <t>940</t>
  </si>
  <si>
    <t>Totale 940</t>
  </si>
  <si>
    <t>941</t>
  </si>
  <si>
    <t>Totale 941</t>
  </si>
  <si>
    <t>942</t>
  </si>
  <si>
    <t>Totale 942</t>
  </si>
  <si>
    <t>943</t>
  </si>
  <si>
    <t>Totale 943</t>
  </si>
  <si>
    <t>944</t>
  </si>
  <si>
    <t>Totale 944</t>
  </si>
  <si>
    <t>945</t>
  </si>
  <si>
    <t>Totale 945</t>
  </si>
  <si>
    <t>946</t>
  </si>
  <si>
    <t>Totale 946</t>
  </si>
  <si>
    <t>947</t>
  </si>
  <si>
    <t>Totale 947</t>
  </si>
  <si>
    <t>948</t>
  </si>
  <si>
    <t>Totale 948</t>
  </si>
  <si>
    <t>949</t>
  </si>
  <si>
    <t>Totale 949</t>
  </si>
  <si>
    <t>950</t>
  </si>
  <si>
    <t>Totale 950</t>
  </si>
  <si>
    <t>Totale regionale</t>
  </si>
  <si>
    <t xml:space="preserve">N.B. Nella colonna "TARIFFA 0-1 DIE" risulta moltiplicata per due la degenza (GG EQ.) della </t>
  </si>
  <si>
    <t>casistica remunerata con tariffa doppia</t>
  </si>
  <si>
    <t>Ultimo aggiornamento: 25-10-2019 14:21:31</t>
  </si>
  <si>
    <t>Tabella 3.2 - Importi lordi per DRG e tipo di ricovero - Anno 2018</t>
  </si>
  <si>
    <t>1 - DIMISSIONI DA REPARTI PER ACUTI</t>
  </si>
  <si>
    <t>DRG  001 (C)</t>
  </si>
  <si>
    <t>DRG  002 (C)</t>
  </si>
  <si>
    <t>DRG  003 (C)</t>
  </si>
  <si>
    <t>DRG  006 (C)</t>
  </si>
  <si>
    <t>DRG  007 (C)</t>
  </si>
  <si>
    <t>DRG  008 (C)</t>
  </si>
  <si>
    <t>DRG  009 (M)</t>
  </si>
  <si>
    <t>DRG  010 (M)</t>
  </si>
  <si>
    <t>DRG  011 (M)</t>
  </si>
  <si>
    <t>DRG  012 (M)</t>
  </si>
  <si>
    <t>DRG  013 (M)</t>
  </si>
  <si>
    <t>DRG  014 (M)</t>
  </si>
  <si>
    <t>DRG  015 (M)</t>
  </si>
  <si>
    <t>DRG  016 (M)</t>
  </si>
  <si>
    <t>DRG  017 (M)</t>
  </si>
  <si>
    <t>DRG  018 (M)</t>
  </si>
  <si>
    <t>DRG  019 (M)</t>
  </si>
  <si>
    <t>DRG  021 (M)</t>
  </si>
  <si>
    <t>DRG  022 (M)</t>
  </si>
  <si>
    <t>DRG  023 (M)</t>
  </si>
  <si>
    <t>DRG  026 (M)</t>
  </si>
  <si>
    <t>DRG  027 (M)</t>
  </si>
  <si>
    <t>DRG  028 (M)</t>
  </si>
  <si>
    <t>DRG  029 (M)</t>
  </si>
  <si>
    <t>DRG  030 (M)</t>
  </si>
  <si>
    <t>DRG  031 (M)</t>
  </si>
  <si>
    <t>DRG  032 (M)</t>
  </si>
  <si>
    <t>DRG  033 (M)</t>
  </si>
  <si>
    <t>DRG  034 (M)</t>
  </si>
  <si>
    <t>DRG  035 (M)</t>
  </si>
  <si>
    <t>DRG  036 (C)</t>
  </si>
  <si>
    <t>DRG  037 (C)</t>
  </si>
  <si>
    <t>DRG  038 (C)</t>
  </si>
  <si>
    <t>DRG  039 (C)</t>
  </si>
  <si>
    <t>DRG  040 (C)</t>
  </si>
  <si>
    <t>DRG  041 (C)</t>
  </si>
  <si>
    <t>DRG  042 (C)</t>
  </si>
  <si>
    <t>DRG  043 (M)</t>
  </si>
  <si>
    <t>DRG  044 (M)</t>
  </si>
  <si>
    <t>DRG  045 (M)</t>
  </si>
  <si>
    <t>DRG  046 (M)</t>
  </si>
  <si>
    <t>DRG  047 (M)</t>
  </si>
  <si>
    <t>DRG  048 (M)</t>
  </si>
  <si>
    <t>DRG  049 (C)</t>
  </si>
  <si>
    <t>DRG  050 (C)</t>
  </si>
  <si>
    <t>DRG  051 (C)</t>
  </si>
  <si>
    <t>DRG  052 (C)</t>
  </si>
  <si>
    <t>DRG  053 (C)</t>
  </si>
  <si>
    <t>DRG  054 (C)</t>
  </si>
  <si>
    <t>DRG  055 (C)</t>
  </si>
  <si>
    <t>DRG  056 (C)</t>
  </si>
  <si>
    <t>DRG  057 (C)</t>
  </si>
  <si>
    <t>DRG  058 (C)</t>
  </si>
  <si>
    <t>DRG  059 (C)</t>
  </si>
  <si>
    <t>DRG  060 (C)</t>
  </si>
  <si>
    <t>DRG  061 (C)</t>
  </si>
  <si>
    <t>DRG  062 (C)</t>
  </si>
  <si>
    <t>DRG  063 (C)</t>
  </si>
  <si>
    <t>DRG  064 (M)</t>
  </si>
  <si>
    <t>DRG  065 (M)</t>
  </si>
  <si>
    <t>DRG  066 (M)</t>
  </si>
  <si>
    <t>DRG  067 (M)</t>
  </si>
  <si>
    <t>DRG  068 (M)</t>
  </si>
  <si>
    <t>DRG  069 (M)</t>
  </si>
  <si>
    <t>DRG  070 (M)</t>
  </si>
  <si>
    <t>DRG  071 (M)</t>
  </si>
  <si>
    <t>DRG  072 (M)</t>
  </si>
  <si>
    <t>DRG  073 (M)</t>
  </si>
  <si>
    <t>DRG  074 (M)</t>
  </si>
  <si>
    <t>DRG  075 (C)</t>
  </si>
  <si>
    <t>DRG  076 (C)</t>
  </si>
  <si>
    <t>DRG  077 (C)</t>
  </si>
  <si>
    <t>DRG  078 (M)</t>
  </si>
  <si>
    <t>DRG  079 (M)</t>
  </si>
  <si>
    <t>DRG  080 (M)</t>
  </si>
  <si>
    <t>DRG  081 (M)</t>
  </si>
  <si>
    <t>DRG  082 (M)</t>
  </si>
  <si>
    <t>DRG  083 (M)</t>
  </si>
  <si>
    <t>DRG  084 (M)</t>
  </si>
  <si>
    <t>DRG  085 (M)</t>
  </si>
  <si>
    <t>DRG  086 (M)</t>
  </si>
  <si>
    <t>DRG  087 (M)</t>
  </si>
  <si>
    <t>DRG  088 (M)</t>
  </si>
  <si>
    <t>DRG  089 (M)</t>
  </si>
  <si>
    <t>DRG  090 (M)</t>
  </si>
  <si>
    <t>DRG  091 (M)</t>
  </si>
  <si>
    <t>DRG  092 (M)</t>
  </si>
  <si>
    <t>DRG  093 (M)</t>
  </si>
  <si>
    <t>DRG  094 (M)</t>
  </si>
  <si>
    <t>DRG  095 (M)</t>
  </si>
  <si>
    <t>DRG  096 (M)</t>
  </si>
  <si>
    <t>DRG  097 (M)</t>
  </si>
  <si>
    <t>DRG  098 (M)</t>
  </si>
  <si>
    <t>DRG  099 (M)</t>
  </si>
  <si>
    <t>DRG  100 (M)</t>
  </si>
  <si>
    <t>DRG  101 (M)</t>
  </si>
  <si>
    <t>DRG  102 (M)</t>
  </si>
  <si>
    <t>DRG  103 (C)</t>
  </si>
  <si>
    <t>DRG  104 (C)</t>
  </si>
  <si>
    <t>DRG  105 (C)</t>
  </si>
  <si>
    <t>DRG  106 (C)</t>
  </si>
  <si>
    <t>DRG  108 (C)</t>
  </si>
  <si>
    <t>DRG  110 (C)</t>
  </si>
  <si>
    <t>DRG  111 (C)</t>
  </si>
  <si>
    <t>DRG  113 (C)</t>
  </si>
  <si>
    <t>DRG  114 (C)</t>
  </si>
  <si>
    <t>DRG  117 (C)</t>
  </si>
  <si>
    <t>DRG  118 (C)</t>
  </si>
  <si>
    <t>DRG  119 (C)</t>
  </si>
  <si>
    <t>DRG  120 (C)</t>
  </si>
  <si>
    <t>DRG  121 (M)</t>
  </si>
  <si>
    <t>DRG  122 (M)</t>
  </si>
  <si>
    <t>DRG  123 (M)</t>
  </si>
  <si>
    <t>DRG  124 (M)</t>
  </si>
  <si>
    <t>DRG  125 (M)</t>
  </si>
  <si>
    <t>DRG  126 (M)</t>
  </si>
  <si>
    <t>DRG  127 (M)</t>
  </si>
  <si>
    <t>DRG  128 (M)</t>
  </si>
  <si>
    <t>DRG  129 (M)</t>
  </si>
  <si>
    <t>DRG  130 (M)</t>
  </si>
  <si>
    <t>DRG  131 (M)</t>
  </si>
  <si>
    <t>DRG  132 (M)</t>
  </si>
  <si>
    <t>DRG  133 (M)</t>
  </si>
  <si>
    <t>DRG  134 (M)</t>
  </si>
  <si>
    <t>DRG  135 (M)</t>
  </si>
  <si>
    <t>DRG  136 (M)</t>
  </si>
  <si>
    <t>DRG  137 (M)</t>
  </si>
  <si>
    <t>DRG  138 (M)</t>
  </si>
  <si>
    <t>DRG  139 (M)</t>
  </si>
  <si>
    <t>DRG  140 (M)</t>
  </si>
  <si>
    <t>DRG  141 (M)</t>
  </si>
  <si>
    <t>DRG  142 (M)</t>
  </si>
  <si>
    <t>DRG  143 (M)</t>
  </si>
  <si>
    <t>DRG  144 (M)</t>
  </si>
  <si>
    <t>DRG  145 (M)</t>
  </si>
  <si>
    <t>DRG  146 (C)</t>
  </si>
  <si>
    <t>DRG  147 (C)</t>
  </si>
  <si>
    <t>DRG  149 (C)</t>
  </si>
  <si>
    <t>DRG  150 (C)</t>
  </si>
  <si>
    <t>DRG  151 (C)</t>
  </si>
  <si>
    <t>DRG  152 (C)</t>
  </si>
  <si>
    <t>DRG  153 (C)</t>
  </si>
  <si>
    <t>DRG  155 (C)</t>
  </si>
  <si>
    <t>DRG  156 (C)</t>
  </si>
  <si>
    <t>DRG  157 (C)</t>
  </si>
  <si>
    <t>DRG  158 (C)</t>
  </si>
  <si>
    <t>DRG  159 (C)</t>
  </si>
  <si>
    <t>DRG  160 (C)</t>
  </si>
  <si>
    <t>DRG  161 (C)</t>
  </si>
  <si>
    <t>DRG  162 (C)</t>
  </si>
  <si>
    <t>DRG  163 (C)</t>
  </si>
  <si>
    <t>DRG  164 (C)</t>
  </si>
  <si>
    <t>DRG  165 (C)</t>
  </si>
  <si>
    <t>DRG  166 (C)</t>
  </si>
  <si>
    <t>DRG  167 (C)</t>
  </si>
  <si>
    <t>DRG  168 (C)</t>
  </si>
  <si>
    <t>DRG  169 (C)</t>
  </si>
  <si>
    <t>DRG  170 (C)</t>
  </si>
  <si>
    <t>DRG  171 (C)</t>
  </si>
  <si>
    <t>DRG  172 (M)</t>
  </si>
  <si>
    <t>DRG  173 (M)</t>
  </si>
  <si>
    <t>DRG  174 (M)</t>
  </si>
  <si>
    <t>DRG  175 (M)</t>
  </si>
  <si>
    <t>DRG  176 (M)</t>
  </si>
  <si>
    <t>DRG  177 (M)</t>
  </si>
  <si>
    <t>DRG  178 (M)</t>
  </si>
  <si>
    <t>DRG  179 (M)</t>
  </si>
  <si>
    <t>DRG  180 (M)</t>
  </si>
  <si>
    <t>DRG  181 (M)</t>
  </si>
  <si>
    <t>DRG  182 (M)</t>
  </si>
  <si>
    <t>DRG  183 (M)</t>
  </si>
  <si>
    <t>DRG  184 (M)</t>
  </si>
  <si>
    <t>DRG  185 (M)</t>
  </si>
  <si>
    <t>DRG  186 (M)</t>
  </si>
  <si>
    <t>DRG  187 (M)</t>
  </si>
  <si>
    <t>DRG  188 (M)</t>
  </si>
  <si>
    <t>DRG  189 (M)</t>
  </si>
  <si>
    <t>DRG  190 (M)</t>
  </si>
  <si>
    <t>DRG  191 (C)</t>
  </si>
  <si>
    <t>DRG  192 (C)</t>
  </si>
  <si>
    <t>DRG  193 (C)</t>
  </si>
  <si>
    <t>DRG  194 (C)</t>
  </si>
  <si>
    <t>DRG  195 (C)</t>
  </si>
  <si>
    <t>DRG  196 (C)</t>
  </si>
  <si>
    <t>DRG  197 (C)</t>
  </si>
  <si>
    <t>DRG  198 (C)</t>
  </si>
  <si>
    <t>DRG  199 (C)</t>
  </si>
  <si>
    <t>DRG  200 (C)</t>
  </si>
  <si>
    <t>DRG  201 (C)</t>
  </si>
  <si>
    <t>DRG  202 (M)</t>
  </si>
  <si>
    <t>DRG  203 (M)</t>
  </si>
  <si>
    <t>DRG  204 (M)</t>
  </si>
  <si>
    <t>DRG  205 (M)</t>
  </si>
  <si>
    <t>DRG  206 (M)</t>
  </si>
  <si>
    <t>DRG  207 (M)</t>
  </si>
  <si>
    <t>DRG  208 (M)</t>
  </si>
  <si>
    <t>DRG  210 (C)</t>
  </si>
  <si>
    <t>DRG  211 (C)</t>
  </si>
  <si>
    <t>DRG  212 (C)</t>
  </si>
  <si>
    <t>DRG  213 (C)</t>
  </si>
  <si>
    <t>DRG  216 (C)</t>
  </si>
  <si>
    <t>DRG  217 (C)</t>
  </si>
  <si>
    <t>DRG  218 (C)</t>
  </si>
  <si>
    <t>DRG  219 (C)</t>
  </si>
  <si>
    <t>DRG  220 (C)</t>
  </si>
  <si>
    <t>DRG  223 (C)</t>
  </si>
  <si>
    <t>DRG  224 (C)</t>
  </si>
  <si>
    <t>DRG  225 (C)</t>
  </si>
  <si>
    <t>DRG  226 (C)</t>
  </si>
  <si>
    <t>DRG  227 (C)</t>
  </si>
  <si>
    <t>DRG  228 (C)</t>
  </si>
  <si>
    <t>DRG  229 (C)</t>
  </si>
  <si>
    <t>DRG  230 (C)</t>
  </si>
  <si>
    <t>DRG  232 (C)</t>
  </si>
  <si>
    <t>DRG  233 (C)</t>
  </si>
  <si>
    <t>DRG  234 (C)</t>
  </si>
  <si>
    <t>DRG  235 (M)</t>
  </si>
  <si>
    <t>DRG  236 (M)</t>
  </si>
  <si>
    <t>DRG  237 (M)</t>
  </si>
  <si>
    <t>DRG  238 (M)</t>
  </si>
  <si>
    <t>DRG  239 (M)</t>
  </si>
  <si>
    <t>DRG  240 (M)</t>
  </si>
  <si>
    <t>DRG  241 (M)</t>
  </si>
  <si>
    <t>DRG  242 (M)</t>
  </si>
  <si>
    <t>DRG  243 (M)</t>
  </si>
  <si>
    <t>DRG  244 (M)</t>
  </si>
  <si>
    <t>DRG  245 (M)</t>
  </si>
  <si>
    <t>DRG  246 (M)</t>
  </si>
  <si>
    <t>DRG  247 (M)</t>
  </si>
  <si>
    <t>DRG  248 (M)</t>
  </si>
  <si>
    <t>DRG  249 (M)</t>
  </si>
  <si>
    <t>DRG  250 (M)</t>
  </si>
  <si>
    <t>DRG  251 (M)</t>
  </si>
  <si>
    <t>DRG  252 (M)</t>
  </si>
  <si>
    <t>DRG  253 (M)</t>
  </si>
  <si>
    <t>DRG  254 (M)</t>
  </si>
  <si>
    <t>DRG  255 (M)</t>
  </si>
  <si>
    <t>DRG  256 (M)</t>
  </si>
  <si>
    <t>DRG  257 (C)</t>
  </si>
  <si>
    <t>DRG  258 (C)</t>
  </si>
  <si>
    <t>DRG  259 (C)</t>
  </si>
  <si>
    <t>DRG  260 (C)</t>
  </si>
  <si>
    <t>DRG  261 (C)</t>
  </si>
  <si>
    <t>DRG  262 (C)</t>
  </si>
  <si>
    <t>DRG  263 (C)</t>
  </si>
  <si>
    <t>DRG  264 (C)</t>
  </si>
  <si>
    <t>DRG  265 (C)</t>
  </si>
  <si>
    <t>DRG  266 (C)</t>
  </si>
  <si>
    <t>DRG  267 (C)</t>
  </si>
  <si>
    <t>DRG  268 (C)</t>
  </si>
  <si>
    <t>DRG  269 (C)</t>
  </si>
  <si>
    <t>DRG  270 (C)</t>
  </si>
  <si>
    <t>DRG  271 (M)</t>
  </si>
  <si>
    <t>DRG  272 (M)</t>
  </si>
  <si>
    <t>DRG  273 (M)</t>
  </si>
  <si>
    <t>DRG  274 (M)</t>
  </si>
  <si>
    <t>DRG  275 (M)</t>
  </si>
  <si>
    <t>DRG  276 (M)</t>
  </si>
  <si>
    <t>DRG  277 (M)</t>
  </si>
  <si>
    <t>DRG  278 (M)</t>
  </si>
  <si>
    <t>DRG  279 (M)</t>
  </si>
  <si>
    <t>DRG  280 (M)</t>
  </si>
  <si>
    <t>DRG  281 (M)</t>
  </si>
  <si>
    <t>DRG  282 (M)</t>
  </si>
  <si>
    <t>DRG  283 (M)</t>
  </si>
  <si>
    <t>DRG  284 (M)</t>
  </si>
  <si>
    <t>DRG  285 (C)</t>
  </si>
  <si>
    <t>DRG  286 (C)</t>
  </si>
  <si>
    <t>DRG  287 (C)</t>
  </si>
  <si>
    <t>DRG  288 (C)</t>
  </si>
  <si>
    <t>DRG  289 (C)</t>
  </si>
  <si>
    <t>DRG  290 (C)</t>
  </si>
  <si>
    <t>DRG  291 (C)</t>
  </si>
  <si>
    <t>DRG  292 (C)</t>
  </si>
  <si>
    <t>DRG  293 (C)</t>
  </si>
  <si>
    <t>DRG  294 (M)</t>
  </si>
  <si>
    <t>DRG  295 (M)</t>
  </si>
  <si>
    <t>DRG  296 (M)</t>
  </si>
  <si>
    <t>DRG  297 (M)</t>
  </si>
  <si>
    <t>DRG  298 (M)</t>
  </si>
  <si>
    <t>DRG  299 (M)</t>
  </si>
  <si>
    <t>DRG  300 (M)</t>
  </si>
  <si>
    <t>DRG  301 (M)</t>
  </si>
  <si>
    <t>DRG  302 (C)</t>
  </si>
  <si>
    <t>DRG  303 (C)</t>
  </si>
  <si>
    <t>DRG  304 (C)</t>
  </si>
  <si>
    <t>DRG  305 (C)</t>
  </si>
  <si>
    <t>DRG  306 (C)</t>
  </si>
  <si>
    <t>DRG  307 (C)</t>
  </si>
  <si>
    <t>DRG  308 (C)</t>
  </si>
  <si>
    <t>DRG  309 (C)</t>
  </si>
  <si>
    <t>DRG  310 (C)</t>
  </si>
  <si>
    <t>DRG  311 (C)</t>
  </si>
  <si>
    <t>DRG  312 (C)</t>
  </si>
  <si>
    <t>DRG  313 (C)</t>
  </si>
  <si>
    <t>DRG  314 (C)</t>
  </si>
  <si>
    <t>DRG  315 (C)</t>
  </si>
  <si>
    <t>DRG  316 (M)</t>
  </si>
  <si>
    <t>DRG  317 (M)</t>
  </si>
  <si>
    <t>DRG  318 (M)</t>
  </si>
  <si>
    <t>DRG  319 (M)</t>
  </si>
  <si>
    <t>DRG  320 (M)</t>
  </si>
  <si>
    <t>DRG  321 (M)</t>
  </si>
  <si>
    <t>DRG  322 (M)</t>
  </si>
  <si>
    <t>DRG  323 (M)</t>
  </si>
  <si>
    <t>DRG  324 (M)</t>
  </si>
  <si>
    <t>DRG  325 (M)</t>
  </si>
  <si>
    <t>DRG  326 (M)</t>
  </si>
  <si>
    <t>DRG  327 (M)</t>
  </si>
  <si>
    <t>DRG  328 (M)</t>
  </si>
  <si>
    <t>DRG  329 (M)</t>
  </si>
  <si>
    <t>DRG  330 (M)</t>
  </si>
  <si>
    <t>DRG  331 (M)</t>
  </si>
  <si>
    <t>DRG  332 (M)</t>
  </si>
  <si>
    <t>DRG  333 (M)</t>
  </si>
  <si>
    <t>DRG  334 (C)</t>
  </si>
  <si>
    <t>DRG  335 (C)</t>
  </si>
  <si>
    <t>DRG  336 (C)</t>
  </si>
  <si>
    <t>DRG  337 (C)</t>
  </si>
  <si>
    <t>DRG  338 (C)</t>
  </si>
  <si>
    <t>DRG  339 (C)</t>
  </si>
  <si>
    <t>DRG  340 (C)</t>
  </si>
  <si>
    <t>DRG  341 (C)</t>
  </si>
  <si>
    <t>DRG  342 (C)</t>
  </si>
  <si>
    <t>DRG  343 (C)</t>
  </si>
  <si>
    <t>DRG  344 (C)</t>
  </si>
  <si>
    <t>DRG  345 (C)</t>
  </si>
  <si>
    <t>DRG  346 (M)</t>
  </si>
  <si>
    <t>DRG  347 (M)</t>
  </si>
  <si>
    <t>DRG  348 (M)</t>
  </si>
  <si>
    <t>DRG  349 (M)</t>
  </si>
  <si>
    <t>DRG  350 (M)</t>
  </si>
  <si>
    <t>DRG  352 (M)</t>
  </si>
  <si>
    <t>DRG  353 (C)</t>
  </si>
  <si>
    <t>DRG  354 (C)</t>
  </si>
  <si>
    <t>DRG  355 (C)</t>
  </si>
  <si>
    <t>DRG  356 (C)</t>
  </si>
  <si>
    <t>DRG  357 (C)</t>
  </si>
  <si>
    <t>DRG  358 (C)</t>
  </si>
  <si>
    <t>DRG  359 (C)</t>
  </si>
  <si>
    <t>DRG  360 (C)</t>
  </si>
  <si>
    <t>DRG  361 (C)</t>
  </si>
  <si>
    <t>DRG  362 (C)</t>
  </si>
  <si>
    <t>DRG  363 (C)</t>
  </si>
  <si>
    <t>DRG  364 (C)</t>
  </si>
  <si>
    <t>DRG  365 (C)</t>
  </si>
  <si>
    <t>DRG  366 (M)</t>
  </si>
  <si>
    <t>DRG  367 (M)</t>
  </si>
  <si>
    <t>DRG  368 (M)</t>
  </si>
  <si>
    <t>DRG  369 (M)</t>
  </si>
  <si>
    <t>DRG  370 (C)</t>
  </si>
  <si>
    <t>DRG  371 (C)</t>
  </si>
  <si>
    <t>DRG  372 (M)</t>
  </si>
  <si>
    <t>DRG  373 (M)</t>
  </si>
  <si>
    <t>DRG  374 (C)</t>
  </si>
  <si>
    <t>DRG  375 (C)</t>
  </si>
  <si>
    <t>DRG  376 (M)</t>
  </si>
  <si>
    <t>DRG  377 (C)</t>
  </si>
  <si>
    <t>DRG  378 (M)</t>
  </si>
  <si>
    <t>DRG  379 (M)</t>
  </si>
  <si>
    <t>DRG  380 (M)</t>
  </si>
  <si>
    <t>DRG  381 (C)</t>
  </si>
  <si>
    <t>DRG  382 (M)</t>
  </si>
  <si>
    <t>DRG  383 (M)</t>
  </si>
  <si>
    <t>DRG  384 (M)</t>
  </si>
  <si>
    <t>DRG  385 (M)</t>
  </si>
  <si>
    <t>DRG  386 (M)</t>
  </si>
  <si>
    <t>DRG  387 (M)</t>
  </si>
  <si>
    <t>DRG  388 (M)</t>
  </si>
  <si>
    <t>DRG  389 (M)</t>
  </si>
  <si>
    <t>DRG  390 (M)</t>
  </si>
  <si>
    <t>DRG  391 (M)</t>
  </si>
  <si>
    <t>DRG  392 (C)</t>
  </si>
  <si>
    <t>DRG  393 (C)</t>
  </si>
  <si>
    <t>DRG  394 (C)</t>
  </si>
  <si>
    <t>DRG  395 (M)</t>
  </si>
  <si>
    <t>DRG  396 (M)</t>
  </si>
  <si>
    <t>DRG  397 (M)</t>
  </si>
  <si>
    <t>DRG  398 (M)</t>
  </si>
  <si>
    <t>DRG  399 (M)</t>
  </si>
  <si>
    <t>DRG  401 (C)</t>
  </si>
  <si>
    <t>DRG  402 (C)</t>
  </si>
  <si>
    <t>DRG  403 (M)</t>
  </si>
  <si>
    <t>DRG  404 (M)</t>
  </si>
  <si>
    <t>DRG  405 (M)</t>
  </si>
  <si>
    <t>DRG  406 (C)</t>
  </si>
  <si>
    <t>DRG  407 (C)</t>
  </si>
  <si>
    <t>DRG  408 (C)</t>
  </si>
  <si>
    <t>DRG  409 (M)</t>
  </si>
  <si>
    <t>DRG  410 (M)</t>
  </si>
  <si>
    <t>DRG  411 (M)</t>
  </si>
  <si>
    <t>DRG  412 (M)</t>
  </si>
  <si>
    <t>DRG  413 (M)</t>
  </si>
  <si>
    <t>DRG  414 (M)</t>
  </si>
  <si>
    <t>DRG  417 (M)</t>
  </si>
  <si>
    <t>DRG  418 (M)</t>
  </si>
  <si>
    <t>DRG  419 (M)</t>
  </si>
  <si>
    <t>DRG  420 (M)</t>
  </si>
  <si>
    <t>DRG  421 (M)</t>
  </si>
  <si>
    <t>DRG  422 (M)</t>
  </si>
  <si>
    <t>DRG  423 (M)</t>
  </si>
  <si>
    <t>DRG  424 (C)</t>
  </si>
  <si>
    <t>DRG  425 (M)</t>
  </si>
  <si>
    <t>DRG  426 (M)</t>
  </si>
  <si>
    <t>DRG  427 (M)</t>
  </si>
  <si>
    <t>DRG  428 (M)</t>
  </si>
  <si>
    <t>DRG  429 (M)</t>
  </si>
  <si>
    <t>DRG  430 (M)</t>
  </si>
  <si>
    <t>DRG  431 (M)</t>
  </si>
  <si>
    <t>DRG  432 (M)</t>
  </si>
  <si>
    <t>DRG  433 (M)</t>
  </si>
  <si>
    <t>DRG  439 (C)</t>
  </si>
  <si>
    <t>DRG  440 (C)</t>
  </si>
  <si>
    <t>DRG  441 (C)</t>
  </si>
  <si>
    <t>DRG  442 (C)</t>
  </si>
  <si>
    <t>DRG  443 (C)</t>
  </si>
  <si>
    <t>DRG  444 (M)</t>
  </si>
  <si>
    <t>DRG  445 (M)</t>
  </si>
  <si>
    <t>DRG  446 (M)</t>
  </si>
  <si>
    <t>DRG  447 (M)</t>
  </si>
  <si>
    <t>DRG  448 (M)</t>
  </si>
  <si>
    <t>DRG  449 (M)</t>
  </si>
  <si>
    <t>DRG  450 (M)</t>
  </si>
  <si>
    <t>DRG  451 (M)</t>
  </si>
  <si>
    <t>DRG  452 (M)</t>
  </si>
  <si>
    <t>DRG  453 (M)</t>
  </si>
  <si>
    <t>DRG  454 (M)</t>
  </si>
  <si>
    <t>DRG  455 (M)</t>
  </si>
  <si>
    <t>DRG  461 (C)</t>
  </si>
  <si>
    <t>DRG  462 (M)</t>
  </si>
  <si>
    <t>DRG  463 (M)</t>
  </si>
  <si>
    <t>DRG  464 (M)</t>
  </si>
  <si>
    <t>DRG  465 (M)</t>
  </si>
  <si>
    <t>DRG  466 (M)</t>
  </si>
  <si>
    <t>DRG  467 (M)</t>
  </si>
  <si>
    <t>DRG  468 (C)</t>
  </si>
  <si>
    <t>DRG  469 ( )</t>
  </si>
  <si>
    <t>DRG  470 ( )</t>
  </si>
  <si>
    <t>DRG  471 (C)</t>
  </si>
  <si>
    <t>DRG  473 (M)</t>
  </si>
  <si>
    <t>DRG  476 (C)</t>
  </si>
  <si>
    <t>DRG  477 (C)</t>
  </si>
  <si>
    <t>DRG  479 (C)</t>
  </si>
  <si>
    <t>DRG  480 (C)</t>
  </si>
  <si>
    <t>DRG  481 (C)</t>
  </si>
  <si>
    <t>DRG  482 (C)</t>
  </si>
  <si>
    <t>DRG  484 (C)</t>
  </si>
  <si>
    <t>DRG  485 (C)</t>
  </si>
  <si>
    <t>DRG  486 (C)</t>
  </si>
  <si>
    <t>DRG  487 (M)</t>
  </si>
  <si>
    <t>DRG  488 (C)</t>
  </si>
  <si>
    <t>DRG  489 (M)</t>
  </si>
  <si>
    <t>DRG  490 (M)</t>
  </si>
  <si>
    <t>DRG  491 (C)</t>
  </si>
  <si>
    <t>DRG  492 (M)</t>
  </si>
  <si>
    <t>DRG  493 (C)</t>
  </si>
  <si>
    <t>DRG  494 (C)</t>
  </si>
  <si>
    <t>DRG  495 (C)</t>
  </si>
  <si>
    <t>DRG  496 (C)</t>
  </si>
  <si>
    <t>DRG  497 (C)</t>
  </si>
  <si>
    <t>DRG  498 (C)</t>
  </si>
  <si>
    <t>DRG  499 (C)</t>
  </si>
  <si>
    <t>DRG  500 (C)</t>
  </si>
  <si>
    <t>DRG  501 (C)</t>
  </si>
  <si>
    <t>DRG  502 (C)</t>
  </si>
  <si>
    <t>DRG  503 (C)</t>
  </si>
  <si>
    <t>DRG  504 (C)</t>
  </si>
  <si>
    <t>DRG  505 (M)</t>
  </si>
  <si>
    <t>DRG  506 (C)</t>
  </si>
  <si>
    <t>DRG  507 (C)</t>
  </si>
  <si>
    <t>DRG  508 (M)</t>
  </si>
  <si>
    <t>DRG  509 (M)</t>
  </si>
  <si>
    <t>DRG  510 (M)</t>
  </si>
  <si>
    <t>DRG  511 (M)</t>
  </si>
  <si>
    <t>DRG  512 (C)</t>
  </si>
  <si>
    <t>DRG  513 (C)</t>
  </si>
  <si>
    <t>DRG  515 (C)</t>
  </si>
  <si>
    <t>DRG  518 (C)</t>
  </si>
  <si>
    <t>DRG  519 (C)</t>
  </si>
  <si>
    <t>DRG  520 (C)</t>
  </si>
  <si>
    <t>DRG  521 (M)</t>
  </si>
  <si>
    <t>DRG  522 (M)</t>
  </si>
  <si>
    <t>DRG  523 (M)</t>
  </si>
  <si>
    <t>DRG  524 (M)</t>
  </si>
  <si>
    <t>DRG  525 (C)</t>
  </si>
  <si>
    <t>DRG  528 (C)</t>
  </si>
  <si>
    <t>DRG  529 (C)</t>
  </si>
  <si>
    <t>DRG  530 (C)</t>
  </si>
  <si>
    <t>DRG  531 (C)</t>
  </si>
  <si>
    <t>DRG  532 (C)</t>
  </si>
  <si>
    <t>DRG  533 (C)</t>
  </si>
  <si>
    <t>DRG  534 (C)</t>
  </si>
  <si>
    <t>DRG  535 (C)</t>
  </si>
  <si>
    <t>DRG  536 (C)</t>
  </si>
  <si>
    <t>DRG  537 (C)</t>
  </si>
  <si>
    <t>DRG  538 (C)</t>
  </si>
  <si>
    <t>DRG  539 (C)</t>
  </si>
  <si>
    <t>DRG  540 (C)</t>
  </si>
  <si>
    <t>DRG  541 (C)</t>
  </si>
  <si>
    <t>DRG  542 (C)</t>
  </si>
  <si>
    <t>DRG  543 (C)</t>
  </si>
  <si>
    <t>DRG  544 (C)</t>
  </si>
  <si>
    <t>DRG  545 (C)</t>
  </si>
  <si>
    <t>DRG  546 (C)</t>
  </si>
  <si>
    <t>DRG  547 (C)</t>
  </si>
  <si>
    <t>DRG  548 (C)</t>
  </si>
  <si>
    <t>DRG  549 (C)</t>
  </si>
  <si>
    <t>DRG  550 (C)</t>
  </si>
  <si>
    <t>DRG  551 (C)</t>
  </si>
  <si>
    <t>DRG  552 (C)</t>
  </si>
  <si>
    <t>DRG  553 (C)</t>
  </si>
  <si>
    <t>DRG  554 (C)</t>
  </si>
  <si>
    <t>DRG  555 (C)</t>
  </si>
  <si>
    <t>DRG  556 (C)</t>
  </si>
  <si>
    <t>DRG  557 (C)</t>
  </si>
  <si>
    <t>DRG  558 (C)</t>
  </si>
  <si>
    <t>DRG  559 (M)</t>
  </si>
  <si>
    <t>DRG  560 (M)</t>
  </si>
  <si>
    <t>DRG  561 (M)</t>
  </si>
  <si>
    <t>DRG  562 (M)</t>
  </si>
  <si>
    <t>DRG  563 (M)</t>
  </si>
  <si>
    <t>DRG  564 (M)</t>
  </si>
  <si>
    <t>DRG  565 (M)</t>
  </si>
  <si>
    <t>DRG  566 (M)</t>
  </si>
  <si>
    <t>DRG  567 (C)</t>
  </si>
  <si>
    <t>DRG  568 (C)</t>
  </si>
  <si>
    <t>DRG  569 (C)</t>
  </si>
  <si>
    <t>DRG  570 (C)</t>
  </si>
  <si>
    <t>DRG  571 (M)</t>
  </si>
  <si>
    <t>DRG  572 (M)</t>
  </si>
  <si>
    <t>DRG  573 (C)</t>
  </si>
  <si>
    <t>DRG  574 (M)</t>
  </si>
  <si>
    <t>DRG  575 (M)</t>
  </si>
  <si>
    <t>DRG  576 (M)</t>
  </si>
  <si>
    <t>DRG  577 (C)</t>
  </si>
  <si>
    <t>DRG  578 (C)</t>
  </si>
  <si>
    <t>DRG  579 (C)</t>
  </si>
  <si>
    <t>Totale 1 - DIMISSIONI DA REPARTI PER ACUTI</t>
  </si>
  <si>
    <t>2 - DIMISSIONI DA REPARTI DI RIABILITAZIONE SPECIALISTICA</t>
  </si>
  <si>
    <t>Totale 2 - DIMISSIONI DA REPARTI DI RIABILITAZIONE SPECIALISTICA</t>
  </si>
  <si>
    <t>3 - ALTRO</t>
  </si>
  <si>
    <t>Totale 3 - ALTRO</t>
  </si>
  <si>
    <t>5 - SUBACUTI</t>
  </si>
  <si>
    <t>Totale 5 - SUBACUTI</t>
  </si>
  <si>
    <t>N.B. Nella colonna "TARIFFA 0-1 DIE" risulta moltiplicata per due la degenza (GG EQ.) della casistica remunerata con tariffa doppia</t>
  </si>
  <si>
    <t>N.B. Per "ALTRO" si intende dimissioni da Reparti di Riabilitazione Geriatrica, di Mantenimento e Cure Palliative</t>
  </si>
  <si>
    <t>Ultimo aggiornamento: 25-10-2019 14:25:16</t>
  </si>
  <si>
    <t>Tabella 3.3 - Importi lordi per residenza dei soggetti - Anno 2018</t>
  </si>
  <si>
    <t>ALTRE REGIONI</t>
  </si>
  <si>
    <t>ESTERO O NON DISPONIBILE</t>
  </si>
  <si>
    <t xml:space="preserve">N.B. Nella colonna "TARIFFA 0-1 DIE" risulta moltiplicata </t>
  </si>
  <si>
    <t>per due la degenza (GG EQ.) della casistica remunerata con tariffa doppia</t>
  </si>
  <si>
    <t>Ultimo aggiornamento: 25-10-2019 14:26:08</t>
  </si>
  <si>
    <t>Tabella 3.4 - Importi lordi per tipologia di Istituto di ricovero e tipo di ricovero - Anno 2018</t>
  </si>
  <si>
    <t>Tipologia della Struttura</t>
  </si>
  <si>
    <t>Totale CS - IRCCS Privato</t>
  </si>
  <si>
    <t>Totale CO - Ospedale Classificato</t>
  </si>
  <si>
    <t>Totale CC - Casa di cura</t>
  </si>
  <si>
    <t>Totale HA - Struttura di A.O.</t>
  </si>
  <si>
    <t>Totale HS - IRCCS Pubblico</t>
  </si>
  <si>
    <t>N.B. Nella colonna "TARIFFA 0-1 DIE" risulta moltiplicata</t>
  </si>
  <si>
    <t xml:space="preserve"> per due la degenza (GG EQ.) della casistica remunerata con tariffa doppia</t>
  </si>
  <si>
    <t xml:space="preserve">Con Tipo ricovero uguale ad "Altro" si intende dimissioni </t>
  </si>
  <si>
    <t>da Reparti di Riabilitazione Geriatrica, di Mantenimento e Cure Palliative</t>
  </si>
  <si>
    <t>Ultimo aggiornamento: 25-10-2019 12:45:45</t>
  </si>
  <si>
    <t>Tabella 4.1.1: Mobilità attiva per regione - Anno 2018</t>
  </si>
  <si>
    <t>Residenza diversa da Lombardia</t>
  </si>
  <si>
    <t>SDO finanziate</t>
  </si>
  <si>
    <t>Totale D.O.</t>
  </si>
  <si>
    <t xml:space="preserve">Casi </t>
  </si>
  <si>
    <t>Deg. Media</t>
  </si>
  <si>
    <t>010 PIEMONTE</t>
  </si>
  <si>
    <t>020 VALLE D'AOSTA</t>
  </si>
  <si>
    <t>041 PROV. AUTON. BOLZANO</t>
  </si>
  <si>
    <t>042 PROV. AUTON. TRENTO</t>
  </si>
  <si>
    <t>050 VENETO</t>
  </si>
  <si>
    <t>060 FRIULI VENEZIA GIULIA</t>
  </si>
  <si>
    <t>070 LIGURIA</t>
  </si>
  <si>
    <t>080 EMILIA ROMAGNA</t>
  </si>
  <si>
    <t>090 TOSCANA</t>
  </si>
  <si>
    <t>100 UMBRIA</t>
  </si>
  <si>
    <t>110 MARCHE</t>
  </si>
  <si>
    <t>120 LAZIO</t>
  </si>
  <si>
    <t>130 ABRUZZO</t>
  </si>
  <si>
    <t>140 MOLISE</t>
  </si>
  <si>
    <t>150 CAMPANIA</t>
  </si>
  <si>
    <t>160 PUGLIA</t>
  </si>
  <si>
    <t>170 BASILICATA</t>
  </si>
  <si>
    <t>180 CALABRIA</t>
  </si>
  <si>
    <t>190 SICILIA</t>
  </si>
  <si>
    <t>200 SARDEGNA</t>
  </si>
  <si>
    <t>ASL NON APPLICABILE</t>
  </si>
  <si>
    <t>ESTERO + NON DISPONIBILE</t>
  </si>
  <si>
    <t>Tabella 4.1.2: Mobilità attiva per tipologia di ospedale - Anno 2018</t>
  </si>
  <si>
    <t>Tipologia Struttura</t>
  </si>
  <si>
    <t>Totale Fondazioni</t>
  </si>
  <si>
    <t xml:space="preserve">   - IRCCS FONDAZIONE</t>
  </si>
  <si>
    <t>Tabella 4.1.3: Mobilità attiva per i primi 40 DRG - Anno 2018</t>
  </si>
  <si>
    <t>544 SOSTITUZIONE DI ARTICOLAZIONI MAGGIORI O REIMPIANTO DEGLI ARTI INFERIORI</t>
  </si>
  <si>
    <t>256 ALTRE DIA. SIST. MUSCOLOSCHEL. E TESS. CONNETTIVO</t>
  </si>
  <si>
    <t>288 INT. PER OBESITA'</t>
  </si>
  <si>
    <t>518 INTERVENTI SUL SISTEMA CARDIOVASCOLARE PER VIA PER</t>
  </si>
  <si>
    <t>224 INT. SPALLA,GOMITO ESCL.MAGG.SU ARTICOLAZ.SENZA CC</t>
  </si>
  <si>
    <t>012 MAL. DEGENERATIVE SIST. NERVOSO</t>
  </si>
  <si>
    <t>410 CHEMIOTERAPIA SENZA DIA.SECOND. DI LEUCEMIA ACUTA</t>
  </si>
  <si>
    <t>359 INT. UTERO E ANNESSI NON PER T.M. SENZA CC</t>
  </si>
  <si>
    <t>467 ALTRI FATTORI CHE INFLUENZANO LO STATO DI SALUTE</t>
  </si>
  <si>
    <t>373 PARTO VAGINALE SENZA CC</t>
  </si>
  <si>
    <t>104 INT. VALVOLE CARDIACHE CON CATETERISMO CARDIACO</t>
  </si>
  <si>
    <t>225 INT. SUL PIEDE</t>
  </si>
  <si>
    <t>503 INT. SU GINOCCHIO SENZA DIA. PRINC. DI INFEZIONE</t>
  </si>
  <si>
    <t>500 INT. DORSO E COLLO ESCL. ARTRODESI VERTEBR. SNZ CC</t>
  </si>
  <si>
    <t>391 NEONATO NORMALE</t>
  </si>
  <si>
    <t>002 CRANIOTOMIA, ETÀ &gt; 17 ANNI SENZA CC</t>
  </si>
  <si>
    <t>498 ARTRODESI VERTEBR. ESCL. QUELLA CERVICALE SENZA CC</t>
  </si>
  <si>
    <t>558 INTERVENTI SUL SISTEMA CARDIOVASCOLARE PER VIA PER</t>
  </si>
  <si>
    <t>125 MALATTIE CARDIOVASCOLARI ECCETTO INFARTO MIOCARDIC</t>
  </si>
  <si>
    <t>311 INT. PER VIA TRANSURETRALE SENZA CC</t>
  </si>
  <si>
    <t>365 ALTRI INT. APP. RIPRODUTTIVO FEMMINILE</t>
  </si>
  <si>
    <t>145 ALTRE DIA. APP. CIRCOLATORIO SENZA CC</t>
  </si>
  <si>
    <t>461 INT. CON DIA. DI ALTRO CONTATTO CON SERVIZI SANIT.</t>
  </si>
  <si>
    <t>075 INT. MAGGIORI SUL TORACE</t>
  </si>
  <si>
    <t>127 INSUFFICIENZA CARDIACA E SHOCK</t>
  </si>
  <si>
    <t>284 MAL. MINORI DELLA PELLE SENZA CC</t>
  </si>
  <si>
    <t>008 INT. SU NERVI E ALTRI INT. SIST. NERVOSO SENZA CC</t>
  </si>
  <si>
    <t>260 MASTECTOMIA SUBTOTALE PER T.M. SENZA CC</t>
  </si>
  <si>
    <t>335 INT. MAGGIORI SU PELVI MASCHILE SENZA CC</t>
  </si>
  <si>
    <t>149 INT. MAGGIORI INTESTINO CRASSO E TENUE SENZA CC</t>
  </si>
  <si>
    <t>258 MASTECTOMIA TOTALE PER T.M. SENZA CC</t>
  </si>
  <si>
    <t>430 PSICOSI</t>
  </si>
  <si>
    <t>479 ALTRI INT. VASCOLARI SENZA CC</t>
  </si>
  <si>
    <t>545 REVISIONE DI SOSTITUZIONE DELL'ANCA O DEL GINOCCHIO</t>
  </si>
  <si>
    <t>087 EDEMA POLMONARE E INSUFF. RESPIRATORIA</t>
  </si>
  <si>
    <t>219 INT.ARTO INF.,OMERO ESCL.ANCA ETC.,ETA'&gt;17SENZA CC</t>
  </si>
  <si>
    <t>371 PARTO CESAREO SENZA CC</t>
  </si>
  <si>
    <t>337 PROSTATECTOMIA TRANSURETRALE SENZA CC</t>
  </si>
  <si>
    <t>203 T.M. APPARATO EPATOBILIARE O PANCREAS</t>
  </si>
  <si>
    <t>009 MAL. E TRAUMATISMI MIDOLLO SPINALE</t>
  </si>
  <si>
    <t>Atlri DRG</t>
  </si>
  <si>
    <t>Altri DRG</t>
  </si>
  <si>
    <t>Ultimo aggiornamento: 25-10-2019 13:07:31</t>
  </si>
  <si>
    <t>Tabella 4.3.2: Mobilità passiva per ATS e regione  - Anno 2018</t>
  </si>
  <si>
    <t xml:space="preserve"> Regione addebitante</t>
  </si>
  <si>
    <t>ATS</t>
  </si>
  <si>
    <t>020</t>
  </si>
  <si>
    <t>Casi Ordinari</t>
  </si>
  <si>
    <t>Degenza Media</t>
  </si>
  <si>
    <t>Casi Day Hospital</t>
  </si>
  <si>
    <t>N.D.</t>
  </si>
  <si>
    <t>Ultimo aggiornamento: 25-10-2019 13:03:04</t>
  </si>
  <si>
    <t>Tabella 4.2.1: Bacino di utenza delle strutture per ospedale - Anno 2018</t>
  </si>
  <si>
    <t>Resid. Altra ATS</t>
  </si>
  <si>
    <t>Resid. Altra Reg.</t>
  </si>
  <si>
    <t>Resid. Estero e Non Definita</t>
  </si>
  <si>
    <t>Resid. Stessa ATS</t>
  </si>
  <si>
    <t>Ospedale</t>
  </si>
  <si>
    <t>% Casi 0-1g</t>
  </si>
  <si>
    <t>Totale Casi DO</t>
  </si>
  <si>
    <t>Totale Casi &gt;1g</t>
  </si>
  <si>
    <t>Casi &gt; 1g</t>
  </si>
  <si>
    <t>Deg. M.</t>
  </si>
  <si>
    <t>Peso DRG</t>
  </si>
  <si>
    <t>015 CASTELLANZA C.C. S.MARIA</t>
  </si>
  <si>
    <t>017 CASTELLANZA C.C. MATER DOMINI</t>
  </si>
  <si>
    <t>032 COMO IST.CL. VILLA APRICA</t>
  </si>
  <si>
    <t>033 LECCO C.C. LECCO</t>
  </si>
  <si>
    <t>034 LECCO C.C. G.B. MANGIONI</t>
  </si>
  <si>
    <t>035 LANZO INTELVI C.C. C.ORTOPED.</t>
  </si>
  <si>
    <t>037 ALBESE CASS. C.C. S.BENEDETTO</t>
  </si>
  <si>
    <t>038 APPIANO GENTILE C.C. BETULLE</t>
  </si>
  <si>
    <t>096 MILANO C.C. DEL POLICLINICO</t>
  </si>
  <si>
    <t>097 MILANO C.C. S.RITA</t>
  </si>
  <si>
    <t>100 MILANO C.C. IGEA</t>
  </si>
  <si>
    <t>101 MILANO C.C. VILLA LETIZIA</t>
  </si>
  <si>
    <t>103 MILANO C.C. B.PALAZZOLO</t>
  </si>
  <si>
    <t>105 MILANO C.C. S.CAMILLO</t>
  </si>
  <si>
    <t>106 MONZA C.C. CITTA' DI MONZA</t>
  </si>
  <si>
    <t>107 MONZA C.C. ZUCCHI</t>
  </si>
  <si>
    <t>108 CARATE B. C.C. ZUCCHI</t>
  </si>
  <si>
    <t>109 LIMBIATE C.C. VILLA BIANCA</t>
  </si>
  <si>
    <t>110 MILANO C.C. S.GIOVANNI</t>
  </si>
  <si>
    <t>112 MILANO IST. CL. S.AMBROGIO</t>
  </si>
  <si>
    <t>116 PADERNO DUGNANO C.C. S.CARLO</t>
  </si>
  <si>
    <t>119 MILANO IST. CL.. S.SIRO</t>
  </si>
  <si>
    <t>121 MILANO C.C. S.PIO X</t>
  </si>
  <si>
    <t>124 MILANO IST. STOMATOL. ITALIANO</t>
  </si>
  <si>
    <t>125 CESANO BOSCONE C.C. AMBROSIANA</t>
  </si>
  <si>
    <t>143 BERGAMO C.C. GAVAZZENI</t>
  </si>
  <si>
    <t>144 BERGAMO C.C. PALAZZOLO</t>
  </si>
  <si>
    <t>145 BERGAMO C.C. CASTELLI</t>
  </si>
  <si>
    <t>146 BERGAMO C.C. S.FRANCESCO</t>
  </si>
  <si>
    <t>147 ZINGONIA C.C. S.MARCO</t>
  </si>
  <si>
    <t>148 PONTE S.PIETRO C.C. S.PIETRO</t>
  </si>
  <si>
    <t>149 S.PELLEGRINO C.C. QUARENGHI</t>
  </si>
  <si>
    <t>175 BRESCIA C.C. S.CAMILLO</t>
  </si>
  <si>
    <t>176 BRESCIA C.C. S.ANNA</t>
  </si>
  <si>
    <t>177 GARDONE RIV. C.C. VILLA GEMMA</t>
  </si>
  <si>
    <t>178 BRESCIA IST.CL.CITTA'  BRESCIA</t>
  </si>
  <si>
    <t>197 SALICE T. C.C. VILLA ESPERIA</t>
  </si>
  <si>
    <t>198 VIGEVANO C.C. BEATO MATTEO</t>
  </si>
  <si>
    <t>201 PIEVE DEL CAIRO C.C.</t>
  </si>
  <si>
    <t>202 PAVIA IST. CL. CITTA' DI PAVIA</t>
  </si>
  <si>
    <t>217 CREMONA C.C. ANCELLE CARITA'</t>
  </si>
  <si>
    <t>218 CREMONA C.C. S.CAMILLO</t>
  </si>
  <si>
    <t>219 CREMONA C.C. FIGLIE S.CAMILLO</t>
  </si>
  <si>
    <t>259 MANTOVA C.C. S.CLEMENTE</t>
  </si>
  <si>
    <t>275 OME C.C. S.ROCCO</t>
  </si>
  <si>
    <t>294 BRESCIA C.C. DOMUS SALUTIS</t>
  </si>
  <si>
    <t>295 BRESCIA C.C. POLIAMBULANZA</t>
  </si>
  <si>
    <t>337 BERGAMO C.C. VILLA S.APOLLONIA</t>
  </si>
  <si>
    <t>347 ANZANO/PARCO CC V.S. GIUSEPPE</t>
  </si>
  <si>
    <t>348 SALO' CC VILLA BARBARANO</t>
  </si>
  <si>
    <t>350 TRESCORE B.- FOND. S.ISIDORO</t>
  </si>
  <si>
    <t>352 CINISELLO B.- POLO GER. RIABIL.</t>
  </si>
  <si>
    <t>353 VOLTA MANTOVANA OSP CIVILE SRL</t>
  </si>
  <si>
    <t>354 SERIATE FOND. ORIZZONTE ONLUS</t>
  </si>
  <si>
    <t>355 SUZZARA OSP.DI SUZZARA SPA</t>
  </si>
  <si>
    <t>356 ZINGONIA IST. CLINICO HABILITA</t>
  </si>
  <si>
    <t>357 CASTIGLIONE STIVIERE - OSP. SRL</t>
  </si>
  <si>
    <t>359 CERNUSCO S/NAV. Fond F.E.R.B.</t>
  </si>
  <si>
    <t>360 GAZZANIGA - FONDAZIONE F.E.R.B.</t>
  </si>
  <si>
    <t>362 REZZATO - RES. ANNI AZZURRI</t>
  </si>
  <si>
    <t>363 OPERA - RES. ANNI AZZURRI MIRASOLE</t>
  </si>
  <si>
    <t>364 BREBBIA - FOND.BORGHI &amp; C. SAS</t>
  </si>
  <si>
    <t>366 LENO - DOMINATO LEONENSE SAN</t>
  </si>
  <si>
    <t>368 ROVATO C.RIAB. SPALENZA</t>
  </si>
  <si>
    <t>369 PALAZZOLO S/O - FOND. RICHIEDEI</t>
  </si>
  <si>
    <t xml:space="preserve">372 COMO - CENTRO DIAGNOSTICO SAN NICOLO' </t>
  </si>
  <si>
    <t xml:space="preserve">378 MILANO - CENTRO CLINICO NEMO </t>
  </si>
  <si>
    <t>379 SARNICO - HABILITA ISTITUTO CLINICO OSPEDALE DI SARNICO</t>
  </si>
  <si>
    <t>381 MONZA - FONDAZIONE MONZA E BRIANZA PER IL BAMBINO E LA SUA MAMMA</t>
  </si>
  <si>
    <t>388 LONATE POZZOLO - ISTITUTO DI RICOVERO E CURA  - GRUPPO ISENI SANITA' SRL</t>
  </si>
  <si>
    <t>397 CUNARDO - CASA DI CURA LE TERRAZZE - CUNARDO</t>
  </si>
  <si>
    <t>029 ERBA OSP. SACRA FAMIGLIA</t>
  </si>
  <si>
    <t>030 COMO OSP. VALDUCE</t>
  </si>
  <si>
    <t>031 GRAVEDONA OSP. PELASCINI</t>
  </si>
  <si>
    <t>284 COSTA MASNAGA PR. RIABIL.</t>
  </si>
  <si>
    <t>367 MILANO - OSP. S. GIUSEPPE MICU</t>
  </si>
  <si>
    <t>930 TRADATE FOND. CLIN. DEL LAVORO</t>
  </si>
  <si>
    <t>931 BOSISIO PARINI IST. SC. MEDEA</t>
  </si>
  <si>
    <t>932 GUSSAGO FONDAZ. CL. LAVORO PV</t>
  </si>
  <si>
    <t>933 CASTELGOFFREDO CL. LAV. PAVIA</t>
  </si>
  <si>
    <t>934 MILANO FONDAZIONE MONZINO</t>
  </si>
  <si>
    <t>935 MILANO IST. S.RAFFAELE</t>
  </si>
  <si>
    <t>936 MILANO CENTRO AUXOLOGICO</t>
  </si>
  <si>
    <t>936 MILANO - IRCCS OSPEDALE CAPITANIO</t>
  </si>
  <si>
    <t>937 MILANO FONDAZIONE DON GNOCCHI</t>
  </si>
  <si>
    <t>938 PAVIA FONDAZ. CLIN. DEL LAVORO</t>
  </si>
  <si>
    <t>939 PAVIA IST. MONDINO</t>
  </si>
  <si>
    <t>940 MONTESCANO FOND. CL.LAVORO PV</t>
  </si>
  <si>
    <t>941 MILANO IST. EUROPEO ONCOLOGIA</t>
  </si>
  <si>
    <t>942 BRESCIA IST. S.GIOVANNI DI DIO</t>
  </si>
  <si>
    <t>943 ROZZANO - IST. CLIN. HUMANITAS</t>
  </si>
  <si>
    <t>944 LISSONE - FONDAZIONE S. MAUGERI</t>
  </si>
  <si>
    <t>945 PAVIA - FOND. S. MAUGERI</t>
  </si>
  <si>
    <t>946 MILANO IST. ORTOP. GALEAZZI</t>
  </si>
  <si>
    <t>947 S.DONATO M. IST.POL. S.DONATO</t>
  </si>
  <si>
    <t>948 SESTO S.G. C.C. MULTIMEDICA</t>
  </si>
  <si>
    <t>949 MILANO - FSM- ISTITUTO SCIENTIFICO DI RIABILITAZIONE MILANO</t>
  </si>
  <si>
    <t>950 MILANO - SAN RAFFAELE TURRO</t>
  </si>
  <si>
    <t>HS - IRCCS Pubblico - Fondazioni</t>
  </si>
  <si>
    <t>920 CASATENOVO  I.N.R.C.A.</t>
  </si>
  <si>
    <t>922 MILANO IST. NAZIONALE TUMORI</t>
  </si>
  <si>
    <t>923 MILANO IST. NEUROLOGICO BESTA</t>
  </si>
  <si>
    <t>924 PAVIA OSP. S.MATTEO</t>
  </si>
  <si>
    <t>925 MILANO FOND. IRCCS POLICLINICO</t>
  </si>
  <si>
    <t>PRESIDIO DELLA AZIENDA OSPEDALIERA O DELLA ASL</t>
  </si>
  <si>
    <t>004 BUSTO ARSIZIO OSP. CIRCOLO</t>
  </si>
  <si>
    <t>006 GALLARATE OSP. S.ANTONIO ABT.</t>
  </si>
  <si>
    <t>008 SARONNO OSP. CIRCOLO</t>
  </si>
  <si>
    <t>009 SOMMA LOMBARDO OSP. CIRCOLO</t>
  </si>
  <si>
    <t>010 TRADATE OSP. GALMARINI</t>
  </si>
  <si>
    <t>012 ANGERA OSP. ONDOLI</t>
  </si>
  <si>
    <t>022 CANTU' OSP. CIRCOLO</t>
  </si>
  <si>
    <t>023 BELLANO OSP. CIRCOLO</t>
  </si>
  <si>
    <t>024 MERATE OSP. CIRCOLO</t>
  </si>
  <si>
    <t>025 MARIANO COMENSE OSP. F.VILLA</t>
  </si>
  <si>
    <t>026 MENAGGIO OSP. DI ZONA</t>
  </si>
  <si>
    <t>042 SONDRIO OSP. CIVILE</t>
  </si>
  <si>
    <t>044 CHIAVENNA OSP. CIVILE</t>
  </si>
  <si>
    <t>045 MORBEGNO OSP.CIVILE</t>
  </si>
  <si>
    <t>051 SESTO S.GIOVANNI OSP. MAGGIORE</t>
  </si>
  <si>
    <t>056 MILANO OSP. BAMBINI V.BUZZI</t>
  </si>
  <si>
    <t>057 MILANO IST. OSP. PR. MATERNITA</t>
  </si>
  <si>
    <t>058 CINISELLO B. OSP. BASSINI</t>
  </si>
  <si>
    <t>066 GARBAGNATE MIL. OSP. SALVINI</t>
  </si>
  <si>
    <t>067 LODI  OSP. MAGGIORE</t>
  </si>
  <si>
    <t>068 DESIO OSP. CIRCOLO</t>
  </si>
  <si>
    <t>070 CARATE B. OSP. V. EMANUELE III</t>
  </si>
  <si>
    <t>071 MELZO - OSPEDALE S. MARIA DELLE STELLE MELZO</t>
  </si>
  <si>
    <t>072 CASSANO D'ADDA - OSPEDALE A. ZAPPATONI-CASSANO D'ADDA</t>
  </si>
  <si>
    <t>072 VIZZOLO PREDABISSI - OSPEDALE DI  VIZZOLO PREDABISSI</t>
  </si>
  <si>
    <t>073 RHO  OSP. CIRCOLO</t>
  </si>
  <si>
    <t>074 ABBIATEGRASSO - OSPEDALE C. CANTU' ABBIATEGRASSO</t>
  </si>
  <si>
    <t>074 MAGENTA - OSPEDALE G. FORNAROLI MAGENTA</t>
  </si>
  <si>
    <t>078 VIMERCATE OSP. CIVILE</t>
  </si>
  <si>
    <t>079 CODOGNO OSP. CIVICO</t>
  </si>
  <si>
    <t>080 CASALPUSTERLENGO OSP. CIVICO</t>
  </si>
  <si>
    <t>081 GIUSSANO OSP. BORELLA</t>
  </si>
  <si>
    <t>082 SEREGNO OSP. TRABATTONI</t>
  </si>
  <si>
    <t>083 S.ANGELO LODIG. OSP. DELMATI</t>
  </si>
  <si>
    <t>085 CERNUSCO SUL NAVIGLIO - OSPEDALE UBOLDO - CERNUSCO S/NAVIGLIO</t>
  </si>
  <si>
    <t>085 VAPRIO D'ADDA - OSPEDALE CROTTA OLTROCCHI-VAPRIO D'ADDA</t>
  </si>
  <si>
    <t>131 TREVIGLIO OSP. TREV.-CARAVAGG.</t>
  </si>
  <si>
    <t>132 S.GIOVANNI BIANCO OSP. CIVILE</t>
  </si>
  <si>
    <t>133 ALZANO L. OSP. PES. FENAROLI</t>
  </si>
  <si>
    <t>136 GAZZANIGA OSP. BRIOLINI</t>
  </si>
  <si>
    <t>137 LOVERE OSP. SS.CAPITANIO</t>
  </si>
  <si>
    <t>138 ROMANO DI L. OSP. SS.TRINITA'</t>
  </si>
  <si>
    <t>140 SERIATE OSP. BOLOGNINI</t>
  </si>
  <si>
    <t>154 CHIARI - PRESIDIO OSPEDALIERO DI CHIARI</t>
  </si>
  <si>
    <t>154 ORZINUOVI - STABILIMENTO OSPEDALIERO DI ORZINUOVI</t>
  </si>
  <si>
    <t>156 DESENZANO E.O.</t>
  </si>
  <si>
    <t>157 GAVARDO OSP. CIV. LA MEMORIA</t>
  </si>
  <si>
    <t>158 LENO OSP. CIVILE</t>
  </si>
  <si>
    <t>159 MONTICHIARI OSP. CIVILE</t>
  </si>
  <si>
    <t>161 SALO' OSP. CIVILE</t>
  </si>
  <si>
    <t>162 GARDONE V.TROMPIA OSP. CIVILE</t>
  </si>
  <si>
    <t>163 ISEO OSP. CIVILE</t>
  </si>
  <si>
    <t>167 BRESCIA OSP. UMBERTO I</t>
  </si>
  <si>
    <t>183 LONATO OSPEDALE</t>
  </si>
  <si>
    <t>184 MANERBIO OSP. CIVILE</t>
  </si>
  <si>
    <t>190 CASORATE PRIMO OSP. C.MIRA</t>
  </si>
  <si>
    <t>191 MEDE LOMELLINA OSP. S.MARTINO</t>
  </si>
  <si>
    <t>192 VARZI OSP. CIVILE</t>
  </si>
  <si>
    <t>193 VIGEVANO OSP. CIVILE</t>
  </si>
  <si>
    <t>194 VOGHERA OSP. CIVILE</t>
  </si>
  <si>
    <t>203 MORTARA OSP. ASILO VITTORIA</t>
  </si>
  <si>
    <t>209 CREMA  OSP. MAGGIORE</t>
  </si>
  <si>
    <t>215 RIVOLTA D'ADDA OSP. S.MARTA</t>
  </si>
  <si>
    <t>227 ASOLA - PRESIDIO OSPEDALIERO - ASOLA</t>
  </si>
  <si>
    <t>227 BOZZOLO - PRES. RIABIL. MULTIFUNZ. BOZZOLO</t>
  </si>
  <si>
    <t>239 PIEVE DI CORIANO OSP. CIVILE</t>
  </si>
  <si>
    <t>273 CASALMAGGIORE OSP. OGLIO PO</t>
  </si>
  <si>
    <t>274 ESINE OSP. VALCAMONICA</t>
  </si>
  <si>
    <t>281 CUGGIONO OSP. CUGGIONO</t>
  </si>
  <si>
    <t>281 LEGNANO OSP. LEGNANO</t>
  </si>
  <si>
    <t>282 CITTIGLIO OSP. CIRCOLO CAUSA PIA LUVINI</t>
  </si>
  <si>
    <t>282 LUINO OSPEDALE LUINI CONFALONIERI</t>
  </si>
  <si>
    <t>283 PASSIRANA DI RHO PR. RIABIL.</t>
  </si>
  <si>
    <t>382 PIARIO - OSPEDALE M. O. ANTONIO LOCATELLI</t>
  </si>
  <si>
    <t xml:space="preserve">383 STRADELLA - NUOVO OSPEDALE DI BRONI E STRADELLA </t>
  </si>
  <si>
    <t>901 CUASSO AL MONTE - OSPEDALE DI CUASSO - CUASSO AL MONTE</t>
  </si>
  <si>
    <t>901 VARESE - OSPEDALE DI CIRCOLO E FONDAZIONE MACCHI</t>
  </si>
  <si>
    <t>901 VARESE - OSPEDALE F. DEL PONTE - VARESE</t>
  </si>
  <si>
    <t>902 COMO OSP. S. ANNA</t>
  </si>
  <si>
    <t>903 LECCO OSP. CIRCOLO</t>
  </si>
  <si>
    <t>904 SONDALO E.O. BORMIO E SONDALO</t>
  </si>
  <si>
    <t>905 BERGAMO OSPEDALI RIUNITI</t>
  </si>
  <si>
    <t>906 BRESCIA SPEDALI CIVILI</t>
  </si>
  <si>
    <t>907 MANTOVA OSP. C.POMA</t>
  </si>
  <si>
    <t>908 CREMONA  ISTITUTI OSPITALIERI</t>
  </si>
  <si>
    <t>909 MONZA OSP. S.GERARDO</t>
  </si>
  <si>
    <t>910 MILANO OSP. FATEBENEFRATELLI</t>
  </si>
  <si>
    <t>911 MILANO IST. ORTOPEDICO G.PINI</t>
  </si>
  <si>
    <t>912 MILANO I.C.P.</t>
  </si>
  <si>
    <t>913 MILANO OSP. NIGUARDA</t>
  </si>
  <si>
    <t>914 MILANO OSP. S. PAOLO</t>
  </si>
  <si>
    <t>915 MILANO OSP. S.CARLO</t>
  </si>
  <si>
    <t>916 MILANO OSP. SACCO</t>
  </si>
  <si>
    <t>Ultimo aggiornamento: 25-10-2019 13:06:37</t>
  </si>
  <si>
    <t>Tabella 4.3.1: Mobilità passiva per regione - Anno 2018</t>
  </si>
  <si>
    <t>Regione di ricovero</t>
  </si>
  <si>
    <t>Ultimo aggiornamento: 25-10-2019 14:33:38</t>
  </si>
  <si>
    <t>Tabella 4.3.3: Mobilità passiva per i primi 40 DRG - Anno 2018</t>
  </si>
  <si>
    <t>462 RIABILITAZIONE</t>
  </si>
  <si>
    <t>297 DISTURBI DELLA NUTRIZIONE E MISCELLANEA DI DISTURB</t>
  </si>
  <si>
    <t>428 DISTURBI DI PERSONALITA' E CONTROLLO DEGLI IMPULSI</t>
  </si>
  <si>
    <t>014 EMORRAGIA INTRACRANICA O INFARTO CEREBRALE</t>
  </si>
  <si>
    <t>245 MAL. OSSO E ARTROPATIE SPECIFICHE SENZA CC</t>
  </si>
  <si>
    <t>557 INT SISTEMA CARDIOVASC VIA PERCUTANEA CON STENT MED CON DIA CARDIOVASC MAGG</t>
  </si>
  <si>
    <t>243 AFFEZIONI MEDICHE DEL DORSO</t>
  </si>
  <si>
    <t>576 SETTICEMIA SENZA VENTILAZIONE MECCANICA  = 96 ORE, ETÀ &gt; 17 ANNI</t>
  </si>
  <si>
    <t>522 ABUSO O DIPEND. ALCOOL/FARMACI CON T RIAB. SNZ. CC</t>
  </si>
  <si>
    <t>144 ALTRE DIA. APP. CIRCOLATORIO CON CC</t>
  </si>
  <si>
    <t>298 DIST. NUTRIZIONE E METABOLISMO,ETA' &lt;18</t>
  </si>
  <si>
    <t>035 ALTRE MAL. SIST. NERVOSO SENZA CC</t>
  </si>
  <si>
    <t>296 DIST. NUTRIZIONE E METABOLISMO,ETA' &gt;17 CON CC</t>
  </si>
  <si>
    <t>523 ABUSO O DIPEND. ALCOOL/FARMACI SNZ T RIAB. SNZ. CC</t>
  </si>
  <si>
    <t>249 RICOVERI SUCCESSIVI PER MAL.SIST.MUSCOLOSCHEL.ETC.</t>
  </si>
  <si>
    <t>316 INSUFFICIENZA RENALE</t>
  </si>
  <si>
    <t>183 GASTROENT., MISCELL. MAL. DIGER.,ETA'&gt; 17 SENZA CC</t>
  </si>
  <si>
    <t>089 POLMONITE SEMPLICE E PLEURITE, ETA' &gt; 17 CON CC</t>
  </si>
  <si>
    <t>538 ESCISS. LOCALE E RIMOZ. DI MEZZI DI FISS. INTERNA ECCETTO ANCA E FEMORE SENZA CC</t>
  </si>
  <si>
    <t>494 COLECISTECT. LAPAR. SNZ. ESP. DOTTO COM. SNZ. CC</t>
  </si>
  <si>
    <t>Altri DRG chirurgici</t>
  </si>
  <si>
    <t>Altri DRG medici</t>
  </si>
  <si>
    <t>Ultimo aggiornamento: 25-10-2019 13:08:21</t>
  </si>
  <si>
    <t>Tabella 4.4.1: Confronto tra mobilità attiva e passiva dei ricoveri ordinari, per regione  - Anno 2018</t>
  </si>
  <si>
    <t>Regione residenza diversa da Lombardia</t>
  </si>
  <si>
    <t>Mobilità attiva 2018</t>
  </si>
  <si>
    <t>Mobilità passiva 2018</t>
  </si>
  <si>
    <t>Differenze Percentuali</t>
  </si>
  <si>
    <t>Casi Totali</t>
  </si>
  <si>
    <t>Tabella 4.4.2: Confronto tra mobilità attiva e passiva dei ricoveri ordinari per Drg (i primi 40 drg per mobilità attiva)  - Anno 2018</t>
  </si>
  <si>
    <t>Ultimo aggiornamento: 25-10-2019 13:08:58</t>
  </si>
  <si>
    <t>Descrizione DRG</t>
  </si>
  <si>
    <t>Peso</t>
  </si>
  <si>
    <t>Tabella 4.4.3: Confronto tra mobilità attiva e passiva dei ricoveri ordinari per Drg (i primi 40 drg per mobilità passiva)  - Anno 2018</t>
  </si>
  <si>
    <t>Ultimo aggiornamento: 25-10-2019 13:09:44</t>
  </si>
  <si>
    <t>Tabella 4.5.1: Mobilità e attrazione per ATS (ricoveri)  - Anno 2018</t>
  </si>
  <si>
    <t>SDO  finanziate</t>
  </si>
  <si>
    <t>Residenti ricoverati in ASL</t>
  </si>
  <si>
    <t>Residenti ricoverati in altre ASL</t>
  </si>
  <si>
    <t>Residenti ricoverati fuori regione</t>
  </si>
  <si>
    <t>Extra-ASL ricoverati in ASL</t>
  </si>
  <si>
    <t>Extra-regione ricoverati in ASL</t>
  </si>
  <si>
    <t>Perc. di mobilità</t>
  </si>
  <si>
    <t>Perc. di mobilità extra</t>
  </si>
  <si>
    <t>Perc. di attrazione</t>
  </si>
  <si>
    <t>Perc. di attrazione extra</t>
  </si>
  <si>
    <t>311 A.S.L. DELLA PROVINCIA DI MONZA E BRIANZA</t>
  </si>
  <si>
    <t>321 ATS DELLA CITTA' METROPOLITANA DI MILANO</t>
  </si>
  <si>
    <t>322 ATS DELL'INSUBRIA</t>
  </si>
  <si>
    <t>323 ATS DELLA MONTAGNA</t>
  </si>
  <si>
    <t>324 ATS DELLA BRIANZA</t>
  </si>
  <si>
    <t>325 ATS DI BERGAMO</t>
  </si>
  <si>
    <t>326 ATS DI BRESCIA</t>
  </si>
  <si>
    <t>327 ATS DELLA VAL PADANA</t>
  </si>
  <si>
    <t>328 ATS DI PAVIA</t>
  </si>
  <si>
    <t>Tabella 4.5.1: Mobilità e attrazione per ATS (peso)  - Anno 2018</t>
  </si>
  <si>
    <t>Indice di mobilità</t>
  </si>
  <si>
    <t>Indice di mobilità extra</t>
  </si>
  <si>
    <t>Indice. di attrazione</t>
  </si>
  <si>
    <t>Indice di attrazione extra</t>
  </si>
  <si>
    <t>Ultimo aggiornamento: 25-10-2019 13:10:47</t>
  </si>
  <si>
    <t>Tabella 5.1.1: Tasso di ricovero per età (per 1000) - Anno 2018</t>
  </si>
  <si>
    <t>Anno popolazione : 2017</t>
  </si>
  <si>
    <t>Regione di residenza Lombardia</t>
  </si>
  <si>
    <t>Età</t>
  </si>
  <si>
    <t>Entro Regione</t>
  </si>
  <si>
    <t>Fuori Regione</t>
  </si>
  <si>
    <t>00-04</t>
  </si>
  <si>
    <t>05-09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</si>
  <si>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</si>
  <si>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</si>
  <si>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</si>
  <si>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</si>
  <si>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</si>
  <si>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</si>
  <si>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</si>
  <si>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</si>
  <si>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</si>
  <si>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</si>
  <si>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</si>
  <si>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</si>
  <si>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</si>
  <si>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</si>
  <si>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</si>
  <si>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</si>
  <si>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</si>
  <si>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Ultimo aggiornamento: 25-10-2019 01:11:40</t>
  </si>
  <si>
    <t>Tabella 5.1.2: Tasso di ricovero per ATS - Anno 2018</t>
  </si>
  <si>
    <t>Tassi grezzi</t>
  </si>
  <si>
    <t>Tassi standardizzati</t>
  </si>
  <si>
    <t>Entro ASL</t>
  </si>
  <si>
    <t>Fuori ASL</t>
  </si>
  <si>
    <t>Ultimo aggiornamento: 25-10-2019 13:13:02</t>
  </si>
  <si>
    <t>Tabella 5.1.3: Tasso di ricovero per DRG (per 1000) - Anno 2018</t>
  </si>
  <si>
    <t>001 CRANIOTOMIA, ETÀ &gt; 17 ANNI CON CC</t>
  </si>
  <si>
    <t>003 CRANIOTOMIA ETA' &lt; 18</t>
  </si>
  <si>
    <t>006 DECOMPRESSIONE TUNNEL CARPALE</t>
  </si>
  <si>
    <t>007 INT. SU NERVI E ALTRI INT. SIST. NERVOSO CON CC</t>
  </si>
  <si>
    <t>010 NEOPLASIE SIST. NERVOSO CON CC</t>
  </si>
  <si>
    <t>011 NEOPLASIE SIST. NERVOSO SENZA CC</t>
  </si>
  <si>
    <t>013 SCLEROSI MULTIPLA E ATASSIA CEREBELLARE</t>
  </si>
  <si>
    <t>015 MAL. CEREBROVASCOLARI ACUTE ASPECIFICHE E OCCLUSIONE PRECEREBRALE SENZA INFARTO</t>
  </si>
  <si>
    <t>016 MAL. CEREBROVASCOLARI ASPECIFICHE CON CC</t>
  </si>
  <si>
    <t>017 MAL. CEREBROVASCOLARI ASPECIFICHE SENZA CC</t>
  </si>
  <si>
    <t>018 MAL. NERVI CRANICI E PERIFERICI CON CC</t>
  </si>
  <si>
    <t>019 MAL. NERVI CRANICI E PERIFERICI SENZA CC</t>
  </si>
  <si>
    <t>021 MENINGITE VIRALE</t>
  </si>
  <si>
    <t>022 ENCEFALOPATIA IPERTENSIVA</t>
  </si>
  <si>
    <t>023 STUPORE E COMA NON TRAUMATICO</t>
  </si>
  <si>
    <t>026 CONVULSIONI E CEFALEA, ETA' &lt; 18</t>
  </si>
  <si>
    <t>027 STUPORE E COMA TRAUMAT.,COMA &gt; 1 H</t>
  </si>
  <si>
    <t>028 STUPORE E COMA TRAUMAT.,COMA &lt;1 H,ETA'&gt;17 CON CC</t>
  </si>
  <si>
    <t>029 STUPORE E COMA TRAUMAT.,COMA &lt;1 H,ETA'&gt;17 SENZA CC</t>
  </si>
  <si>
    <t>030 STUPORE E COMA TRAUMAT.,COMA &lt; 1 H, ETA' &lt; 18</t>
  </si>
  <si>
    <t>031 COMMOZIONE CEREBRALE, ETA' &gt; 17 CON CC</t>
  </si>
  <si>
    <t>032 COMMOZIONE CEREBRALE, ETA' &gt; 17 SENZA CC</t>
  </si>
  <si>
    <t>033 COMMOZIONE CEREBRALE, ETA' &lt; 18</t>
  </si>
  <si>
    <t>034 ALTRE MAL. SIST. NERVOSO CON CC</t>
  </si>
  <si>
    <t>036 INT. SU RETINA</t>
  </si>
  <si>
    <t>037 INT. SU ORBITA</t>
  </si>
  <si>
    <t>038 INT. PRIMARI SU IRIDE</t>
  </si>
  <si>
    <t>039 INT. SU CRISTALLINO CON O SENZA VITRECTOMIA</t>
  </si>
  <si>
    <t>040 INT. EXTRAOCULARI ESCL. ORBITA, ETA' &gt; 17</t>
  </si>
  <si>
    <t>041 INT. EXTRAOCULARI ESCL. ORBITA, ETA' &lt; 18</t>
  </si>
  <si>
    <t>042 INT. INTRAOCULARI ESCL. RETINA,IRIDE E CRISTALLINO</t>
  </si>
  <si>
    <t>043 IFEMA</t>
  </si>
  <si>
    <t>044 INFEZ. ACUTE MAGGIORI OCCHIO</t>
  </si>
  <si>
    <t>045 MAL. NEUROLOGICHE OCCHIO</t>
  </si>
  <si>
    <t>046 ALTRE MAL. OCCHIO, ETA' &gt; 17 CON CC</t>
  </si>
  <si>
    <t>047 ALTRE MAL. OCCHIO, ETA' &gt; 17 SENZA CC</t>
  </si>
  <si>
    <t>048 ALTRE MAL. OCCHIO, ETA' &lt; 18</t>
  </si>
  <si>
    <t>049 INT. MAGGIORI SU CAPO E SU COLLO</t>
  </si>
  <si>
    <t>050 SIALOADENECTOMIA</t>
  </si>
  <si>
    <t>051 INT. SU GHIANDOLE SALIVARI ESCL. SIALOADENECTOMIA</t>
  </si>
  <si>
    <t>052 RIPARAZIONE DI CHEILOSCHISI E DI PALATOSCHISI</t>
  </si>
  <si>
    <t>053 INT. SU SENI E MASTOIDE, ETA' &gt; 17</t>
  </si>
  <si>
    <t>054 INT. SU SENI E MASTOIDE, ETA' &lt; 18</t>
  </si>
  <si>
    <t>055 MISCELLANEA INT. SU ORECCHIO, NASO, BOCCA E GOLA</t>
  </si>
  <si>
    <t>056 RINOPLASTICA</t>
  </si>
  <si>
    <t>057 INT. SU TONSILLE E ADENOIDI, ETA'&gt; 17</t>
  </si>
  <si>
    <t>058 INT. SU TONSILLE E ADENOIDI, ETA'&lt; 18</t>
  </si>
  <si>
    <t>059 TONSILLECTOMIA E/O ADENOIDECTOMIA, ETA' &gt; 17</t>
  </si>
  <si>
    <t>060 TONSILLECTOMIA E/O ADENOIDECTOMIA, ETA' &lt; 18</t>
  </si>
  <si>
    <t>061 MIRINGOTOMIA CON INSERZIONE DI TUBO, ETA' &gt; 17</t>
  </si>
  <si>
    <t>062 MIRINGOTOMIA CON INSERZIONE DI TUBO, ETA' &lt; 18</t>
  </si>
  <si>
    <t>063 ALTRI INT. SU ORECCHIO, NASO, BOCCA E GOLA</t>
  </si>
  <si>
    <t>064 T.M. ORECCHIO, NASO, BOCCA E GOLA</t>
  </si>
  <si>
    <t>065 ALTERAZIONI DELL'EQUILIBRIO</t>
  </si>
  <si>
    <t>066 EPISTASSI</t>
  </si>
  <si>
    <t>067 EPIGLOTTIDITE</t>
  </si>
  <si>
    <t>068 OTITE M.,INFEZ. VIE RESPIR. SUP.,ETA' &gt;17 CON CC</t>
  </si>
  <si>
    <t>069 OTITE M.,INFEZ. VIE RESPIR. SUP.,ETA' &gt;17 SENZA CC</t>
  </si>
  <si>
    <t>070 OTITE M.,INFEZ. VIE RESPIR. SUP.,ETA' &lt; 18</t>
  </si>
  <si>
    <t>071 LARINGOTRACHEITE</t>
  </si>
  <si>
    <t>072 TRAUMATISMI E DEFORMITA' NASO</t>
  </si>
  <si>
    <t>073 ALTRE DIA. ORECCHIO, NASO, BOCCA, GOLA, ETA'&gt; 17</t>
  </si>
  <si>
    <t>074 ALTRE DIA. ORECCHIO, NASO, BOCCA, GOLA, ETA'&lt; 18</t>
  </si>
  <si>
    <t>076 ALTRI INT. SU APP. RESPIRATORIO CON CC</t>
  </si>
  <si>
    <t>077 ALTRI INT. SU APP. RESPIRATORIO SENZA CC</t>
  </si>
  <si>
    <t>078 EMBOLIA POLMONARE</t>
  </si>
  <si>
    <t>079 INFEZ. E INFIAMM. RESPIRATORIE, ETA' &gt; 17 CON CC</t>
  </si>
  <si>
    <t>080 INFEZ. E INFIAMM. RESPIRATORIE, ETA' &gt; 17 SENZA CC</t>
  </si>
  <si>
    <t>081 INFEZ. E INFIAMM. RESPIRATORIE, ETA' &lt; 18</t>
  </si>
  <si>
    <t>082 NEOPLASIE APP. RESPIRATORIO</t>
  </si>
  <si>
    <t>083 TRAUMI MAGGIORI TORACE CON CC</t>
  </si>
  <si>
    <t>084 TRAUMI MAGGIORI TORACE SENZA CC</t>
  </si>
  <si>
    <t>085 VERSAMENTO PLEURICO CON CC</t>
  </si>
  <si>
    <t>086 VERSAMENTO PLEURICO SENZA CC</t>
  </si>
  <si>
    <t>088 MALATTIA POLMONARE CRONICO-OSTRUTTIVA</t>
  </si>
  <si>
    <t>090 POLMONITE SEMPLICE E PLEURITE, ETA' &gt; 17 SENZA CC</t>
  </si>
  <si>
    <t>091 POLMONITE SEMPLICE E PLEURITE, ETA' &lt; 18</t>
  </si>
  <si>
    <t>092 MALATTIA POLMONARE INTERSTIZIALE CON CC</t>
  </si>
  <si>
    <t>093 MALATTIA POLMONARE INTERSTIZIALE SENZA CC</t>
  </si>
  <si>
    <t>094 PNEUMOTORACE CON CC</t>
  </si>
  <si>
    <t>095 PNEUMOTORACE SENZA CC</t>
  </si>
  <si>
    <t>096 BRONCHITE E ASMA, ETA' &gt; 17 CON CC</t>
  </si>
  <si>
    <t>097 BRONCHITE E ASMA, ETA' &gt; 17 SENZA CC</t>
  </si>
  <si>
    <t>098 BRONCHITE E ASMA, ETA' &lt; 18</t>
  </si>
  <si>
    <t>099 SEGNI E SINTOMI RESPIRATORI CON CC</t>
  </si>
  <si>
    <t>100 SEGNI E SINTOMI RESPIRATORI SENZA CC</t>
  </si>
  <si>
    <t>101 ALTRE DIA. APP. RESPIRATORIO CON CC</t>
  </si>
  <si>
    <t>102 ALTRE DIA. APP. RESPIRATORIO SENZA CC</t>
  </si>
  <si>
    <t>103 TRAPIANTO DI CUORE O IMPIANTO DI SISTEMA DI ASSISTENZA CARDIACA</t>
  </si>
  <si>
    <t>105 INT. VALVOLE CARDIACHE SENZA CATETERISMO CARDIACO</t>
  </si>
  <si>
    <t>106 BYPASS CORONARICO CON PTCA</t>
  </si>
  <si>
    <t>108 ALTRI INT. CARDIOTORACICI</t>
  </si>
  <si>
    <t>110 INT. MAGGIORI SU SIST. CARDIOVASCOLARE CON CC</t>
  </si>
  <si>
    <t>111 INT. MAGGIORI SU SIST. CARDIOVASCOLARE SENZA CC</t>
  </si>
  <si>
    <t>113 AMPUTAZ. PER MAL.CIRCOL. ESCL.ARTO SUP.,DITA PIEDE</t>
  </si>
  <si>
    <t>114 AMPUTAZ. ARTO SUP., DITA PIEDE PER MAL. CIRCOL.</t>
  </si>
  <si>
    <t>117 REVISIONE DEL PACEMAKER CARDIACO, ECCETTO SOSTITUZ</t>
  </si>
  <si>
    <t>118 SOSTITUZIONE DI PACEMAKER CARDIACO</t>
  </si>
  <si>
    <t>119 LEGATURA E STRIPPING DI VENE</t>
  </si>
  <si>
    <t>120 ALTRI INT. SU APP. CIRCOLATORIO</t>
  </si>
  <si>
    <t>121 MAL.CARDIOVASC. CON IMA CON CC CARD.,VIVI</t>
  </si>
  <si>
    <t>122 MAL.CARDIOVASC. CON IMA SENZA CC CARD.,VIVI</t>
  </si>
  <si>
    <t>123 MAL.CARDIOVASC. CON IMA, DECEDUTI</t>
  </si>
  <si>
    <t>124 MAL.CARDIOVASC. ESCL.IMA CON CATET.,DIA. COMPL.</t>
  </si>
  <si>
    <t>126 ENDOCARDITE ACUTA E SUBACUTA</t>
  </si>
  <si>
    <t>128 TROMBOFLEBITE VENE PROFONDE</t>
  </si>
  <si>
    <t>129 ARRESTO CARDIACO SENZA CAUSA APPARENTE</t>
  </si>
  <si>
    <t>130 MAL. VASCOLARI PERIFERICHE CON CC</t>
  </si>
  <si>
    <t>131 MAL. VASCOLARI PERIFERICHE SENZA CC</t>
  </si>
  <si>
    <t>132 ATEROSCLEROSI CON CC</t>
  </si>
  <si>
    <t>133 ATEROSCLEROSI SENZA CC</t>
  </si>
  <si>
    <t>134 IPERTENSIONE</t>
  </si>
  <si>
    <t>135 MAL. CARDIACHE CONGENITE E VALV.,ETA' &gt;17 CON CC</t>
  </si>
  <si>
    <t>136 MAL. CARDIACHE CONGENITE E VALV.,ETA' &gt;17 SENZA CC</t>
  </si>
  <si>
    <t>137 MAL. CARDIACHE CONGENITE E VALV.,ETA' &lt; 18</t>
  </si>
  <si>
    <t>138 ARITMIA E ALTERAZIONI CONDUZIONE CARDIACA CON CC</t>
  </si>
  <si>
    <t>139 ARITMIA E ALTERAZIONI CONDUZIONE CARDIACA SENZA CC</t>
  </si>
  <si>
    <t>140 ANGINA PECTORIS</t>
  </si>
  <si>
    <t>141 SINCOPE E COLLASSO CON CC</t>
  </si>
  <si>
    <t>142 SINCOPE E COLLASSO SENZA CC</t>
  </si>
  <si>
    <t>143 DOLORE TORACICO</t>
  </si>
  <si>
    <t>146 RESEZIONE RETTALE CON CC</t>
  </si>
  <si>
    <t>147 RESEZIONE RETTALE SENZA CC</t>
  </si>
  <si>
    <t>150 LISI DI ADERENZE PERITONEALI CON CC</t>
  </si>
  <si>
    <t>151 LISI DI ADERENZE PERITONEALI SENZA CC</t>
  </si>
  <si>
    <t>152 INT. MINORI SU INTESTINO CRASSO E TENUE CON CC</t>
  </si>
  <si>
    <t>153 INT. MINORI SU INTESTINO CRASSO E TENUE SENZA CC</t>
  </si>
  <si>
    <t>155 INT. ESOFAGO,STOMACO E DUODENO, ETA' &gt;17 SENZA CC</t>
  </si>
  <si>
    <t>156 INT. ESOFAGO,STOMACO E DUODENO, ETA' &lt; 18</t>
  </si>
  <si>
    <t>157 INT. SU ANO E STOMA CON CC</t>
  </si>
  <si>
    <t>158 INT. SU ANO E STOMA SENZA CC</t>
  </si>
  <si>
    <t>159 INT. ERNIA ESCL.INGUIN. E FEMOR.,ETA' &gt;17 CON CC</t>
  </si>
  <si>
    <t>160 INT. ERNIA ESCL.INGUIN. E FEMOR.,ETA' &gt;17 SENZA CC</t>
  </si>
  <si>
    <t>161 INT. ERNIA INGUINALE E FEMORALE, ETA' &gt;17 CON CC</t>
  </si>
  <si>
    <t>162 INT. ERNIA INGUINALE E FEMORALE, ETA' &gt;17 SENZA CC</t>
  </si>
  <si>
    <t>163 INT. ERNIA, ETA' &lt; 18</t>
  </si>
  <si>
    <t>164 APPENDICECTOMIA CON DIA. PRINC. COMPL. CON CC</t>
  </si>
  <si>
    <t>165 APPENDICECTOMIA CON DIA. PRINC. COMPL. SENZA CC</t>
  </si>
  <si>
    <t>166 APPENDICECTOMIA CON DIA. PRINC. NON COMPL. CON CC</t>
  </si>
  <si>
    <t>167 APPENDICECTOMIA CON DIA.PRINC. NON COMPL. SENZA CC</t>
  </si>
  <si>
    <t>168 INT. SU BOCCA CON CC</t>
  </si>
  <si>
    <t>169 INT. SU BOCCA SENZA CC</t>
  </si>
  <si>
    <t>170 ALTRI INT. SU APP. DIGERENTE CON CC</t>
  </si>
  <si>
    <t>171 ALTRI INT. SU APP. DIGERENTE SENZA CC</t>
  </si>
  <si>
    <t>172 T.M. APP. DIGERENTE CON CC</t>
  </si>
  <si>
    <t>173 NEOPLASIE MALIGNE DELL'APPARATO DIGERENTE SENZA CC</t>
  </si>
  <si>
    <t>174 EMORRAGIA GASTROINTESTINALE CON CC</t>
  </si>
  <si>
    <t>175 EMORRAGIA GASTROINTESTINALE SENZA CC</t>
  </si>
  <si>
    <t>176 ULCERA PEPTICA COMPLICATA</t>
  </si>
  <si>
    <t>177 ULCERA PEPTICA NON COMPLICATA CON CC</t>
  </si>
  <si>
    <t>178 ULCERA PEPTICA NON COMPLICATA SENZA CC</t>
  </si>
  <si>
    <t>179 MAL. INFIAMMATORIE INTESTINO</t>
  </si>
  <si>
    <t>180 OCCLUSIONE GASTROINTESTINALE CON CC</t>
  </si>
  <si>
    <t>181 OCCLUSIONE GASTROINTESTINALE SENZA CC</t>
  </si>
  <si>
    <t>182 GASTROENT., MISCELL. MAL. DIGER.,ETA'&gt; 17 CON CC</t>
  </si>
  <si>
    <t>184 GASTROENT., MISCELL. MAL. DIGER.,ETA'&lt; 18</t>
  </si>
  <si>
    <t>185 MAL.DENTI,BOCCA ESCL. ESTRAZ. E RIPARAZ.,ETA' &gt; 17</t>
  </si>
  <si>
    <t>186 MAL.DENTI,BOCCA ESCL. ESTRAZ. E RIPARAZ.,ETA' &lt; 18</t>
  </si>
  <si>
    <t>187 ESTRAZIONI E RIPARAZIONI DENTALI</t>
  </si>
  <si>
    <t>188 ALTRE DIA. APP. DIGERENTE, ETA' &gt; 17 CON CC</t>
  </si>
  <si>
    <t>189 ALTRE DIA. APP. DIGERENTE, ETA' &gt; 17 SENZA CC</t>
  </si>
  <si>
    <t>190 ALTRE DIA. APP. DIGERENTE, ET{  &lt; 18</t>
  </si>
  <si>
    <t>191 INT. SU PANCREAS, FEGATO E DI SHUNT CON CC</t>
  </si>
  <si>
    <t>192 INT. SU PANCREAS, FEGATO E DI SHUNT SENZA CC</t>
  </si>
  <si>
    <t>193 INT. SU VIE BILIARI ESCL. COLECISTECTOMIA CON CC</t>
  </si>
  <si>
    <t>194 INT. SU VIE BILIARI ESCL. COLECISTECTOMIA SENZA CC</t>
  </si>
  <si>
    <t>195 COLECISTECTOMIA CON ESPLORAZ. DOTTO COM. CON CC</t>
  </si>
  <si>
    <t>196 COLECISTECTOMIA CON ESPLORAZ. DOTTO COM. SENZA CC</t>
  </si>
  <si>
    <t>197 COLECISTECTOMIA SENZA ESPLORAZ. DOTTO COM. CON CC</t>
  </si>
  <si>
    <t>198 COLECISTECTOMIA SENZA ESPLORAZ.DOTTO COM. SENZA CC</t>
  </si>
  <si>
    <t>199 PROC. DIAGNOST. EPATOBILIARI PER T.M.</t>
  </si>
  <si>
    <t>200 PROC. DIAGNOST. EPATOBILIARI NON PER T.M.</t>
  </si>
  <si>
    <t>201 ALTRI INT. EPATOBILIARI O SU PANCREAS</t>
  </si>
  <si>
    <t>202 CIRROSI ED EPATITE ALCOOLICA</t>
  </si>
  <si>
    <t>204 MAL. PANCREAS ESCL. T.M.</t>
  </si>
  <si>
    <t>205 MAL.FEGATO ESCL. T.M.,CIRROSI,EPAT.ALCOOL. CON CC</t>
  </si>
  <si>
    <t>206 MAL.FEGATO ESCL. T.M.,CIRROSI,EPAT.ALCOOL.SENZA CC</t>
  </si>
  <si>
    <t>207 MAL. VIE BILIARI CON CC</t>
  </si>
  <si>
    <t>208 MAL. VIE BILIARI SENZA CC</t>
  </si>
  <si>
    <t>210 INT.ANCA,FEMORE ESCL.ARTICOL.MAGG.,ETA'&gt;17 CON CC</t>
  </si>
  <si>
    <t>211 INT.ANCA,FEMORE ESCL.ARTICOL.MAGG.,ETA'&gt;17SENZA CC</t>
  </si>
  <si>
    <t>212 INT.ANCA,FEMORE ESCL. ARTICOLAZ. MAGG.,ETA'&lt; 18</t>
  </si>
  <si>
    <t>213 AMPUTAZ. PER MAL. SIST.MUSCOLOSCHEL. E CONNETT.</t>
  </si>
  <si>
    <t>216 BIOPSIE SIST. MUSCOLOSCHEL. E TESSUTO CONNETTIVO</t>
  </si>
  <si>
    <t>217 SBRIGLIAMENTO FERITA E TRAPIANTO CUTANEO ESCL.MANO</t>
  </si>
  <si>
    <t>218 INT.ARTO INF.,OMERO ESCL.ANCA ETC.,ETA'&gt;17 CON CC</t>
  </si>
  <si>
    <t>220 INT.ARTO INF.,OMERO ESCL.ANCA ETC.,ETA'&lt; 18</t>
  </si>
  <si>
    <t>223 INT. MAGG. SPALLA,GOMITO O ALTRI ARTO SUP. CON CC</t>
  </si>
  <si>
    <t>226 INT. SU TESSUTI MOLLI CON CC</t>
  </si>
  <si>
    <t>227 INT. SU TESSUTI MOLLI SENZA CC</t>
  </si>
  <si>
    <t>228 INT. MAGG. POLLICE, MANO O POLSO CON CC</t>
  </si>
  <si>
    <t>229 INT. MANO O POLSO ESCL. MAGG.SU ARTICOLAZ.SENZA CC</t>
  </si>
  <si>
    <t>230 ESCISS.,RIMOZ. MEZZI FISSAGGIO ANCA E FEMORE</t>
  </si>
  <si>
    <t>232 ARTROSCOPIA</t>
  </si>
  <si>
    <t>233 ALTRI INT. SIST. MUSCOLOSCHEL. E CONNETT. CON CC</t>
  </si>
  <si>
    <t>234 ALTRI INT. SIST. MUSCOLOSCHEL. E CONNETT. SENZA CC</t>
  </si>
  <si>
    <t>235 FRATTURE FEMORE</t>
  </si>
  <si>
    <t>236 FRATTURE ANCA E PELVI</t>
  </si>
  <si>
    <t>237 DISTORS., STIRAM., LUSSAZIONI ANCA, PELVI E COSCIA</t>
  </si>
  <si>
    <t>238 OSTEOMIELITE</t>
  </si>
  <si>
    <t>239 FRATTURE PATOL.,T.M. SIST.MUSCOLOSCHEL. E CONNETT.</t>
  </si>
  <si>
    <t>240 MAL. TESSUTO CONNETTIVO CON CC</t>
  </si>
  <si>
    <t>241 MAL. TESSUTO CONNETTIVO SENZA CC</t>
  </si>
  <si>
    <t>242 ARTRITE SETTICA</t>
  </si>
  <si>
    <t>244 MAL. OSSO E ARTROPATIE SPECIFICHE CON CC</t>
  </si>
  <si>
    <t>246 ARTROPATIE NON SPECIFICHE</t>
  </si>
  <si>
    <t>247 SEGNI E SINTOMI SIST. MUSCOLOSCHEL. E CONNETTIVO</t>
  </si>
  <si>
    <t>248 TENDINITE, MIOSITE E BORSITE</t>
  </si>
  <si>
    <t>250 TRAUMI AVAMBRACCIO, MANO E PIEDE,ETA' &gt;17 CON CC</t>
  </si>
  <si>
    <t>251 TRAUMI AVAMBRACCIO, MANO E PIEDE,ETA' &gt;17 SENZA CC</t>
  </si>
  <si>
    <t>252 TRAUMI AVAMBRACCIO, MANO E PIEDE,ETA' &lt;18</t>
  </si>
  <si>
    <t>253 TRAUMI BRACCIO, GAMBA ESCL. PIEDE,ETA'&gt;17 CON CC</t>
  </si>
  <si>
    <t>254 TRAUMI BRACCIO, GAMBA ESCL. PIEDE,ETA'&gt;17 SENZA CC</t>
  </si>
  <si>
    <t>255 TRAUMI BRACCIO, GAMBA ESCL. PIEDE, ETA' &lt; 18</t>
  </si>
  <si>
    <t>257 MASTECTOMIA TOTALE PER T.M. CON CC</t>
  </si>
  <si>
    <t>259 MASTECTOMIA SUBTOTALE PER T.M. CON CC</t>
  </si>
  <si>
    <t>261 INT.MAMMELLA NON PER T.M. ESCL.BIOPSIA,ESCISS.LOC.</t>
  </si>
  <si>
    <t>262 BIOPSIA MAMMELLA E ESCISS. LOCALE NON PER T.M.</t>
  </si>
  <si>
    <t>263 TRAPIANTI PELLE E/O SBRIGL.PER ULCERE PELLE CON CC</t>
  </si>
  <si>
    <t>264 TRAPIANTI PELLE E/O SBRIGL.PER ULCERE SENZA CC</t>
  </si>
  <si>
    <t>265 TRAPIANTI PELLE E/O SBRIGL. ESCL. ULCERE CON CC</t>
  </si>
  <si>
    <t>266 TRAPIANTI PELLE E/O SBRIGL. ESCL. ULCERE SENZA CC</t>
  </si>
  <si>
    <t>267 INT. PERIANALI E PILONIDALI</t>
  </si>
  <si>
    <t>268 CHIR. PLASTICA PELLE,TESS. SOTTOCUTANEO E MAMMELLA</t>
  </si>
  <si>
    <t>269 ALTRI INT. PELLE,SOTTOCUTANEO E MAMMELLA CON CC</t>
  </si>
  <si>
    <t>270 ALTRI INT. PELLE,SOTTOCUTANEO E MAMMELLA SENZA CC</t>
  </si>
  <si>
    <t>271 ULCERE DELLA PELLE</t>
  </si>
  <si>
    <t>272 MAL. MAGGIORI DELLA PELLE CON CC</t>
  </si>
  <si>
    <t>273 MAL. MAGGIORI DELLA PELLE SENZA CC</t>
  </si>
  <si>
    <t>274 T.M. MAMMELLA CON CC</t>
  </si>
  <si>
    <t>275 T.M. MAMMELLA SENZA CC</t>
  </si>
  <si>
    <t>276 PATOLOGIE NON MALIGNE DELLA MAMMELLA</t>
  </si>
  <si>
    <t>277 CELLULITE, ETA' &gt; 17 CON CC</t>
  </si>
  <si>
    <t>278 CELLULITE, ETA' &gt; 17 SENZA CC</t>
  </si>
  <si>
    <t>279 CELLULITE, ETA' &lt; 18</t>
  </si>
  <si>
    <t>280 TRAUMI PELLE,SOTTOCUT. E MAMMELLA,ETA' &gt;17 CON CC</t>
  </si>
  <si>
    <t>281 TRAUMI PELLE,SOTTOCUT. E MAMMELLA,ETA'&gt;17 SENZA CC</t>
  </si>
  <si>
    <t>282 TRAUMI PELLE,SOTTOCUT. E MAMMELLA,ETA' &lt;18</t>
  </si>
  <si>
    <t>283 MAL. MINORI DELLA PELLE CON CC</t>
  </si>
  <si>
    <t>285 AMPUTAZ. ARTO INF. PER MAL. ENDOCRINE, ETC.</t>
  </si>
  <si>
    <t>286 INT. SU SURRENE ED IPOFISI</t>
  </si>
  <si>
    <t>287 TRAPIANTI CUTANEI, SBRIGL.FERITE PER MAL.ENDOCRINE</t>
  </si>
  <si>
    <t>289 INT. SU PARATIROIDI</t>
  </si>
  <si>
    <t>290 INT. SULLA TIROIDE</t>
  </si>
  <si>
    <t>291 INT. SU DOTTO TIREOGLOSSO</t>
  </si>
  <si>
    <t>292 ALTRI INT. PER MAL. ENDOCRINE, ETC. CON CC</t>
  </si>
  <si>
    <t>293 ALTRI INT. PER MAL. ENDOCRINE, ETC. SENZA CC</t>
  </si>
  <si>
    <t>294 DIABETE ETA' &gt; 35</t>
  </si>
  <si>
    <t>295 DIABETE ETA' &lt; 35</t>
  </si>
  <si>
    <t>299 DIFETTI CONGENITI DEL METABOLISMO</t>
  </si>
  <si>
    <t>300 MAL. ENDOCRINE CON CC</t>
  </si>
  <si>
    <t>301 MAL. ENDOCRINE SENZA CC</t>
  </si>
  <si>
    <t>302 TRAPIANTO RENALE</t>
  </si>
  <si>
    <t>303 INTERVENTI SU RENE E URETERE PER NEOPLASIA</t>
  </si>
  <si>
    <t>304 INTERVENTI SU RENE E URETERE, NON PER NEOPLASIA CON CC</t>
  </si>
  <si>
    <t>305 INTERVENTI SU RENE E URETERE, NON PER NEOPLASIA SENZA CC</t>
  </si>
  <si>
    <t>306 PROSTATECTOMIA CON CC</t>
  </si>
  <si>
    <t>307 PROSTATECTOMIA SENZA CC</t>
  </si>
  <si>
    <t>308 INT. MINORI SU VESCICA CON CC</t>
  </si>
  <si>
    <t>309 INT. MINORI SU VESCICA SENZA CC</t>
  </si>
  <si>
    <t>310 INT. PER VIA TRANSURETRALE CON CC</t>
  </si>
  <si>
    <t>312 INT. SU URETRA, ETA' &gt; 17 CON CC</t>
  </si>
  <si>
    <t>313 INT. SU URETRA, ETA' &gt; 17 SENZA CC</t>
  </si>
  <si>
    <t>314 INT. SU URETRA, ETA' &lt; 18</t>
  </si>
  <si>
    <t>315 ALTRI INT. SU RENE E VIE URINARIE</t>
  </si>
  <si>
    <t>317 RICOVERO PER DIALISI RENALE</t>
  </si>
  <si>
    <t>318 NEOPLASIE RENE E VIE URINARIE CON CC</t>
  </si>
  <si>
    <t>319 NEOPLASIE RENE E VIE URINARIE SENZA CC</t>
  </si>
  <si>
    <t>320 INFEZIONI RENE E VIE URINARIE, ETA' &gt; 17 CON CC</t>
  </si>
  <si>
    <t>321 INFEZIONI RENE E VIE URINARIE, ETA' &gt; 17 SENZA CC</t>
  </si>
  <si>
    <t>322 INFEZIONI RENE E VIE URINARIE, ETA' &lt; 18</t>
  </si>
  <si>
    <t>323 CALCOLOSI URINARIA CON CC E/O LITOTRIPSIA (ESWL)</t>
  </si>
  <si>
    <t>324 CALCOLOSI URINARIA SENZA CC</t>
  </si>
  <si>
    <t>325 SEGNI,SINTOMI RENE E VIE URINARIE,ETA'&gt;17 CON CC</t>
  </si>
  <si>
    <t>326 SEGNI,SINTOMI RENE E VIE URINARIE,ETA'&gt;17 SENZA CC</t>
  </si>
  <si>
    <t>327 SEGNI,SINTOMI RENE E VIE URINARIE,ETA'&lt;18</t>
  </si>
  <si>
    <t>328 STENOSI URETRALE, ETA' &gt; 17 CON CC</t>
  </si>
  <si>
    <t>329 STENOSI URETRALE, ETA' &gt; 17 SENZA CC</t>
  </si>
  <si>
    <t>330 STENOSI URETRALE, ETA' &lt; 18</t>
  </si>
  <si>
    <t>331 ALTRE DIA. RENE E VIE URINARIE,ETA' &gt;17 CON CC</t>
  </si>
  <si>
    <t>332 ALTRE DIA. RENE E VIE URINARIE,ETA' &gt;17 SENZA CC</t>
  </si>
  <si>
    <t>333 ALTRE DIA. RENE E VIE URINARIE,ETA' &lt;18</t>
  </si>
  <si>
    <t>334 INT. MAGGIORI SU PELVI MASCHILE CON CC</t>
  </si>
  <si>
    <t>336 PROSTATECTOMIA TRANSURETRALE CON CC</t>
  </si>
  <si>
    <t>338 INT. SUL TESTICOLO PER T.M.</t>
  </si>
  <si>
    <t>339 INT. SUL TESTICOLO NON PER T.M., ETA' &gt; 17</t>
  </si>
  <si>
    <t>340 INT. SUL TESTICOLO NON PER T.M., ETA' &lt; 18</t>
  </si>
  <si>
    <t>341 INT. SUL PENE</t>
  </si>
  <si>
    <t>342 CIRCONCISIONE, ETA' &gt; 17</t>
  </si>
  <si>
    <t>343 CIRCONCISIONE, ETA' &lt; 18</t>
  </si>
  <si>
    <t>344 ALTRI INT. APP. RIPRODUTTIVO MASCH. PER T.M.</t>
  </si>
  <si>
    <t>345 ALTRI INT. APP. RIPRODUTTIVO MASCH. ESCL. PER T.M.</t>
  </si>
  <si>
    <t>346 NEOPLASIE MALIGNE DELL�APPARATO GENITALE MASCHILE</t>
  </si>
  <si>
    <t>347 NEOPLASIE MALIGNE DELL'APPARATO GENITALE MASCHILE</t>
  </si>
  <si>
    <t>348 IPERTROFIA PROSTATICA BENIGNA CON CC</t>
  </si>
  <si>
    <t>349 IPERTROFIA PROSTATICA BENIGNA SENZA CC</t>
  </si>
  <si>
    <t>350 INFIAMMAZIONI APP. RIPRODUTTIVO MASCHILE</t>
  </si>
  <si>
    <t>352 ALTRE DIA. APP. RIPRODUTTIVO MASCHILE</t>
  </si>
  <si>
    <t>353 EVISC. PELVICA,ISTERECTOMIA E VULVECTOMIA RADICALE</t>
  </si>
  <si>
    <t>354 INT. UTERO E ANNESSI PER T.M. NON OVAIO CON CC</t>
  </si>
  <si>
    <t>355 INT. UTERO E ANNESSI PER T.M. NON OVAIO SENZA CC</t>
  </si>
  <si>
    <t>356 INT. RICOSTRUTTIVI APP. RIPRODUTTIVO FEMM.</t>
  </si>
  <si>
    <t>357 INT. UTERO E ANNESSI PER T.M. DI OVAIO O ANNESSI</t>
  </si>
  <si>
    <t>358 INT. UTERO E ANNESSI NON PER T.M. CON CC</t>
  </si>
  <si>
    <t>360 INT. SU VAGINA, CERVICE E VULVA</t>
  </si>
  <si>
    <t>361 LAPARASCOPIA E OCCLUSIONE LAPAROTOMICA TUBE</t>
  </si>
  <si>
    <t>362 OCCLUSIONE ENDOSCOPICA TUBE</t>
  </si>
  <si>
    <t>363 D&amp;C,CONIZZAZ.,IMPIANTO MATERIALE RADIOATT.PER T.M.</t>
  </si>
  <si>
    <t>364 D&amp;C, CONIZZAZIONE ESCL. PER T.M.</t>
  </si>
  <si>
    <t>366 T.M. APP. RIPRODUTTIVO FEMMINILE CON CC</t>
  </si>
  <si>
    <t>367 T.M. APP. RIPRODUTTIVO FEMMINILE SENZA CC</t>
  </si>
  <si>
    <t>368 INFEZIONI APP. RIPRODUTTIVO FEMMINILE</t>
  </si>
  <si>
    <t>369 DIST. MESTRUALI,ALTRI DIST. APP.RIPRODUTTIVO FEMM.</t>
  </si>
  <si>
    <t>370 PARTO CESAREO CON CC</t>
  </si>
  <si>
    <t>372 PARTO VAGINALE CON CC</t>
  </si>
  <si>
    <t>374 PARTO VAGINALE CON STERILIZZ. E/O D&amp;C</t>
  </si>
  <si>
    <t>375 PARTO VAGINALE CON ALTRO INT. ESCL.STERIL. E/O D&amp;C</t>
  </si>
  <si>
    <t>376 DIA. RELATIVE A POSTPARTO E POSTABORTO SENZA INT.</t>
  </si>
  <si>
    <t>377 DIA. RELATIVE A POSTPARTO E POSTABORTO CON INT.</t>
  </si>
  <si>
    <t>378 GRAVIDANZA ECTOPICA</t>
  </si>
  <si>
    <t>379 MINACCIA DI ABORTO</t>
  </si>
  <si>
    <t>380 ABORTO SENZA D&amp;C</t>
  </si>
  <si>
    <t>381 ABORTO CON D&amp;C, ISTEROSUZIONE O ISTEROTOMIA</t>
  </si>
  <si>
    <t>382 FALSO TRAVAGLIO</t>
  </si>
  <si>
    <t>383 ALTRE DIA. PREPARTO CON CC MEDICHE</t>
  </si>
  <si>
    <t>384 ALTRE DIA. PREPARTO SENZA CC MEDICHE</t>
  </si>
  <si>
    <t>385 NEONATI MORTI O TRASFERITI AD ALTRE STRUTTURE DI A</t>
  </si>
  <si>
    <t>386 NEONATI GRAVEMENTE IMMATURI O CON SINDROME DA DIST</t>
  </si>
  <si>
    <t>386 NEONATI GRAVEMENTE IMMATURI O SINDR.DISTRESS RESP.</t>
  </si>
  <si>
    <t>387 PREMATURIT` CON AFFEZIONI MAGGIORI</t>
  </si>
  <si>
    <t>388 PREMATURIT` SENZA AFFEZIONI MAGGIORI</t>
  </si>
  <si>
    <t>389 NEONATI A TERMINE CON AFFEZIONI MAGGIORI</t>
  </si>
  <si>
    <t>390 NEONATI CON ALTRE AFFEZIONI SIGNIFICATIVE</t>
  </si>
  <si>
    <t>392 SPLENECTOMIA, ETA' &gt; 17</t>
  </si>
  <si>
    <t>393 SPLENECTOMIA, ETA' &lt; 18</t>
  </si>
  <si>
    <t>394 ALTRI INT. SUGLI ORGANI EMOPOIETICI</t>
  </si>
  <si>
    <t>395 ANOMALIE DEI GLOBULI ROSSI, ETA' &gt; 17</t>
  </si>
  <si>
    <t>396 ANOMALIE DEI GLOBULI ROSSI, ETA' &lt; 18</t>
  </si>
  <si>
    <t>397 DISTURBI DELLA COAGULAZIONE</t>
  </si>
  <si>
    <t>398 DISTURBI SIST. RETICOLOENDOT. E IMMUNIT. CON CC</t>
  </si>
  <si>
    <t>399 DISTURBI SIST. RETICOLOENDOT. E IMMUNIT. SENZA CC</t>
  </si>
  <si>
    <t>401 LINFOMA E LEUCEMIA NON ACUTA CON ALTRI INT. CON CC</t>
  </si>
  <si>
    <t>402 LINFOMA E LEUCEMIA NON ACUTA CON ALT. INT.SENZA CC</t>
  </si>
  <si>
    <t>403 LINFOMA E LEUCEMIA NON ACUTA CON CC</t>
  </si>
  <si>
    <t>404 LINFOMA E LEUCEMIA NON ACUTA SENZA CC</t>
  </si>
  <si>
    <t>405 LEUCEMIA ACUTA SENZA INT. CHIR. MAGGIORI,ETA' &lt; 18</t>
  </si>
  <si>
    <t>406 ALTERAZ. MIELOPROLIF.,ETC. CON INT. MAGG. CON CC</t>
  </si>
  <si>
    <t>407 ALTERAZ. MIELOPROLIF.,ETC. CON INT. MAGG. SENZA CC</t>
  </si>
  <si>
    <t>408 ALTERAZ. MIELOPROLIF.,ETC. CON ALTRI INTERVENTI</t>
  </si>
  <si>
    <t>409 RADIOTERAPIA</t>
  </si>
  <si>
    <t>411 ANAMNESI DI T.M. SENZA ENDOSCOPIA</t>
  </si>
  <si>
    <t>412 ANAMNESI DI T.M. CON ENDOSCOPIA</t>
  </si>
  <si>
    <t>413 ALTRE ALTERAZIONI MIELOPROLIF., ETC. CON CC</t>
  </si>
  <si>
    <t>414 ALTRE ALTERAZIONI MIELOPROLIF., ETC. SENZA CC</t>
  </si>
  <si>
    <t>417 SETTICEMIA, ETA' &lt; 18</t>
  </si>
  <si>
    <t>418 INFEZIONI POST-CHIRURGICHE E POST-TRAUMATICHE</t>
  </si>
  <si>
    <t>419 FEBBRE DI ORIGINE SCONOSCIUTA, ETA' &gt; 17 CON CC</t>
  </si>
  <si>
    <t>420 FEBBRE DI ORIGINE SCONOSCIUTA, ETA' &gt; 17 SENZA CC</t>
  </si>
  <si>
    <t>421 MAL. DI ORIGINE VIRALE, ETA' &gt; 17</t>
  </si>
  <si>
    <t>422 MAL. VIRALI, FEBBRE ORIGINE SCONOSC., ETA' &lt; 18</t>
  </si>
  <si>
    <t>423 ALTRE DIA. INFETTIVE E PARASSITARIE</t>
  </si>
  <si>
    <t>424 INT. CHIR. IN PAZ. CON DIA. PRINC. DI MAL. MENTALE</t>
  </si>
  <si>
    <t>425 REAZIONE ACUTA DI ADATTAMENTO E DISFUNZ. PSICOSOC.</t>
  </si>
  <si>
    <t>426 NEVROSI DEPRESSIVE</t>
  </si>
  <si>
    <t>427 NEVROSI ESCL. NEVROSI DEPRESSIVE</t>
  </si>
  <si>
    <t>429 DISTURBI ORGANICI E RITARDO MENTALE</t>
  </si>
  <si>
    <t>431 DISTURBI MENTALI DELL'INFANZIA</t>
  </si>
  <si>
    <t>432 ALTRE DIA. RELATIVE A DISTURBI MENTALI</t>
  </si>
  <si>
    <t>433 DIPEND.ALCOOL/FARMACI,DIMESSO CONTRO PARERE SANIT.</t>
  </si>
  <si>
    <t>439 TRAPIANTI DI PELLE PER TRAUMATISMO</t>
  </si>
  <si>
    <t>440 SBRIGLIAMENTO DI FERITE PER TRAUMATISMO</t>
  </si>
  <si>
    <t>441 INT. SULLA MANO PER TRAUMATISMO</t>
  </si>
  <si>
    <t>442 ALTRI INT. CHIR. PER TRAUMATISMO CON CC</t>
  </si>
  <si>
    <t>443 ALTRI INT. CHIR. PER TRAUMATISMO SENZA CC</t>
  </si>
  <si>
    <t>444 TRAUMATISMI, ETA' &gt; 17 CON CC</t>
  </si>
  <si>
    <t>445 TRAUMATISMI, ETA' &gt; 17 SENZA CC</t>
  </si>
  <si>
    <t>446 TRAUMATISMI, ETA' &lt; 18</t>
  </si>
  <si>
    <t>447 REAZIONI ALLERGICHE, ETA' &gt; 17</t>
  </si>
  <si>
    <t>448 REAZIONI ALLERGICHE, ETA' &lt; 18</t>
  </si>
  <si>
    <t>449 AVVEL.,EFFETTI TOSSICI DA FARMACI,ETA' &gt;17 CON CC</t>
  </si>
  <si>
    <t>450 AVVEL.,EFFETTI TOSSICI DA FARMACI,ETA'&gt;17 SENZA CC</t>
  </si>
  <si>
    <t>451 AVVEL.,EFFETTI TOSSICI DA FARMACI,ETA' &lt;18</t>
  </si>
  <si>
    <t>452 COMPLICAZIONI DI TRATTAMENTO CON CC</t>
  </si>
  <si>
    <t>453 COMPLICAZIONI DI TRATTAMENTO SENZA CC</t>
  </si>
  <si>
    <t>454 ALTRE DIA. TRAUMATISMI, AVVEL., ETC. CON CC</t>
  </si>
  <si>
    <t>455 ALTRE DIA. TRAUMATISMI, AVVEL., ETC. SENZA CC</t>
  </si>
  <si>
    <t>463 SEGNI E SINTOMI CON CC</t>
  </si>
  <si>
    <t>464 SEGNI E SINTOMI SENZA CC</t>
  </si>
  <si>
    <t>465 RICOVERI SUCC. CON ANAMNESI T.M. COME DIA. SECOND.</t>
  </si>
  <si>
    <t>466 RICOVERI SUCC. SENZA ANAMNESI T.M.COME DIA.SECOND.</t>
  </si>
  <si>
    <t>468 INT. CHIR. ESTESO NON CORRELATO CON DIA. PRINC.</t>
  </si>
  <si>
    <t>469 DIA. PRINC. NON VALIDA COME DIAGNOSI DI DIMISSIONE</t>
  </si>
  <si>
    <t>470 NON ATTRIBUIBILE AD ALTRO DRG</t>
  </si>
  <si>
    <t>471 INT.MAGG. BILATERALI/MULT. SU ARTICOLAZ. ARTI INF.</t>
  </si>
  <si>
    <t>473 LEUCEMIA ACUTA SENZA INT. CHIR. MAGGIORI, ETA' &gt;17</t>
  </si>
  <si>
    <t>476 INT. CHIR. PROSTATA NON CORRELATO CON DIA. PRINC.</t>
  </si>
  <si>
    <t>477 INT. CHIR. NON ESTESO NON CORRELATO CON DIA.PRINC.</t>
  </si>
  <si>
    <t>480 TRAPIANTO DI FEGATO E/O TRAPIANTO DI INTESTINO</t>
  </si>
  <si>
    <t>481 TRAPIANTO DI MIDOLLO OSSEO</t>
  </si>
  <si>
    <t>482 TRACHEOSTOMIA PER DIST. ORALI,LARINGEI O FARINGEI</t>
  </si>
  <si>
    <t>484 CRANIOTOMIA PER TRAUMATISMI MULTIPLI RILEVANTI</t>
  </si>
  <si>
    <t>485 REIMPIANTO ARTI,INT. ANCA,FEMORE PER TRAUM. RILEV.</t>
  </si>
  <si>
    <t>486 ALTRI INT.CHIR. PER TRAUMATISMI MULTIPLI RILEVANTI</t>
  </si>
  <si>
    <t>487 ALTRI TRAUMATISMI MULTIPLI RILEVANTI</t>
  </si>
  <si>
    <t>488 INFEZ. HIV CON INTERVENTO CHIRURGICO ESTESO</t>
  </si>
  <si>
    <t>489 INFEZ. HIV CON PATOLOGIE CORRELATE MAGGIORI</t>
  </si>
  <si>
    <t>490 INFEZ. HIV CON O SENZA ALTRE PATOLOGIE CORRELATE</t>
  </si>
  <si>
    <t>491 INT. SU ARTICOLAZ. MAGG. E REIMPIANTI DI ARTI SUP.</t>
  </si>
  <si>
    <t>492 CHEMIO ASSOC. DIA SEC. LEUCEMIA ACUTA O USO DI ALTE DOSI DI AGENTI CHEMIOT.</t>
  </si>
  <si>
    <t>493 COLECISTECTOMIA LAPAR. SNZ. ESP. DOTTO COM. CON CC</t>
  </si>
  <si>
    <t>495 TRAPIANTO DI POLMONE</t>
  </si>
  <si>
    <t>496 ARTRODESI VERTEBR. COMBINATA ANTERIORE/POSTERIORE</t>
  </si>
  <si>
    <t>497 ARTRODESI VERTEBR. ESCL. QUELLA CERVICALE CON CC</t>
  </si>
  <si>
    <t>499 INT. DORSO E COLLO ESCL. ARTRODESI VERTEBR. CON CC</t>
  </si>
  <si>
    <t>501 INT. GINOCCHIO CON DIA. PRINC. DI INFEZIONE CON CC</t>
  </si>
  <si>
    <t>502 INT. GINOCCHIO CON DIA. PRINC. DI INFEZIONE SNZ CC</t>
  </si>
  <si>
    <t>504 USTIONI EST. O A TUTTO SPESSORE CON VENTIL. MECC. = 96 ORE CON INNESTO DI CUTE</t>
  </si>
  <si>
    <t>505 USTIONI EST. O A TUTTO SPESSORE CON VENTIL. MECC. = 96 ORE SENZA INNESTO DI CUTE</t>
  </si>
  <si>
    <t>506 USTIONESPESS CON TRPPELLE/LESINAL CON CC/TRAUMRIL</t>
  </si>
  <si>
    <t>507 USTIONESPESS CON TRPPELLE/LESINAL SNZ CC/TRAUMRIL</t>
  </si>
  <si>
    <t>508 USTIONESPESS SNZ TRPPELLE/LESINAL CON CC/TRAUMRIL</t>
  </si>
  <si>
    <t>509 USTIONESPESS SNZ TRPPELLE/LESINAL SNZ CC/TRAUMRIL</t>
  </si>
  <si>
    <t>510 USTIONI NON ESTESE CON CC O TRAUMI RILEVANTI</t>
  </si>
  <si>
    <t>511 USTIONI NON ESTESE SENZA CC O TRAUMI RILEVANTI</t>
  </si>
  <si>
    <t>512 TRAPIANTO CONTEMPORANEO DI PANCREAS E RENE</t>
  </si>
  <si>
    <t>513 TRAPIANTO DI PANCREAS</t>
  </si>
  <si>
    <t>515 IMP. DEFIBRILLATORE CARDIACO SNZ CATET. CARDIACO</t>
  </si>
  <si>
    <t>518 INT. S CARDVSC PERC. SNZ STENT ARTERCORON. O IMA</t>
  </si>
  <si>
    <t>519 ARTRODESI VERTEBRALE CERVICALE CON CC</t>
  </si>
  <si>
    <t>520 ARTRODESI VERTEBRALE CERVICALE SENZA CC</t>
  </si>
  <si>
    <t>521 ABUSO O DIPENDENZA DA ALCOOL/FARMACI CON CC</t>
  </si>
  <si>
    <t>524 ISCHEMIA CEREBRALE TRANSITORIA</t>
  </si>
  <si>
    <t>525 IMPIANTO DI ALTRO SISTEMA DI ASSISTENZA CARDIACA</t>
  </si>
  <si>
    <t>528 INTERVENTI VASCOLARI INTRACRANICI CON DIAGNOSI PRINCIPALE DI EMORRAGIA</t>
  </si>
  <si>
    <t>529 INTERVENTI DI ANASTOMOSI VENTRICOLARE CON CC</t>
  </si>
  <si>
    <t>530 INTERVENTI DI ANASTOMOSI VENTRICOLARE SENZA CC</t>
  </si>
  <si>
    <t>531 INTERVENTI SUL MIDOLLO SPINALE CON CC</t>
  </si>
  <si>
    <t>532 INTERVENTI SUL MIDOLLO SPINALE SENZA CC</t>
  </si>
  <si>
    <t>533 INTERVENTI VASCOLARI EXTRACRANICI CON CC</t>
  </si>
  <si>
    <t>534 INTERVENTI VASCOLARI EXTRACRANICI SENZA CC</t>
  </si>
  <si>
    <t>535 IMP. DI DEFIBRILL. CARD. CON CATETERISMO CARD. CON IMA INSUFF. CARD. O SHOCK</t>
  </si>
  <si>
    <t>536 IMP. DI DEFIBRILL. CARD. CON CATETERISMO CARD. SENZA IMA INSUFF. CARD. O SHOCK</t>
  </si>
  <si>
    <t>537 ESCISS. LOCALE E RIMOZ. DI MEZZI DI FISS. INTERNA ECCETTO ANCA E FEMORE CON CC</t>
  </si>
  <si>
    <t>539 LINFOMA E LEUCEMIA CON INTERVENTI CHIRURGICI MAGGIORI CON CC</t>
  </si>
  <si>
    <t>540 LINFOMA E LEUCEMIA CON INTERVENTI CHIRURGICI MAGGIORI SENZA CC</t>
  </si>
  <si>
    <t>541 OSS. EXTRACORP. A MEMBRANE O TRACH. VM = 96 ORE O DIAPR NO FACCIA... INTCH MAGG.</t>
  </si>
  <si>
    <t>542 TRACH. VM = 96 ORE O DIAPR NO FACCIA... SENZA INTCH MAGG.</t>
  </si>
  <si>
    <t>543 CRANIOT. CON IMP. DI DISPOS. MAGG. O DIAPR ACUTA COMPL. DEL SIST. NERVOSO CENTR</t>
  </si>
  <si>
    <t>546 ARTRODESI VERTEB. ECCETTO CERV. CON DEVIAZIONE COLONNA VERTEB. O NEOPL. MALIGNA</t>
  </si>
  <si>
    <t>547 BYPASS CORONAR. CON CATETERISMO CARDIACO CON DIAGNOSI CARDIOVASCOLARE MAGGIORE</t>
  </si>
  <si>
    <t>548 BYPASS CORONAR. CON CATETERISMO CARDIACO SENZA DIAGNOSI CARDIOVASCOLARE MAGGIORE</t>
  </si>
  <si>
    <t>549 BYPASS CORONAR. SENZA CATETERISMO CARDIACO CON DIAGNOSI CARDIOVASCOLARE MAGGIORE</t>
  </si>
  <si>
    <t>550 BYPASS CORONAR. SENZA CATETERISMO CARDIACO SENZA DIAGNOSI CARDIOVASC. MAGGIORE</t>
  </si>
  <si>
    <t>551 IMP. PACEMAKER CARD. PERM DIA CARDIOV. MAGG. O DEFIBR (AICD) O GEN. DI IMPULSI</t>
  </si>
  <si>
    <t>552 ALTRO IMPIANTO DI PACEMAKER CARDIACO PERMANENTE SE</t>
  </si>
  <si>
    <t>553 ALTRI INTERVENTI VASCOLARI CON CC CON DIAGNOSI CARDIOVASCOLARE MAGGIORE</t>
  </si>
  <si>
    <t>554 ALTRI INTERVENTI VASCOLARI CON CC SENZA DIAGNOSI CARDIOVASCOLARE MAGGIORE</t>
  </si>
  <si>
    <t>555 INT SISTEMA CARDIOVASC VIA PERCUTANEA CON DIAGNOSI CARDIOVASCOLARE MAGGIORE</t>
  </si>
  <si>
    <t>556 INTERVENTI SUL SISTEMA CARDIOVASCOLARE PER VIA PER</t>
  </si>
  <si>
    <t>559 ICTUS ISCHEMICO ACUTO CON USO DI AGENTI TROMBOLITICI</t>
  </si>
  <si>
    <t>560 INFEZIONI BATTERICHE E TUBERCOLOSI DEL SISTEMA NERVOSO</t>
  </si>
  <si>
    <t>561 INFEZIONI NON BATTERICHE DEL SISTEMA NERVOSO ECCETTO MENINGITE VIRALE</t>
  </si>
  <si>
    <t>562 CONVULSIONI, ETÀ &gt; 17 ANNI CON CC</t>
  </si>
  <si>
    <t>563 CONVULSIONI, ETÀ &gt; 17 ANNI SENZA CC</t>
  </si>
  <si>
    <t>564 CEFALEA, ETÀ &gt; 17 ANNI</t>
  </si>
  <si>
    <t>565 DIAGNOSI RELATIVE ALL'APPARATO RESPIRATORIO CON RESPIRAZIONE ASSISTITA = 96 ORE</t>
  </si>
  <si>
    <t>566 DIAGNOSI RELATIVE ALL'APPARATO RESPIRATORIO CON RESPIRAZIONE ASSISTITA &lt; 96 ORE</t>
  </si>
  <si>
    <t>567 INT ESOFAGO, STOMACO E DUODENO, ETÀ &gt; 17 ANNI CON CC CON DIA GASTROINTEST MAGG</t>
  </si>
  <si>
    <t>568 INT ESOFAGO, STOMACO E DUODENO, ETÀ &gt; 17 ANNI CON CC SENZA DIA GASTROINTEST MAGG</t>
  </si>
  <si>
    <t>569 INT MAGG SU INTESTINO CRASSO E TENUE CON CC CON DIA GASTROINTESTINALE MAGG</t>
  </si>
  <si>
    <t>570 INT MAGG SU INTESTINO CRASSO E TENUE CON CC SENZA DIA GASTROINTESTINALE MAGG</t>
  </si>
  <si>
    <t>571 MALATTIE MAGGIORI DELL'ESOFAGO</t>
  </si>
  <si>
    <t>572 MALATTIE GASTROINTESTINALI MAGGIORI E INFEZIONI PERITONEALI</t>
  </si>
  <si>
    <t>573 INTERVENTI MAGGIORI SULLA VESCICA</t>
  </si>
  <si>
    <t>574 DIA EMATOLOGICHE/IMMUNOLOGICHE MAGG ECCETTO ANEMIA FALCIFORME E COAGULOPATIE</t>
  </si>
  <si>
    <t>575 SETTICEMIA CON VENTILAZIONE MECCANICA = 96 ORE, ETÀ &gt; 17 ANNI</t>
  </si>
  <si>
    <t>577 INSERZIONE DI STENT CAROTIDEO</t>
  </si>
  <si>
    <t>578 MALATTIE INFETTIVE E PARASSITARIE CON INTERVENTO CHIRURGICO</t>
  </si>
  <si>
    <t>579 INFEZIONI POST-OPERATORIE O POST-TRAUMATICHE CON INTERVENTO CHIRURGICO</t>
  </si>
  <si>
    <t>DG Welfare</t>
  </si>
  <si>
    <t>Direzione Generale Welfare</t>
  </si>
  <si>
    <t>Flussi Informativi</t>
  </si>
  <si>
    <t>RICOVERI</t>
  </si>
  <si>
    <t>IN LOMBARDIA</t>
  </si>
  <si>
    <t>Indice delle Tabelle</t>
  </si>
  <si>
    <t>CAPITOLO I - RILEVAZIONE DEI DATI</t>
  </si>
  <si>
    <t>1.1 Confronti temporali SDO con anno precedente</t>
  </si>
  <si>
    <t>Confronto per Struttura di ricovero</t>
  </si>
  <si>
    <t>Confronto per reparto di dimissione</t>
  </si>
  <si>
    <t>Confronto per DRG</t>
  </si>
  <si>
    <t>Confronto per ATS di residenza</t>
  </si>
  <si>
    <t>CAPITOLO II - SINTESI REGIONALE</t>
  </si>
  <si>
    <t>2.1 Caratteristiche dei ricoveri</t>
  </si>
  <si>
    <t xml:space="preserve">Ricoveri per ATS, sesso, età </t>
  </si>
  <si>
    <t>Ricoveri per ATS, sesso, età (in percentuale)</t>
  </si>
  <si>
    <t>2.2 Indicatori di attività ed efficienza</t>
  </si>
  <si>
    <t>Indicatori per tipologia di ospedale</t>
  </si>
  <si>
    <t>Indicatori per singolo ospedale</t>
  </si>
  <si>
    <t>2.3 Totale ricoveri per DRG</t>
  </si>
  <si>
    <t>Ricoveri in degenza ordinaria: dati regionali per DRG (solo ricoveri in reparti per acuti)</t>
  </si>
  <si>
    <t>Ricoveri in degenza ordinaria: dati regionali per DRG (solo ricoveri in reparti di riabilitazione, codici 56, 28, 75, oppure strutture interamente dedicate alla riabilitazione)</t>
  </si>
  <si>
    <t>Ricoveri in degenza ordinaria: dati regionali per DRG (lungodegenza e cure palliative)</t>
  </si>
  <si>
    <t>2.4 I 30 DRG più frequenti</t>
  </si>
  <si>
    <t>Indicatori per i 30 DRG più frequenti (solo ricoveri in reparti per acuti)</t>
  </si>
  <si>
    <t>Indicatori per i 30 DRG più frequenti (solo ricoveri in reparti di riabilitazione, codici 56, 28, 75, oppure strutture interamente dedicate alla riabilitazione)</t>
  </si>
  <si>
    <t>Indicatori per i 30 DRG più frequenti (lungodegenza e cure palliative)</t>
  </si>
  <si>
    <t>2.5 DRG per età e sesso</t>
  </si>
  <si>
    <t>Ricoveri &gt; 1 gg per DRG, età, sesso</t>
  </si>
  <si>
    <t>2.6 Day Hospital </t>
  </si>
  <si>
    <t>Indicatori per reparto</t>
  </si>
  <si>
    <t>Indicatori per Drg</t>
  </si>
  <si>
    <t>2.8 Dati per reparto </t>
  </si>
  <si>
    <t>Ricoveri in degenza ordinaria: indicatori per reparto</t>
  </si>
  <si>
    <t>Ricoveri in degenza ordinaria: indicatori per reparto e tipologia di ospedale</t>
  </si>
  <si>
    <t>Ricoveri in degenza ordinaria: dati regionali per reparto e DRG più frequenti</t>
  </si>
  <si>
    <t>2.9 Altre variabili</t>
  </si>
  <si>
    <t>Frequenza per ATS del campo "Cittadinanza"</t>
  </si>
  <si>
    <t>Frequenza del campo "Motivo del ricovero"</t>
  </si>
  <si>
    <t>Frequenza del campo "Trauma o intossicazione"</t>
  </si>
  <si>
    <t>Frequenza del campo "Onere della degenza"</t>
  </si>
  <si>
    <t>Frequenza del campo "Tipo di ricovero"</t>
  </si>
  <si>
    <t>Frequenza del campo "Posizione nella professione"</t>
  </si>
  <si>
    <t>Frequenza del campo "Modalità di dimissione"</t>
  </si>
  <si>
    <t>Frequenza del campo "Provenienza del paziente "</t>
  </si>
  <si>
    <t>CAPITOLO III - VALORIZZAZIONE</t>
  </si>
  <si>
    <t>Importi lordi per singolo Istituto di ricovero e tipo prestazione.</t>
  </si>
  <si>
    <t>Importi lordi per DRG e tipo di prestazione.</t>
  </si>
  <si>
    <t>Importi lordi per residenza dei soggetti.</t>
  </si>
  <si>
    <t>Importi lordi per tipologia di Istituto di ricovero e tipo di prestazione.</t>
  </si>
  <si>
    <t>CAPITOLO IV - MOBILITA'</t>
  </si>
  <si>
    <t>4.1 Mobilità regionale attiva</t>
  </si>
  <si>
    <t>Per regione</t>
  </si>
  <si>
    <t>Per tipologia ospedale</t>
  </si>
  <si>
    <t>Per i primi 40 DRG</t>
  </si>
  <si>
    <t>4.2 Bacino di utenza delle strutture</t>
  </si>
  <si>
    <t>Per ospedale</t>
  </si>
  <si>
    <t>4.3 Mobilità regionale passiva</t>
  </si>
  <si>
    <t>Per ATS e regione</t>
  </si>
  <si>
    <t>4.4 Confronto mobilità attiva e passiva regionale</t>
  </si>
  <si>
    <t>Per i primi 40 DRG per mobilità attiva</t>
  </si>
  <si>
    <t>Per i primi 40 DRG per mobilità passiva</t>
  </si>
  <si>
    <t>4.5 Confronto mobilità attiva e passiva delle ASL</t>
  </si>
  <si>
    <t>Mobilità e attrazione per ATS (ricoveri ordinari)</t>
  </si>
  <si>
    <t>Mobilità e attrazione per ATS (peso medio)</t>
  </si>
  <si>
    <t>CAPITOLO V - TASSO DI RICOVERO</t>
  </si>
  <si>
    <t>5.1 Caratteristiche del tasso di ricovero</t>
  </si>
  <si>
    <t>Per età</t>
  </si>
  <si>
    <t>Per ATS</t>
  </si>
  <si>
    <t>Per DRG</t>
  </si>
  <si>
    <t>Ottobre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</si>
</sst>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;\(0\)"/>
    <numFmt numFmtId="165" formatCode="#,##0.00%"/>
    <numFmt numFmtId="166" formatCode="#,##0.0000"/>
    <numFmt numFmtId="167" formatCode="#,##0.000"/>
    <numFmt numFmtId="168" formatCode="#,##0.0%"/>
  </numFmts>
  <fonts count="33" x14ac:knownFonts="1">
    <font>
      <sz val="11"/>
      <color theme="1"/>
      <name val="Calibri"/>
      <family val="2"/>
      <scheme val="minor"/>
    </font>
    <font>
      <sz val="10"/>
      <color rgb="FF000000"/>
      <name val="Arial"/>
    </font>
    <font>
      <b/>
      <sz val="12"/>
      <color rgb="FF333333"/>
      <name val="Arial"/>
    </font>
    <font>
      <sz val="6"/>
      <color rgb="FF000000"/>
      <name val="Arial"/>
    </font>
    <font>
      <b/>
      <sz val="12"/>
      <color rgb="FF000080"/>
      <name val="Arial"/>
    </font>
    <font>
      <sz val="8"/>
      <color rgb="FF000000"/>
      <name val="Arial"/>
    </font>
    <font>
      <b/>
      <sz val="7"/>
      <color rgb="FF000000"/>
      <name val="Arial"/>
    </font>
    <font>
      <b/>
      <sz val="7"/>
      <color rgb="FFFFFFFF"/>
      <name val="Arial"/>
    </font>
    <font>
      <sz val="7"/>
      <color rgb="FF000000"/>
      <name val="Arial"/>
    </font>
    <font>
      <sz val="12"/>
      <color rgb="FF000000"/>
      <name val="Arial"/>
    </font>
    <font>
      <b/>
      <sz val="9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10"/>
      <color rgb="FF000000"/>
      <name val="Arial"/>
    </font>
    <font>
      <b/>
      <sz val="6"/>
      <color rgb="FF000000"/>
      <name val="Arial"/>
    </font>
    <font>
      <sz val="9"/>
      <color rgb="FFFFFFFF"/>
      <name val="Arial"/>
    </font>
    <font>
      <sz val="7"/>
      <color rgb="FFFFFFFF"/>
      <name val="Arial"/>
    </font>
    <font>
      <sz val="11"/>
      <color rgb="FFFF0000"/>
      <name val="Calibri"/>
      <family val="2"/>
      <scheme val="minor"/>
    </font>
    <font>
      <b/>
      <sz val="16"/>
      <color theme="1"/>
      <name val="Times New Roman"/>
      <family val="1"/>
    </font>
    <font>
      <sz val="10"/>
      <color theme="1"/>
      <name val="SF Old Republic"/>
    </font>
    <font>
      <sz val="14"/>
      <color theme="1"/>
      <name val="Times New Roman"/>
      <family val="1"/>
    </font>
    <font>
      <b/>
      <sz val="10"/>
      <color theme="1"/>
      <name val="SF Old Republic"/>
    </font>
    <font>
      <sz val="12"/>
      <color theme="1"/>
      <name val="Calibri"/>
      <family val="2"/>
      <scheme val="minor"/>
    </font>
    <font>
      <sz val="12"/>
      <color theme="1"/>
      <name val="SF Old Republic"/>
    </font>
    <font>
      <b/>
      <sz val="72"/>
      <color theme="1"/>
      <name val="Times New Roman"/>
      <family val="1"/>
    </font>
    <font>
      <b/>
      <sz val="48"/>
      <color theme="1"/>
      <name val="Times New Roman"/>
      <family val="1"/>
    </font>
    <font>
      <i/>
      <sz val="12"/>
      <color theme="1"/>
      <name val="Times New Roman"/>
      <family val="1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22"/>
      <color rgb="FFFF0000"/>
      <name val="Calibri"/>
      <family val="2"/>
      <scheme val="minor"/>
    </font>
    <font>
      <sz val="10"/>
      <color rgb="FF0000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FFFFF"/>
        <bgColor indexed="64"/>
      </patternFill>
    </fill>
  </fills>
  <borders count="24">
    <border>
      <left/>
      <right/>
      <top/>
      <bottom/>
      <diagonal/>
    </border>
    <border>
      <left style="thin">
        <color rgb="FFCCFFCC"/>
      </left>
      <right style="thin">
        <color rgb="FFCCFFCC"/>
      </right>
      <top style="medium">
        <color rgb="FFCCFFCC"/>
      </top>
      <bottom style="medium">
        <color rgb="FFCCFFCC"/>
      </bottom>
      <diagonal/>
    </border>
    <border>
      <left/>
      <right/>
      <top/>
      <bottom style="thin">
        <color rgb="FF000000"/>
      </bottom>
      <diagonal/>
    </border>
    <border>
      <left style="thin">
        <color rgb="FF3366FF"/>
      </left>
      <right/>
      <top/>
      <bottom style="medium">
        <color rgb="FF3366FF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ACAD9"/>
      </right>
      <top/>
      <bottom style="thin">
        <color rgb="FFCACAD9"/>
      </bottom>
      <diagonal/>
    </border>
    <border>
      <left style="thin">
        <color rgb="FFCACAD9"/>
      </left>
      <right/>
      <top/>
      <bottom style="thin">
        <color rgb="FFCACAD9"/>
      </bottom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 style="thin">
        <color rgb="FFC0C0C0"/>
      </left>
      <right/>
      <top/>
      <bottom/>
      <diagonal/>
    </border>
    <border>
      <left style="thin">
        <color rgb="FFCACAD9"/>
      </left>
      <right style="thin">
        <color rgb="FFC0C0C0"/>
      </right>
      <top style="thin">
        <color rgb="FFCACAD9"/>
      </top>
      <bottom style="thin">
        <color rgb="FFCACAD9"/>
      </bottom>
      <diagonal/>
    </border>
    <border>
      <left style="thin">
        <color rgb="FFC0C0C0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0C0C0"/>
      </right>
      <top style="thin">
        <color rgb="FFCAC9D9"/>
      </top>
      <bottom style="thin">
        <color rgb="FFCAC9D9"/>
      </bottom>
      <diagonal/>
    </border>
    <border>
      <left style="thin">
        <color rgb="FFC0C0C0"/>
      </left>
      <right style="thin">
        <color rgb="FFCAC9D9"/>
      </right>
      <top style="thin">
        <color rgb="FFCAC9D9"/>
      </top>
      <bottom style="thin">
        <color rgb="FFC0C0C0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0C0C0"/>
      </bottom>
      <diagonal/>
    </border>
    <border>
      <left style="thin">
        <color rgb="FFCAC9D9"/>
      </left>
      <right style="thin">
        <color rgb="FFC0C0C0"/>
      </right>
      <top style="thin">
        <color rgb="FFCAC9D9"/>
      </top>
      <bottom style="thin">
        <color rgb="FFC0C0C0"/>
      </bottom>
      <diagonal/>
    </border>
    <border>
      <left style="thin">
        <color rgb="FFC0C0C0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/>
      <top style="thin">
        <color rgb="FFCAC9D9"/>
      </top>
      <bottom style="thin">
        <color rgb="FFCAC9D9"/>
      </bottom>
      <diagonal/>
    </border>
    <border>
      <left/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30" fillId="0" borderId="0" applyNumberFormat="0" applyFill="0" applyBorder="0" applyAlignment="0" applyProtection="0"/>
  </cellStyleXfs>
  <cellXfs count="239">
    <xf numFmtId="0" fontId="0" fillId="0" borderId="0" xfId="0"/>
    <xf numFmtId="0" fontId="3" fillId="2" borderId="0" xfId="1" applyFont="1" applyFill="1" applyAlignment="1">
      <alignment horizontal="left"/>
    </xf>
    <xf numFmtId="49" fontId="5" fillId="2" borderId="2" xfId="1" applyNumberFormat="1" applyFont="1" applyFill="1" applyBorder="1" applyAlignment="1">
      <alignment horizontal="left"/>
    </xf>
    <xf numFmtId="49" fontId="5" fillId="2" borderId="2" xfId="1" applyNumberFormat="1" applyFont="1" applyFill="1" applyBorder="1" applyAlignment="1">
      <alignment horizontal="left"/>
    </xf>
    <xf numFmtId="1" fontId="7" fillId="3" borderId="4" xfId="1" applyNumberFormat="1" applyFont="1" applyFill="1" applyBorder="1" applyAlignment="1">
      <alignment horizontal="center"/>
    </xf>
    <xf numFmtId="49" fontId="7" fillId="3" borderId="4" xfId="1" applyNumberFormat="1" applyFont="1" applyFill="1" applyBorder="1" applyAlignment="1">
      <alignment horizontal="center"/>
    </xf>
    <xf numFmtId="164" fontId="7" fillId="3" borderId="4" xfId="1" applyNumberFormat="1" applyFont="1" applyFill="1" applyBorder="1" applyAlignment="1">
      <alignment horizontal="center"/>
    </xf>
    <xf numFmtId="49" fontId="7" fillId="3" borderId="5" xfId="1" applyNumberFormat="1" applyFont="1" applyFill="1" applyBorder="1" applyAlignment="1">
      <alignment horizontal="left"/>
    </xf>
    <xf numFmtId="3" fontId="8" fillId="4" borderId="5" xfId="1" applyNumberFormat="1" applyFont="1" applyFill="1" applyBorder="1" applyAlignment="1">
      <alignment horizontal="right"/>
    </xf>
    <xf numFmtId="165" fontId="8" fillId="4" borderId="5" xfId="1" applyNumberFormat="1" applyFont="1" applyFill="1" applyBorder="1" applyAlignment="1">
      <alignment horizontal="right"/>
    </xf>
    <xf numFmtId="3" fontId="8" fillId="2" borderId="5" xfId="1" applyNumberFormat="1" applyFont="1" applyFill="1" applyBorder="1" applyAlignment="1">
      <alignment horizontal="right"/>
    </xf>
    <xf numFmtId="165" fontId="8" fillId="2" borderId="5" xfId="1" applyNumberFormat="1" applyFont="1" applyFill="1" applyBorder="1" applyAlignment="1">
      <alignment horizontal="right"/>
    </xf>
    <xf numFmtId="49" fontId="6" fillId="5" borderId="5" xfId="1" applyNumberFormat="1" applyFont="1" applyFill="1" applyBorder="1" applyAlignment="1">
      <alignment horizontal="left" vertical="center"/>
    </xf>
    <xf numFmtId="3" fontId="6" fillId="5" borderId="5" xfId="1" applyNumberFormat="1" applyFont="1" applyFill="1" applyBorder="1" applyAlignment="1">
      <alignment horizontal="right" vertical="center"/>
    </xf>
    <xf numFmtId="165" fontId="6" fillId="5" borderId="5" xfId="1" applyNumberFormat="1" applyFont="1" applyFill="1" applyBorder="1" applyAlignment="1">
      <alignment horizontal="right" vertical="center"/>
    </xf>
    <xf numFmtId="0" fontId="1" fillId="0" borderId="0" xfId="1"/>
    <xf numFmtId="49" fontId="5" fillId="2" borderId="3" xfId="1" applyNumberFormat="1" applyFont="1" applyFill="1" applyBorder="1" applyAlignment="1">
      <alignment vertical="center"/>
    </xf>
    <xf numFmtId="49" fontId="7" fillId="3" borderId="4" xfId="1" applyNumberFormat="1" applyFont="1" applyFill="1" applyBorder="1" applyAlignment="1">
      <alignment horizontal="left"/>
    </xf>
    <xf numFmtId="49" fontId="6" fillId="5" borderId="5" xfId="1" applyNumberFormat="1" applyFont="1" applyFill="1" applyBorder="1" applyAlignment="1">
      <alignment horizontal="left" vertical="center"/>
    </xf>
    <xf numFmtId="49" fontId="7" fillId="3" borderId="5" xfId="1" applyNumberFormat="1" applyFont="1" applyFill="1" applyBorder="1" applyAlignment="1">
      <alignment horizontal="left" vertical="center"/>
    </xf>
    <xf numFmtId="3" fontId="8" fillId="4" borderId="5" xfId="1" applyNumberFormat="1" applyFont="1" applyFill="1" applyBorder="1" applyAlignment="1">
      <alignment horizontal="right" vertical="center"/>
    </xf>
    <xf numFmtId="3" fontId="8" fillId="2" borderId="5" xfId="1" applyNumberFormat="1" applyFont="1" applyFill="1" applyBorder="1" applyAlignment="1">
      <alignment horizontal="right" vertical="center"/>
    </xf>
    <xf numFmtId="165" fontId="8" fillId="4" borderId="5" xfId="1" applyNumberFormat="1" applyFont="1" applyFill="1" applyBorder="1" applyAlignment="1">
      <alignment horizontal="right" vertical="center"/>
    </xf>
    <xf numFmtId="165" fontId="8" fillId="2" borderId="5" xfId="1" applyNumberFormat="1" applyFont="1" applyFill="1" applyBorder="1" applyAlignment="1">
      <alignment horizontal="right" vertical="center"/>
    </xf>
    <xf numFmtId="0" fontId="9" fillId="2" borderId="0" xfId="1" applyFont="1" applyFill="1" applyAlignment="1">
      <alignment horizontal="left"/>
    </xf>
    <xf numFmtId="0" fontId="10" fillId="2" borderId="0" xfId="1" applyFont="1" applyFill="1" applyAlignment="1">
      <alignment horizontal="left" vertical="center"/>
    </xf>
    <xf numFmtId="49" fontId="6" fillId="2" borderId="0" xfId="1" applyNumberFormat="1" applyFont="1" applyFill="1" applyAlignment="1">
      <alignment horizontal="center" vertical="center"/>
    </xf>
    <xf numFmtId="49" fontId="7" fillId="3" borderId="4" xfId="1" applyNumberFormat="1" applyFont="1" applyFill="1" applyBorder="1" applyAlignment="1">
      <alignment horizontal="center" vertical="center" wrapText="1"/>
    </xf>
    <xf numFmtId="49" fontId="11" fillId="2" borderId="0" xfId="1" applyNumberFormat="1" applyFont="1" applyFill="1" applyAlignment="1">
      <alignment horizontal="left"/>
    </xf>
    <xf numFmtId="3" fontId="8" fillId="4" borderId="5" xfId="1" applyNumberFormat="1" applyFont="1" applyFill="1" applyBorder="1" applyAlignment="1">
      <alignment horizontal="right" wrapText="1"/>
    </xf>
    <xf numFmtId="2" fontId="8" fillId="4" borderId="5" xfId="1" applyNumberFormat="1" applyFont="1" applyFill="1" applyBorder="1" applyAlignment="1">
      <alignment horizontal="right" wrapText="1"/>
    </xf>
    <xf numFmtId="165" fontId="8" fillId="4" borderId="5" xfId="1" applyNumberFormat="1" applyFont="1" applyFill="1" applyBorder="1" applyAlignment="1">
      <alignment horizontal="right" wrapText="1"/>
    </xf>
    <xf numFmtId="166" fontId="8" fillId="4" borderId="5" xfId="1" applyNumberFormat="1" applyFont="1" applyFill="1" applyBorder="1" applyAlignment="1">
      <alignment horizontal="right" wrapText="1"/>
    </xf>
    <xf numFmtId="0" fontId="8" fillId="4" borderId="5" xfId="1" applyFont="1" applyFill="1" applyBorder="1" applyAlignment="1">
      <alignment horizontal="right" wrapText="1"/>
    </xf>
    <xf numFmtId="4" fontId="8" fillId="4" borderId="5" xfId="1" applyNumberFormat="1" applyFont="1" applyFill="1" applyBorder="1" applyAlignment="1">
      <alignment horizontal="right" wrapText="1"/>
    </xf>
    <xf numFmtId="0" fontId="11" fillId="2" borderId="0" xfId="1" applyFont="1" applyFill="1" applyAlignment="1">
      <alignment horizontal="left"/>
    </xf>
    <xf numFmtId="3" fontId="8" fillId="2" borderId="5" xfId="1" applyNumberFormat="1" applyFont="1" applyFill="1" applyBorder="1" applyAlignment="1">
      <alignment horizontal="right" wrapText="1"/>
    </xf>
    <xf numFmtId="2" fontId="8" fillId="2" borderId="5" xfId="1" applyNumberFormat="1" applyFont="1" applyFill="1" applyBorder="1" applyAlignment="1">
      <alignment horizontal="right" wrapText="1"/>
    </xf>
    <xf numFmtId="165" fontId="8" fillId="2" borderId="5" xfId="1" applyNumberFormat="1" applyFont="1" applyFill="1" applyBorder="1" applyAlignment="1">
      <alignment horizontal="right" wrapText="1"/>
    </xf>
    <xf numFmtId="166" fontId="8" fillId="2" borderId="5" xfId="1" applyNumberFormat="1" applyFont="1" applyFill="1" applyBorder="1" applyAlignment="1">
      <alignment horizontal="right" wrapText="1"/>
    </xf>
    <xf numFmtId="0" fontId="8" fillId="2" borderId="5" xfId="1" applyFont="1" applyFill="1" applyBorder="1" applyAlignment="1">
      <alignment horizontal="right" wrapText="1"/>
    </xf>
    <xf numFmtId="4" fontId="8" fillId="2" borderId="5" xfId="1" applyNumberFormat="1" applyFont="1" applyFill="1" applyBorder="1" applyAlignment="1">
      <alignment horizontal="right" wrapText="1"/>
    </xf>
    <xf numFmtId="0" fontId="12" fillId="2" borderId="0" xfId="1" applyFont="1" applyFill="1" applyAlignment="1">
      <alignment horizontal="left" vertical="center"/>
    </xf>
    <xf numFmtId="3" fontId="6" fillId="5" borderId="5" xfId="1" applyNumberFormat="1" applyFont="1" applyFill="1" applyBorder="1" applyAlignment="1">
      <alignment horizontal="right" vertical="center" wrapText="1"/>
    </xf>
    <xf numFmtId="2" fontId="6" fillId="5" borderId="5" xfId="1" applyNumberFormat="1" applyFont="1" applyFill="1" applyBorder="1" applyAlignment="1">
      <alignment horizontal="right" vertical="center" wrapText="1"/>
    </xf>
    <xf numFmtId="165" fontId="6" fillId="5" borderId="5" xfId="1" applyNumberFormat="1" applyFont="1" applyFill="1" applyBorder="1" applyAlignment="1">
      <alignment horizontal="right" vertical="center" wrapText="1"/>
    </xf>
    <xf numFmtId="166" fontId="6" fillId="5" borderId="5" xfId="1" applyNumberFormat="1" applyFont="1" applyFill="1" applyBorder="1" applyAlignment="1">
      <alignment horizontal="right" vertical="center" wrapText="1"/>
    </xf>
    <xf numFmtId="0" fontId="6" fillId="5" borderId="5" xfId="1" applyFont="1" applyFill="1" applyBorder="1" applyAlignment="1">
      <alignment horizontal="right" vertical="center" wrapText="1"/>
    </xf>
    <xf numFmtId="4" fontId="6" fillId="5" borderId="5" xfId="1" applyNumberFormat="1" applyFont="1" applyFill="1" applyBorder="1" applyAlignment="1">
      <alignment horizontal="right" vertical="center" wrapText="1"/>
    </xf>
    <xf numFmtId="49" fontId="7" fillId="3" borderId="4" xfId="1" applyNumberFormat="1" applyFont="1" applyFill="1" applyBorder="1" applyAlignment="1">
      <alignment horizontal="center" vertical="center" wrapText="1"/>
    </xf>
    <xf numFmtId="49" fontId="7" fillId="3" borderId="4" xfId="1" applyNumberFormat="1" applyFont="1" applyFill="1" applyBorder="1" applyAlignment="1">
      <alignment horizontal="center" vertical="center"/>
    </xf>
    <xf numFmtId="0" fontId="7" fillId="3" borderId="4" xfId="1" applyFont="1" applyFill="1" applyBorder="1" applyAlignment="1">
      <alignment horizontal="center" vertical="center" wrapText="1"/>
    </xf>
    <xf numFmtId="49" fontId="8" fillId="4" borderId="5" xfId="1" applyNumberFormat="1" applyFont="1" applyFill="1" applyBorder="1" applyAlignment="1">
      <alignment horizontal="center"/>
    </xf>
    <xf numFmtId="0" fontId="8" fillId="4" borderId="5" xfId="1" applyFont="1" applyFill="1" applyBorder="1" applyAlignment="1">
      <alignment horizontal="right"/>
    </xf>
    <xf numFmtId="49" fontId="8" fillId="4" borderId="5" xfId="1" applyNumberFormat="1" applyFont="1" applyFill="1" applyBorder="1" applyAlignment="1">
      <alignment horizontal="right"/>
    </xf>
    <xf numFmtId="4" fontId="8" fillId="4" borderId="5" xfId="1" applyNumberFormat="1" applyFont="1" applyFill="1" applyBorder="1" applyAlignment="1">
      <alignment horizontal="right"/>
    </xf>
    <xf numFmtId="49" fontId="8" fillId="2" borderId="5" xfId="1" applyNumberFormat="1" applyFont="1" applyFill="1" applyBorder="1" applyAlignment="1">
      <alignment horizontal="center"/>
    </xf>
    <xf numFmtId="0" fontId="8" fillId="2" borderId="5" xfId="1" applyFont="1" applyFill="1" applyBorder="1" applyAlignment="1">
      <alignment horizontal="right"/>
    </xf>
    <xf numFmtId="49" fontId="8" fillId="2" borderId="5" xfId="1" applyNumberFormat="1" applyFont="1" applyFill="1" applyBorder="1" applyAlignment="1">
      <alignment horizontal="right"/>
    </xf>
    <xf numFmtId="4" fontId="8" fillId="2" borderId="5" xfId="1" applyNumberFormat="1" applyFont="1" applyFill="1" applyBorder="1" applyAlignment="1">
      <alignment horizontal="right"/>
    </xf>
    <xf numFmtId="0" fontId="6" fillId="5" borderId="5" xfId="1" applyFont="1" applyFill="1" applyBorder="1" applyAlignment="1">
      <alignment horizontal="right" vertical="center"/>
    </xf>
    <xf numFmtId="4" fontId="6" fillId="5" borderId="5" xfId="1" applyNumberFormat="1" applyFont="1" applyFill="1" applyBorder="1" applyAlignment="1">
      <alignment horizontal="right" vertical="center"/>
    </xf>
    <xf numFmtId="0" fontId="11" fillId="2" borderId="0" xfId="1" applyFont="1" applyFill="1" applyAlignment="1">
      <alignment horizontal="center"/>
    </xf>
    <xf numFmtId="0" fontId="8" fillId="4" borderId="5" xfId="1" applyFont="1" applyFill="1" applyBorder="1" applyAlignment="1">
      <alignment horizontal="right" vertical="center"/>
    </xf>
    <xf numFmtId="4" fontId="8" fillId="4" borderId="5" xfId="1" applyNumberFormat="1" applyFont="1" applyFill="1" applyBorder="1" applyAlignment="1">
      <alignment horizontal="right" vertical="center"/>
    </xf>
    <xf numFmtId="0" fontId="8" fillId="2" borderId="5" xfId="1" applyFont="1" applyFill="1" applyBorder="1" applyAlignment="1">
      <alignment horizontal="right" vertical="center"/>
    </xf>
    <xf numFmtId="4" fontId="8" fillId="2" borderId="5" xfId="1" applyNumberFormat="1" applyFont="1" applyFill="1" applyBorder="1" applyAlignment="1">
      <alignment horizontal="right" vertical="center"/>
    </xf>
    <xf numFmtId="165" fontId="12" fillId="4" borderId="5" xfId="1" applyNumberFormat="1" applyFont="1" applyFill="1" applyBorder="1" applyAlignment="1">
      <alignment horizontal="right" vertical="center"/>
    </xf>
    <xf numFmtId="2" fontId="8" fillId="4" borderId="5" xfId="1" applyNumberFormat="1" applyFont="1" applyFill="1" applyBorder="1" applyAlignment="1">
      <alignment horizontal="right" vertical="center"/>
    </xf>
    <xf numFmtId="2" fontId="8" fillId="2" borderId="5" xfId="1" applyNumberFormat="1" applyFont="1" applyFill="1" applyBorder="1" applyAlignment="1">
      <alignment horizontal="right" vertical="center"/>
    </xf>
    <xf numFmtId="0" fontId="12" fillId="4" borderId="5" xfId="1" applyFont="1" applyFill="1" applyBorder="1" applyAlignment="1">
      <alignment horizontal="right" vertical="center"/>
    </xf>
    <xf numFmtId="0" fontId="12" fillId="2" borderId="5" xfId="1" applyFont="1" applyFill="1" applyBorder="1" applyAlignment="1">
      <alignment horizontal="right" vertical="center"/>
    </xf>
    <xf numFmtId="0" fontId="10" fillId="5" borderId="5" xfId="1" applyFont="1" applyFill="1" applyBorder="1" applyAlignment="1">
      <alignment horizontal="right" vertical="center"/>
    </xf>
    <xf numFmtId="49" fontId="6" fillId="5" borderId="5" xfId="1" applyNumberFormat="1" applyFont="1" applyFill="1" applyBorder="1" applyAlignment="1">
      <alignment horizontal="center" vertical="center"/>
    </xf>
    <xf numFmtId="49" fontId="6" fillId="2" borderId="6" xfId="1" applyNumberFormat="1" applyFont="1" applyFill="1" applyBorder="1" applyAlignment="1">
      <alignment horizontal="center" vertical="center"/>
    </xf>
    <xf numFmtId="49" fontId="8" fillId="4" borderId="5" xfId="1" applyNumberFormat="1" applyFont="1" applyFill="1" applyBorder="1" applyAlignment="1">
      <alignment horizontal="left"/>
    </xf>
    <xf numFmtId="2" fontId="8" fillId="4" borderId="5" xfId="1" applyNumberFormat="1" applyFont="1" applyFill="1" applyBorder="1" applyAlignment="1">
      <alignment horizontal="right"/>
    </xf>
    <xf numFmtId="49" fontId="8" fillId="2" borderId="5" xfId="1" applyNumberFormat="1" applyFont="1" applyFill="1" applyBorder="1" applyAlignment="1">
      <alignment horizontal="left"/>
    </xf>
    <xf numFmtId="2" fontId="8" fillId="2" borderId="5" xfId="1" applyNumberFormat="1" applyFont="1" applyFill="1" applyBorder="1" applyAlignment="1">
      <alignment horizontal="right"/>
    </xf>
    <xf numFmtId="49" fontId="7" fillId="3" borderId="4" xfId="1" applyNumberFormat="1" applyFont="1" applyFill="1" applyBorder="1" applyAlignment="1">
      <alignment horizontal="left" vertical="center"/>
    </xf>
    <xf numFmtId="2" fontId="6" fillId="5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/>
    </xf>
    <xf numFmtId="165" fontId="3" fillId="4" borderId="5" xfId="1" applyNumberFormat="1" applyFont="1" applyFill="1" applyBorder="1" applyAlignment="1">
      <alignment horizontal="right"/>
    </xf>
    <xf numFmtId="3" fontId="14" fillId="5" borderId="5" xfId="1" applyNumberFormat="1" applyFont="1" applyFill="1" applyBorder="1" applyAlignment="1">
      <alignment horizontal="right" vertical="center"/>
    </xf>
    <xf numFmtId="165" fontId="14" fillId="5" borderId="5" xfId="1" applyNumberFormat="1" applyFont="1" applyFill="1" applyBorder="1" applyAlignment="1">
      <alignment horizontal="right" vertical="center"/>
    </xf>
    <xf numFmtId="3" fontId="3" fillId="2" borderId="5" xfId="1" applyNumberFormat="1" applyFont="1" applyFill="1" applyBorder="1" applyAlignment="1">
      <alignment horizontal="right"/>
    </xf>
    <xf numFmtId="165" fontId="3" fillId="2" borderId="5" xfId="1" applyNumberFormat="1" applyFont="1" applyFill="1" applyBorder="1" applyAlignment="1">
      <alignment horizontal="right"/>
    </xf>
    <xf numFmtId="3" fontId="3" fillId="4" borderId="5" xfId="1" applyNumberFormat="1" applyFont="1" applyFill="1" applyBorder="1" applyAlignment="1">
      <alignment horizontal="right" vertical="center"/>
    </xf>
    <xf numFmtId="165" fontId="3" fillId="4" borderId="5" xfId="1" applyNumberFormat="1" applyFont="1" applyFill="1" applyBorder="1" applyAlignment="1">
      <alignment horizontal="right" vertical="center"/>
    </xf>
    <xf numFmtId="3" fontId="3" fillId="2" borderId="5" xfId="1" applyNumberFormat="1" applyFont="1" applyFill="1" applyBorder="1" applyAlignment="1">
      <alignment horizontal="right" vertical="center"/>
    </xf>
    <xf numFmtId="165" fontId="3" fillId="2" borderId="5" xfId="1" applyNumberFormat="1" applyFont="1" applyFill="1" applyBorder="1" applyAlignment="1">
      <alignment horizontal="right" vertical="center"/>
    </xf>
    <xf numFmtId="49" fontId="6" fillId="2" borderId="4" xfId="1" applyNumberFormat="1" applyFont="1" applyFill="1" applyBorder="1" applyAlignment="1">
      <alignment horizontal="center"/>
    </xf>
    <xf numFmtId="49" fontId="15" fillId="2" borderId="5" xfId="1" applyNumberFormat="1" applyFont="1" applyFill="1" applyBorder="1" applyAlignment="1">
      <alignment horizontal="left" vertical="center"/>
    </xf>
    <xf numFmtId="0" fontId="12" fillId="2" borderId="5" xfId="1" applyFont="1" applyFill="1" applyBorder="1" applyAlignment="1">
      <alignment horizontal="left" vertical="center"/>
    </xf>
    <xf numFmtId="0" fontId="10" fillId="2" borderId="0" xfId="1" applyFont="1" applyFill="1" applyAlignment="1">
      <alignment horizontal="center"/>
    </xf>
    <xf numFmtId="49" fontId="6" fillId="2" borderId="6" xfId="1" applyNumberFormat="1" applyFont="1" applyFill="1" applyBorder="1" applyAlignment="1">
      <alignment horizontal="center" vertical="center" wrapText="1"/>
    </xf>
    <xf numFmtId="167" fontId="8" fillId="4" borderId="5" xfId="1" applyNumberFormat="1" applyFont="1" applyFill="1" applyBorder="1" applyAlignment="1">
      <alignment horizontal="right"/>
    </xf>
    <xf numFmtId="167" fontId="8" fillId="2" borderId="5" xfId="1" applyNumberFormat="1" applyFont="1" applyFill="1" applyBorder="1" applyAlignment="1">
      <alignment horizontal="right"/>
    </xf>
    <xf numFmtId="167" fontId="6" fillId="5" borderId="5" xfId="1" applyNumberFormat="1" applyFont="1" applyFill="1" applyBorder="1" applyAlignment="1">
      <alignment horizontal="right" vertical="center"/>
    </xf>
    <xf numFmtId="49" fontId="6" fillId="2" borderId="6" xfId="1" applyNumberFormat="1" applyFont="1" applyFill="1" applyBorder="1" applyAlignment="1">
      <alignment horizontal="left"/>
    </xf>
    <xf numFmtId="0" fontId="10" fillId="2" borderId="9" xfId="1" applyFont="1" applyFill="1" applyBorder="1" applyAlignment="1">
      <alignment horizontal="left" vertical="center"/>
    </xf>
    <xf numFmtId="0" fontId="11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center"/>
    </xf>
    <xf numFmtId="0" fontId="10" fillId="2" borderId="11" xfId="1" applyFont="1" applyFill="1" applyBorder="1" applyAlignment="1">
      <alignment horizontal="left" vertical="center"/>
    </xf>
    <xf numFmtId="49" fontId="11" fillId="3" borderId="4" xfId="1" applyNumberFormat="1" applyFont="1" applyFill="1" applyBorder="1" applyAlignment="1">
      <alignment horizontal="center" vertical="center"/>
    </xf>
    <xf numFmtId="49" fontId="7" fillId="3" borderId="13" xfId="1" applyNumberFormat="1" applyFont="1" applyFill="1" applyBorder="1" applyAlignment="1">
      <alignment horizontal="left" vertical="center"/>
    </xf>
    <xf numFmtId="165" fontId="8" fillId="4" borderId="14" xfId="1" applyNumberFormat="1" applyFont="1" applyFill="1" applyBorder="1" applyAlignment="1">
      <alignment horizontal="right"/>
    </xf>
    <xf numFmtId="165" fontId="8" fillId="2" borderId="14" xfId="1" applyNumberFormat="1" applyFont="1" applyFill="1" applyBorder="1" applyAlignment="1">
      <alignment horizontal="right"/>
    </xf>
    <xf numFmtId="49" fontId="6" fillId="5" borderId="15" xfId="1" applyNumberFormat="1" applyFont="1" applyFill="1" applyBorder="1" applyAlignment="1">
      <alignment horizontal="left" vertical="center"/>
    </xf>
    <xf numFmtId="3" fontId="6" fillId="5" borderId="16" xfId="1" applyNumberFormat="1" applyFont="1" applyFill="1" applyBorder="1" applyAlignment="1">
      <alignment horizontal="right" vertical="center"/>
    </xf>
    <xf numFmtId="165" fontId="6" fillId="5" borderId="16" xfId="1" applyNumberFormat="1" applyFont="1" applyFill="1" applyBorder="1" applyAlignment="1">
      <alignment horizontal="right" vertical="center"/>
    </xf>
    <xf numFmtId="2" fontId="6" fillId="5" borderId="16" xfId="1" applyNumberFormat="1" applyFont="1" applyFill="1" applyBorder="1" applyAlignment="1">
      <alignment horizontal="right" vertical="center"/>
    </xf>
    <xf numFmtId="167" fontId="6" fillId="5" borderId="16" xfId="1" applyNumberFormat="1" applyFont="1" applyFill="1" applyBorder="1" applyAlignment="1">
      <alignment horizontal="right" vertical="center"/>
    </xf>
    <xf numFmtId="165" fontId="6" fillId="5" borderId="17" xfId="1" applyNumberFormat="1" applyFont="1" applyFill="1" applyBorder="1" applyAlignment="1">
      <alignment horizontal="right" vertical="center"/>
    </xf>
    <xf numFmtId="49" fontId="8" fillId="2" borderId="6" xfId="1" applyNumberFormat="1" applyFont="1" applyFill="1" applyBorder="1" applyAlignment="1">
      <alignment horizontal="left"/>
    </xf>
    <xf numFmtId="0" fontId="7" fillId="3" borderId="12" xfId="1" applyFont="1" applyFill="1" applyBorder="1" applyAlignment="1">
      <alignment horizontal="center" vertical="center" wrapText="1"/>
    </xf>
    <xf numFmtId="49" fontId="7" fillId="3" borderId="13" xfId="1" applyNumberFormat="1" applyFont="1" applyFill="1" applyBorder="1" applyAlignment="1">
      <alignment horizontal="left"/>
    </xf>
    <xf numFmtId="4" fontId="8" fillId="4" borderId="14" xfId="1" applyNumberFormat="1" applyFont="1" applyFill="1" applyBorder="1" applyAlignment="1">
      <alignment horizontal="right"/>
    </xf>
    <xf numFmtId="4" fontId="8" fillId="2" borderId="14" xfId="1" applyNumberFormat="1" applyFont="1" applyFill="1" applyBorder="1" applyAlignment="1">
      <alignment horizontal="right"/>
    </xf>
    <xf numFmtId="49" fontId="7" fillId="3" borderId="18" xfId="1" applyNumberFormat="1" applyFont="1" applyFill="1" applyBorder="1" applyAlignment="1">
      <alignment horizontal="left" vertical="center"/>
    </xf>
    <xf numFmtId="2" fontId="8" fillId="4" borderId="14" xfId="1" applyNumberFormat="1" applyFont="1" applyFill="1" applyBorder="1" applyAlignment="1">
      <alignment horizontal="right" vertical="center"/>
    </xf>
    <xf numFmtId="0" fontId="8" fillId="2" borderId="14" xfId="1" applyFont="1" applyFill="1" applyBorder="1" applyAlignment="1">
      <alignment horizontal="right" vertical="center"/>
    </xf>
    <xf numFmtId="0" fontId="6" fillId="5" borderId="16" xfId="1" applyFont="1" applyFill="1" applyBorder="1" applyAlignment="1">
      <alignment horizontal="right" vertical="center"/>
    </xf>
    <xf numFmtId="4" fontId="6" fillId="5" borderId="16" xfId="1" applyNumberFormat="1" applyFont="1" applyFill="1" applyBorder="1" applyAlignment="1">
      <alignment horizontal="right" vertical="center"/>
    </xf>
    <xf numFmtId="2" fontId="6" fillId="5" borderId="17" xfId="1" applyNumberFormat="1" applyFont="1" applyFill="1" applyBorder="1" applyAlignment="1">
      <alignment horizontal="right" vertical="center"/>
    </xf>
    <xf numFmtId="49" fontId="3" fillId="4" borderId="5" xfId="1" applyNumberFormat="1" applyFont="1" applyFill="1" applyBorder="1" applyAlignment="1">
      <alignment horizontal="left"/>
    </xf>
    <xf numFmtId="49" fontId="3" fillId="2" borderId="5" xfId="1" applyNumberFormat="1" applyFont="1" applyFill="1" applyBorder="1" applyAlignment="1">
      <alignment horizontal="left"/>
    </xf>
    <xf numFmtId="49" fontId="7" fillId="2" borderId="5" xfId="1" applyNumberFormat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right" vertical="center"/>
    </xf>
    <xf numFmtId="168" fontId="6" fillId="5" borderId="5" xfId="1" applyNumberFormat="1" applyFont="1" applyFill="1" applyBorder="1" applyAlignment="1">
      <alignment horizontal="right" vertical="center"/>
    </xf>
    <xf numFmtId="0" fontId="6" fillId="2" borderId="0" xfId="1" applyFont="1" applyFill="1" applyAlignment="1">
      <alignment horizontal="left" vertical="center"/>
    </xf>
    <xf numFmtId="0" fontId="11" fillId="2" borderId="0" xfId="1" applyFont="1" applyFill="1" applyAlignment="1">
      <alignment horizontal="left" vertical="center"/>
    </xf>
    <xf numFmtId="165" fontId="6" fillId="2" borderId="5" xfId="1" applyNumberFormat="1" applyFont="1" applyFill="1" applyBorder="1" applyAlignment="1">
      <alignment horizontal="right" vertical="center"/>
    </xf>
    <xf numFmtId="3" fontId="6" fillId="2" borderId="5" xfId="1" applyNumberFormat="1" applyFont="1" applyFill="1" applyBorder="1" applyAlignment="1">
      <alignment horizontal="right" vertical="center"/>
    </xf>
    <xf numFmtId="49" fontId="7" fillId="3" borderId="4" xfId="1" applyNumberFormat="1" applyFont="1" applyFill="1" applyBorder="1" applyAlignment="1">
      <alignment horizontal="left" vertical="center" wrapText="1"/>
    </xf>
    <xf numFmtId="0" fontId="8" fillId="2" borderId="0" xfId="1" applyFont="1" applyFill="1" applyAlignment="1">
      <alignment horizontal="left"/>
    </xf>
    <xf numFmtId="0" fontId="6" fillId="5" borderId="5" xfId="1" applyFont="1" applyFill="1" applyBorder="1" applyAlignment="1">
      <alignment horizontal="left" vertical="center"/>
    </xf>
    <xf numFmtId="0" fontId="8" fillId="5" borderId="5" xfId="1" applyFont="1" applyFill="1" applyBorder="1" applyAlignment="1">
      <alignment horizontal="left"/>
    </xf>
    <xf numFmtId="3" fontId="6" fillId="5" borderId="5" xfId="1" applyNumberFormat="1" applyFont="1" applyFill="1" applyBorder="1" applyAlignment="1">
      <alignment horizontal="right"/>
    </xf>
    <xf numFmtId="4" fontId="6" fillId="5" borderId="5" xfId="1" applyNumberFormat="1" applyFont="1" applyFill="1" applyBorder="1" applyAlignment="1">
      <alignment horizontal="right"/>
    </xf>
    <xf numFmtId="49" fontId="8" fillId="2" borderId="19" xfId="1" applyNumberFormat="1" applyFont="1" applyFill="1" applyBorder="1" applyAlignment="1">
      <alignment horizontal="right"/>
    </xf>
    <xf numFmtId="166" fontId="8" fillId="4" borderId="5" xfId="1" applyNumberFormat="1" applyFont="1" applyFill="1" applyBorder="1" applyAlignment="1">
      <alignment horizontal="right"/>
    </xf>
    <xf numFmtId="166" fontId="8" fillId="2" borderId="5" xfId="1" applyNumberFormat="1" applyFont="1" applyFill="1" applyBorder="1" applyAlignment="1">
      <alignment horizontal="right"/>
    </xf>
    <xf numFmtId="166" fontId="6" fillId="5" borderId="5" xfId="1" applyNumberFormat="1" applyFont="1" applyFill="1" applyBorder="1" applyAlignment="1">
      <alignment horizontal="right" vertical="center"/>
    </xf>
    <xf numFmtId="0" fontId="10" fillId="2" borderId="0" xfId="1" applyFont="1" applyFill="1" applyAlignment="1">
      <alignment horizontal="right" vertical="center"/>
    </xf>
    <xf numFmtId="0" fontId="8" fillId="2" borderId="6" xfId="1" applyFont="1" applyFill="1" applyBorder="1" applyAlignment="1">
      <alignment horizontal="center" vertical="center"/>
    </xf>
    <xf numFmtId="49" fontId="6" fillId="5" borderId="5" xfId="1" applyNumberFormat="1" applyFont="1" applyFill="1" applyBorder="1" applyAlignment="1">
      <alignment horizontal="right" vertical="center"/>
    </xf>
    <xf numFmtId="49" fontId="7" fillId="3" borderId="6" xfId="1" applyNumberFormat="1" applyFont="1" applyFill="1" applyBorder="1" applyAlignment="1">
      <alignment horizontal="center" vertical="center" wrapText="1"/>
    </xf>
    <xf numFmtId="165" fontId="8" fillId="2" borderId="4" xfId="1" applyNumberFormat="1" applyFont="1" applyFill="1" applyBorder="1" applyAlignment="1">
      <alignment horizontal="right"/>
    </xf>
    <xf numFmtId="3" fontId="8" fillId="2" borderId="4" xfId="1" applyNumberFormat="1" applyFont="1" applyFill="1" applyBorder="1" applyAlignment="1">
      <alignment horizontal="right"/>
    </xf>
    <xf numFmtId="49" fontId="10" fillId="2" borderId="0" xfId="1" applyNumberFormat="1" applyFont="1" applyFill="1" applyAlignment="1">
      <alignment horizontal="left" vertical="center"/>
    </xf>
    <xf numFmtId="49" fontId="6" fillId="5" borderId="5" xfId="1" applyNumberFormat="1" applyFont="1" applyFill="1" applyBorder="1" applyAlignment="1">
      <alignment horizontal="left" vertical="center" wrapText="1"/>
    </xf>
    <xf numFmtId="0" fontId="3" fillId="2" borderId="0" xfId="1" applyFont="1" applyFill="1" applyAlignment="1">
      <alignment horizontal="center"/>
    </xf>
    <xf numFmtId="49" fontId="6" fillId="2" borderId="4" xfId="1" applyNumberFormat="1" applyFont="1" applyFill="1" applyBorder="1" applyAlignment="1">
      <alignment horizontal="center" wrapText="1"/>
    </xf>
    <xf numFmtId="49" fontId="7" fillId="3" borderId="5" xfId="1" applyNumberFormat="1" applyFont="1" applyFill="1" applyBorder="1" applyAlignment="1">
      <alignment horizontal="center"/>
    </xf>
    <xf numFmtId="0" fontId="16" fillId="3" borderId="5" xfId="1" applyFont="1" applyFill="1" applyBorder="1" applyAlignment="1">
      <alignment horizontal="left" vertical="center"/>
    </xf>
    <xf numFmtId="49" fontId="7" fillId="3" borderId="4" xfId="1" applyNumberFormat="1" applyFont="1" applyFill="1" applyBorder="1" applyAlignment="1">
      <alignment horizontal="center" wrapText="1"/>
    </xf>
    <xf numFmtId="49" fontId="10" fillId="2" borderId="4" xfId="1" applyNumberFormat="1" applyFont="1" applyFill="1" applyBorder="1" applyAlignment="1">
      <alignment horizontal="center" vertical="center"/>
    </xf>
    <xf numFmtId="49" fontId="6" fillId="5" borderId="5" xfId="1" applyNumberFormat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left" vertical="center"/>
    </xf>
    <xf numFmtId="49" fontId="4" fillId="2" borderId="1" xfId="1" applyNumberFormat="1" applyFont="1" applyFill="1" applyBorder="1" applyAlignment="1">
      <alignment horizontal="center"/>
    </xf>
    <xf numFmtId="49" fontId="5" fillId="2" borderId="2" xfId="1" applyNumberFormat="1" applyFont="1" applyFill="1" applyBorder="1" applyAlignment="1">
      <alignment horizontal="left"/>
    </xf>
    <xf numFmtId="49" fontId="6" fillId="2" borderId="4" xfId="1" applyNumberFormat="1" applyFont="1" applyFill="1" applyBorder="1" applyAlignment="1">
      <alignment horizontal="center" vertical="center"/>
    </xf>
    <xf numFmtId="49" fontId="7" fillId="3" borderId="4" xfId="1" applyNumberFormat="1" applyFont="1" applyFill="1" applyBorder="1" applyAlignment="1">
      <alignment horizontal="center"/>
    </xf>
    <xf numFmtId="49" fontId="5" fillId="2" borderId="3" xfId="1" applyNumberFormat="1" applyFont="1" applyFill="1" applyBorder="1" applyAlignment="1">
      <alignment horizontal="center" vertical="center"/>
    </xf>
    <xf numFmtId="49" fontId="7" fillId="3" borderId="4" xfId="1" applyNumberFormat="1" applyFont="1" applyFill="1" applyBorder="1" applyAlignment="1">
      <alignment horizontal="left" vertical="center"/>
    </xf>
    <xf numFmtId="49" fontId="5" fillId="2" borderId="3" xfId="1" applyNumberFormat="1" applyFont="1" applyFill="1" applyBorder="1" applyAlignment="1">
      <alignment horizontal="left" vertical="center"/>
    </xf>
    <xf numFmtId="49" fontId="6" fillId="2" borderId="6" xfId="1" applyNumberFormat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left"/>
    </xf>
    <xf numFmtId="49" fontId="6" fillId="5" borderId="5" xfId="1" applyNumberFormat="1" applyFont="1" applyFill="1" applyBorder="1" applyAlignment="1">
      <alignment horizontal="center" vertical="center"/>
    </xf>
    <xf numFmtId="49" fontId="6" fillId="5" borderId="5" xfId="1" applyNumberFormat="1" applyFont="1" applyFill="1" applyBorder="1" applyAlignment="1">
      <alignment horizontal="left" vertical="center"/>
    </xf>
    <xf numFmtId="49" fontId="7" fillId="3" borderId="5" xfId="1" applyNumberFormat="1" applyFont="1" applyFill="1" applyBorder="1" applyAlignment="1">
      <alignment horizontal="left" vertical="center"/>
    </xf>
    <xf numFmtId="0" fontId="9" fillId="2" borderId="6" xfId="1" applyFont="1" applyFill="1" applyBorder="1" applyAlignment="1">
      <alignment horizontal="left"/>
    </xf>
    <xf numFmtId="0" fontId="11" fillId="2" borderId="7" xfId="1" applyFont="1" applyFill="1" applyBorder="1" applyAlignment="1">
      <alignment horizontal="center"/>
    </xf>
    <xf numFmtId="49" fontId="7" fillId="3" borderId="4" xfId="1" applyNumberFormat="1" applyFont="1" applyFill="1" applyBorder="1" applyAlignment="1">
      <alignment horizontal="center" vertical="center" wrapText="1"/>
    </xf>
    <xf numFmtId="49" fontId="8" fillId="2" borderId="6" xfId="1" applyNumberFormat="1" applyFont="1" applyFill="1" applyBorder="1" applyAlignment="1">
      <alignment horizontal="left"/>
    </xf>
    <xf numFmtId="0" fontId="13" fillId="2" borderId="8" xfId="1" applyFont="1" applyFill="1" applyBorder="1" applyAlignment="1">
      <alignment horizontal="center" vertical="center"/>
    </xf>
    <xf numFmtId="49" fontId="7" fillId="3" borderId="4" xfId="1" applyNumberFormat="1" applyFont="1" applyFill="1" applyBorder="1" applyAlignment="1">
      <alignment horizontal="center" vertical="center"/>
    </xf>
    <xf numFmtId="49" fontId="6" fillId="2" borderId="0" xfId="1" applyNumberFormat="1" applyFont="1" applyFill="1" applyAlignment="1">
      <alignment horizontal="center" vertical="center"/>
    </xf>
    <xf numFmtId="0" fontId="10" fillId="2" borderId="0" xfId="1" applyFont="1" applyFill="1" applyAlignment="1">
      <alignment horizontal="left" vertical="center"/>
    </xf>
    <xf numFmtId="0" fontId="11" fillId="2" borderId="0" xfId="1" applyFont="1" applyFill="1" applyAlignment="1">
      <alignment horizontal="center"/>
    </xf>
    <xf numFmtId="49" fontId="5" fillId="2" borderId="3" xfId="1" applyNumberFormat="1" applyFont="1" applyFill="1" applyBorder="1" applyAlignment="1">
      <alignment horizontal="center" vertical="center" wrapText="1"/>
    </xf>
    <xf numFmtId="0" fontId="7" fillId="2" borderId="0" xfId="1" applyFont="1" applyFill="1" applyAlignment="1">
      <alignment horizontal="center"/>
    </xf>
    <xf numFmtId="49" fontId="5" fillId="2" borderId="6" xfId="1" applyNumberFormat="1" applyFont="1" applyFill="1" applyBorder="1" applyAlignment="1">
      <alignment horizontal="left"/>
    </xf>
    <xf numFmtId="0" fontId="2" fillId="2" borderId="2" xfId="1" applyFont="1" applyFill="1" applyBorder="1" applyAlignment="1">
      <alignment horizontal="left" vertical="center"/>
    </xf>
    <xf numFmtId="49" fontId="6" fillId="5" borderId="6" xfId="1" applyNumberFormat="1" applyFont="1" applyFill="1" applyBorder="1" applyAlignment="1">
      <alignment horizontal="center" vertical="center"/>
    </xf>
    <xf numFmtId="0" fontId="10" fillId="2" borderId="0" xfId="1" applyFont="1" applyFill="1" applyAlignment="1">
      <alignment horizontal="center"/>
    </xf>
    <xf numFmtId="49" fontId="6" fillId="2" borderId="6" xfId="1" applyNumberFormat="1" applyFont="1" applyFill="1" applyBorder="1" applyAlignment="1">
      <alignment horizontal="center"/>
    </xf>
    <xf numFmtId="49" fontId="5" fillId="2" borderId="3" xfId="1" applyNumberFormat="1" applyFont="1" applyFill="1" applyBorder="1" applyAlignment="1">
      <alignment horizontal="left"/>
    </xf>
    <xf numFmtId="0" fontId="6" fillId="2" borderId="6" xfId="1" applyFont="1" applyFill="1" applyBorder="1" applyAlignment="1">
      <alignment horizontal="center"/>
    </xf>
    <xf numFmtId="49" fontId="6" fillId="2" borderId="4" xfId="1" applyNumberFormat="1" applyFont="1" applyFill="1" applyBorder="1" applyAlignment="1">
      <alignment horizontal="center" vertical="center" wrapText="1"/>
    </xf>
    <xf numFmtId="49" fontId="7" fillId="3" borderId="12" xfId="1" applyNumberFormat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left" vertical="center"/>
    </xf>
    <xf numFmtId="0" fontId="7" fillId="2" borderId="10" xfId="1" applyFont="1" applyFill="1" applyBorder="1" applyAlignment="1">
      <alignment horizontal="center"/>
    </xf>
    <xf numFmtId="49" fontId="6" fillId="2" borderId="11" xfId="1" applyNumberFormat="1" applyFont="1" applyFill="1" applyBorder="1" applyAlignment="1">
      <alignment horizontal="center" vertical="center"/>
    </xf>
    <xf numFmtId="49" fontId="11" fillId="3" borderId="4" xfId="1" applyNumberFormat="1" applyFont="1" applyFill="1" applyBorder="1" applyAlignment="1">
      <alignment horizontal="center" vertical="center"/>
    </xf>
    <xf numFmtId="0" fontId="10" fillId="2" borderId="0" xfId="1" applyFont="1" applyFill="1" applyAlignment="1">
      <alignment horizontal="left" vertical="center" wrapText="1"/>
    </xf>
    <xf numFmtId="49" fontId="6" fillId="2" borderId="4" xfId="1" applyNumberFormat="1" applyFont="1" applyFill="1" applyBorder="1" applyAlignment="1">
      <alignment horizontal="center"/>
    </xf>
    <xf numFmtId="0" fontId="10" fillId="2" borderId="0" xfId="1" applyFont="1" applyFill="1" applyAlignment="1">
      <alignment horizontal="center" vertical="center"/>
    </xf>
    <xf numFmtId="49" fontId="5" fillId="2" borderId="3" xfId="1" applyNumberFormat="1" applyFont="1" applyFill="1" applyBorder="1" applyAlignment="1">
      <alignment horizontal="center"/>
    </xf>
    <xf numFmtId="49" fontId="6" fillId="2" borderId="6" xfId="1" applyNumberFormat="1" applyFont="1" applyFill="1" applyBorder="1" applyAlignment="1">
      <alignment horizontal="center" vertical="center" wrapText="1"/>
    </xf>
    <xf numFmtId="49" fontId="7" fillId="3" borderId="5" xfId="1" applyNumberFormat="1" applyFont="1" applyFill="1" applyBorder="1" applyAlignment="1">
      <alignment horizontal="center" vertical="center"/>
    </xf>
    <xf numFmtId="49" fontId="10" fillId="2" borderId="4" xfId="1" applyNumberFormat="1" applyFont="1" applyFill="1" applyBorder="1" applyAlignment="1">
      <alignment horizontal="center"/>
    </xf>
    <xf numFmtId="49" fontId="5" fillId="2" borderId="3" xfId="1" applyNumberFormat="1" applyFont="1" applyFill="1" applyBorder="1" applyAlignment="1">
      <alignment horizontal="center" wrapText="1"/>
    </xf>
    <xf numFmtId="49" fontId="11" fillId="2" borderId="0" xfId="1" applyNumberFormat="1" applyFont="1" applyFill="1" applyAlignment="1">
      <alignment horizontal="left"/>
    </xf>
    <xf numFmtId="49" fontId="8" fillId="2" borderId="20" xfId="1" applyNumberFormat="1" applyFont="1" applyFill="1" applyBorder="1" applyAlignment="1">
      <alignment horizontal="left" vertical="center"/>
    </xf>
    <xf numFmtId="49" fontId="8" fillId="2" borderId="19" xfId="1" applyNumberFormat="1" applyFont="1" applyFill="1" applyBorder="1" applyAlignment="1">
      <alignment horizontal="right" vertical="center"/>
    </xf>
    <xf numFmtId="49" fontId="6" fillId="5" borderId="4" xfId="1" applyNumberFormat="1" applyFont="1" applyFill="1" applyBorder="1" applyAlignment="1">
      <alignment horizontal="left"/>
    </xf>
    <xf numFmtId="49" fontId="11" fillId="3" borderId="4" xfId="1" applyNumberFormat="1" applyFont="1" applyFill="1" applyBorder="1" applyAlignment="1">
      <alignment horizontal="left"/>
    </xf>
    <xf numFmtId="49" fontId="8" fillId="2" borderId="5" xfId="1" applyNumberFormat="1" applyFont="1" applyFill="1" applyBorder="1" applyAlignment="1">
      <alignment horizontal="left"/>
    </xf>
    <xf numFmtId="49" fontId="8" fillId="2" borderId="20" xfId="1" applyNumberFormat="1" applyFont="1" applyFill="1" applyBorder="1" applyAlignment="1">
      <alignment horizontal="left"/>
    </xf>
    <xf numFmtId="49" fontId="8" fillId="2" borderId="19" xfId="1" applyNumberFormat="1" applyFont="1" applyFill="1" applyBorder="1" applyAlignment="1">
      <alignment horizontal="right"/>
    </xf>
    <xf numFmtId="49" fontId="10" fillId="2" borderId="0" xfId="1" applyNumberFormat="1" applyFont="1" applyFill="1" applyAlignment="1">
      <alignment horizontal="center" vertical="center"/>
    </xf>
    <xf numFmtId="49" fontId="10" fillId="2" borderId="6" xfId="1" applyNumberFormat="1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0" xfId="0" applyAlignment="1">
      <alignment horizontal="center"/>
    </xf>
    <xf numFmtId="0" fontId="19" fillId="0" borderId="22" xfId="0" applyFont="1" applyBorder="1" applyAlignment="1">
      <alignment horizontal="center" vertical="center"/>
    </xf>
    <xf numFmtId="0" fontId="20" fillId="0" borderId="22" xfId="0" applyFont="1" applyBorder="1" applyAlignment="1">
      <alignment horizontal="justify" vertical="center"/>
    </xf>
    <xf numFmtId="0" fontId="21" fillId="0" borderId="22" xfId="0" applyFont="1" applyBorder="1" applyAlignment="1">
      <alignment horizontal="center" vertical="center"/>
    </xf>
    <xf numFmtId="0" fontId="22" fillId="0" borderId="0" xfId="0" applyFont="1"/>
    <xf numFmtId="0" fontId="18" fillId="0" borderId="22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17" fontId="26" fillId="0" borderId="22" xfId="0" quotePrefix="1" applyNumberFormat="1" applyFont="1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27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vertical="center"/>
    </xf>
    <xf numFmtId="0" fontId="29" fillId="6" borderId="0" xfId="0" applyFont="1" applyFill="1" applyAlignment="1">
      <alignment horizontal="left" vertical="center" indent="2"/>
    </xf>
    <xf numFmtId="0" fontId="30" fillId="0" borderId="0" xfId="2" applyAlignment="1">
      <alignment horizontal="left" indent="6"/>
    </xf>
    <xf numFmtId="0" fontId="29" fillId="6" borderId="0" xfId="0" applyFont="1" applyFill="1" applyAlignment="1">
      <alignment vertical="center"/>
    </xf>
    <xf numFmtId="0" fontId="17" fillId="0" borderId="0" xfId="0" applyFont="1"/>
    <xf numFmtId="0" fontId="29" fillId="6" borderId="0" xfId="0" applyFont="1" applyFill="1" applyAlignment="1">
      <alignment horizontal="left" vertical="center"/>
    </xf>
    <xf numFmtId="0" fontId="29" fillId="6" borderId="0" xfId="0" applyFont="1" applyFill="1" applyAlignment="1">
      <alignment vertical="center" wrapText="1"/>
    </xf>
    <xf numFmtId="0" fontId="31" fillId="0" borderId="0" xfId="0" applyFont="1" applyAlignment="1">
      <alignment horizontal="center" vertical="center" wrapText="1"/>
    </xf>
    <xf numFmtId="0" fontId="32" fillId="6" borderId="0" xfId="0" applyFont="1" applyFill="1" applyAlignment="1">
      <alignment horizontal="left" vertical="center"/>
    </xf>
    <xf numFmtId="0" fontId="0" fillId="0" borderId="0" xfId="0" applyAlignment="1">
      <alignment horizontal="left"/>
    </xf>
  </cellXfs>
  <cellStyles count="3">
    <cellStyle name="Collegamento ipertestuale" xfId="2" builtinId="8"/>
    <cellStyle name="Normale" xfId="0" builtinId="0"/>
    <cellStyle name="Normale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2800350</xdr:colOff>
      <xdr:row>0</xdr:row>
      <xdr:rowOff>85726</xdr:rowOff>
    </xdr:from>
    <xdr:to>
      <xdr:col>0</xdr:col>
      <xdr:colOff>4752975</xdr:colOff>
      <xdr:row>3</xdr:row>
      <xdr:rowOff>152401</xdr:rowOff>
    </xdr:to>
    <xdr:pic>
      <xdr:nvPicPr>
        <xdr:cNvPr id="2" name="Immagine 1" descr="H:\Personale\Normativa e Documentazione\Norm&amp;Doc Varia\Standard x Atti regionali\Camuna RegioneLombardia.png">
          <a:extLst>
            <a:ext uri="{FF2B5EF4-FFF2-40B4-BE49-F238E27FC236}">
              <a16:creationId xmlns:a16="http://schemas.microsoft.com/office/drawing/2014/main" id="{0485DB47-C5F6-4F64-B074-BD5F32A1C6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85726"/>
          <a:ext cx="1952625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0</xdr:row>
      <xdr:rowOff>76200</xdr:rowOff>
    </xdr:from>
    <xdr:to>
      <xdr:col>2</xdr:col>
      <xdr:colOff>1607820</xdr:colOff>
      <xdr:row>4</xdr:row>
      <xdr:rowOff>76200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76200"/>
          <a:ext cx="1577340" cy="5029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83820</xdr:rowOff>
    </xdr:from>
    <xdr:to>
      <xdr:col>1</xdr:col>
      <xdr:colOff>1165860</xdr:colOff>
      <xdr:row>4</xdr:row>
      <xdr:rowOff>342900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" y="83820"/>
          <a:ext cx="1127760" cy="533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45720</xdr:rowOff>
    </xdr:from>
    <xdr:to>
      <xdr:col>2</xdr:col>
      <xdr:colOff>1196340</xdr:colOff>
      <xdr:row>5</xdr:row>
      <xdr:rowOff>45720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" y="99060"/>
          <a:ext cx="1196340" cy="495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1351852</xdr:colOff>
      <xdr:row>3</xdr:row>
      <xdr:rowOff>213360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0"/>
          <a:ext cx="1367092" cy="5029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99060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0"/>
          <a:ext cx="1409700" cy="51054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2</xdr:row>
      <xdr:rowOff>22860</xdr:rowOff>
    </xdr:from>
    <xdr:to>
      <xdr:col>1</xdr:col>
      <xdr:colOff>1325880</xdr:colOff>
      <xdr:row>5</xdr:row>
      <xdr:rowOff>38100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129540"/>
          <a:ext cx="1303020" cy="5486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53340"/>
          <a:ext cx="2636520" cy="5562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2</xdr:row>
      <xdr:rowOff>0</xdr:rowOff>
    </xdr:from>
    <xdr:to>
      <xdr:col>2</xdr:col>
      <xdr:colOff>1158240</xdr:colOff>
      <xdr:row>5</xdr:row>
      <xdr:rowOff>22860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" y="99060"/>
          <a:ext cx="1135380" cy="51054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7620</xdr:rowOff>
    </xdr:from>
    <xdr:to>
      <xdr:col>2</xdr:col>
      <xdr:colOff>1341120</xdr:colOff>
      <xdr:row>5</xdr:row>
      <xdr:rowOff>83820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121920"/>
          <a:ext cx="1303020" cy="5181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1539240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0"/>
          <a:ext cx="1539240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</xdr:colOff>
      <xdr:row>0</xdr:row>
      <xdr:rowOff>68580</xdr:rowOff>
    </xdr:from>
    <xdr:to>
      <xdr:col>2</xdr:col>
      <xdr:colOff>1531620</xdr:colOff>
      <xdr:row>4</xdr:row>
      <xdr:rowOff>68580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68580"/>
          <a:ext cx="1447800" cy="4953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419100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2100" cy="5181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106680"/>
          <a:ext cx="1181100" cy="54102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1310640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" y="91440"/>
          <a:ext cx="1310640" cy="54864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" y="106680"/>
          <a:ext cx="1379220" cy="55626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30480</xdr:rowOff>
    </xdr:from>
    <xdr:to>
      <xdr:col>2</xdr:col>
      <xdr:colOff>1394460</xdr:colOff>
      <xdr:row>5</xdr:row>
      <xdr:rowOff>30480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340"/>
          <a:ext cx="1478280" cy="51054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1089660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06680"/>
          <a:ext cx="1104900" cy="5334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1089660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76200"/>
          <a:ext cx="1120140" cy="54102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1493520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76200"/>
          <a:ext cx="1493520" cy="50292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1348740</xdr:colOff>
      <xdr:row>4</xdr:row>
      <xdr:rowOff>144780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" y="0"/>
          <a:ext cx="1630680" cy="63246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53340"/>
          <a:ext cx="952500" cy="533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1</xdr:row>
      <xdr:rowOff>0</xdr:rowOff>
    </xdr:from>
    <xdr:to>
      <xdr:col>2</xdr:col>
      <xdr:colOff>1478280</xdr:colOff>
      <xdr:row>4</xdr:row>
      <xdr:rowOff>106680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106680"/>
          <a:ext cx="1287780" cy="533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91440"/>
          <a:ext cx="1066800" cy="51816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106680"/>
          <a:ext cx="30480" cy="52578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0</xdr:colOff>
      <xdr:row>4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" y="0"/>
          <a:ext cx="1333500" cy="51054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3" descr="Inserted picture RelID: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" y="91440"/>
          <a:ext cx="22860" cy="51816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" y="106680"/>
          <a:ext cx="38100" cy="51054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106680"/>
          <a:ext cx="1432560" cy="54102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236220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0"/>
          <a:ext cx="1371600" cy="5334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411480</xdr:colOff>
      <xdr:row>0</xdr:row>
      <xdr:rowOff>30480</xdr:rowOff>
    </xdr:from>
    <xdr:to>
      <xdr:col>2</xdr:col>
      <xdr:colOff>1234440</xdr:colOff>
      <xdr:row>4</xdr:row>
      <xdr:rowOff>30480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30480"/>
          <a:ext cx="1234440" cy="54102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1341120</xdr:colOff>
      <xdr:row>6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" y="182880"/>
          <a:ext cx="1371600" cy="54864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1181100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160020"/>
          <a:ext cx="1181100" cy="5257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60960</xdr:rowOff>
    </xdr:from>
    <xdr:to>
      <xdr:col>2</xdr:col>
      <xdr:colOff>1150620</xdr:colOff>
      <xdr:row>4</xdr:row>
      <xdr:rowOff>60960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60960"/>
          <a:ext cx="1181100" cy="4953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213360</xdr:colOff>
      <xdr:row>0</xdr:row>
      <xdr:rowOff>68580</xdr:rowOff>
    </xdr:from>
    <xdr:to>
      <xdr:col>3</xdr:col>
      <xdr:colOff>960120</xdr:colOff>
      <xdr:row>2</xdr:row>
      <xdr:rowOff>45720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9740" y="68580"/>
          <a:ext cx="746760" cy="37338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106680</xdr:colOff>
      <xdr:row>1</xdr:row>
      <xdr:rowOff>121920</xdr:rowOff>
    </xdr:from>
    <xdr:to>
      <xdr:col>2</xdr:col>
      <xdr:colOff>1447800</xdr:colOff>
      <xdr:row>4</xdr:row>
      <xdr:rowOff>83820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28600"/>
          <a:ext cx="1341120" cy="50292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91440</xdr:colOff>
      <xdr:row>1</xdr:row>
      <xdr:rowOff>60960</xdr:rowOff>
    </xdr:from>
    <xdr:to>
      <xdr:col>2</xdr:col>
      <xdr:colOff>1219200</xdr:colOff>
      <xdr:row>5</xdr:row>
      <xdr:rowOff>22860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" y="167640"/>
          <a:ext cx="1127760" cy="4953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4</xdr:col>
      <xdr:colOff>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289560"/>
          <a:ext cx="1333500" cy="51054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1531620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21920"/>
          <a:ext cx="1531620" cy="5562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0</xdr:row>
      <xdr:rowOff>76200</xdr:rowOff>
    </xdr:from>
    <xdr:to>
      <xdr:col>2</xdr:col>
      <xdr:colOff>1203960</xdr:colOff>
      <xdr:row>5</xdr:row>
      <xdr:rowOff>15240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76200"/>
          <a:ext cx="1181100" cy="5791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1501140</xdr:colOff>
      <xdr:row>5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" y="53340"/>
          <a:ext cx="1501140" cy="495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1386840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91440"/>
          <a:ext cx="1386840" cy="5181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" y="0"/>
          <a:ext cx="1280160" cy="533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06680"/>
          <a:ext cx="2255520" cy="5257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2</xdr:col>
      <xdr:colOff>1409700</xdr:colOff>
      <xdr:row>4</xdr:row>
      <xdr:rowOff>45720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20"/>
          <a:ext cx="1493520" cy="487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090F-556D-40CB-91DB-4920FD213CF8}">
  <dimension ref="A1:C26"/>
  <sheetViews>
    <sheetView tabSelected="1" topLeftCell="A12" workbookViewId="0">
      <selection activeCell="A24" sqref="A24"/>
    </sheetView>
  </sheetViews>
  <sheetFormatPr defaultRowHeight="15" x14ac:dyDescent="0.25"/>
  <cols>
    <col min="1" max="1" width="113.28515625" customWidth="1"/>
    <col min="3" max="5" width="35.5703125" customWidth="1"/>
  </cols>
  <sheetData>
    <row r="1" spans="1:3" ht="20.25" x14ac:dyDescent="0.25">
      <c r="A1" s="214"/>
    </row>
    <row r="2" spans="1:3" x14ac:dyDescent="0.25">
      <c r="A2" s="215"/>
      <c r="B2" s="216"/>
      <c r="C2" s="216"/>
    </row>
    <row r="3" spans="1:3" x14ac:dyDescent="0.25">
      <c r="A3" s="217" t="s">
        <v>3627</v>
      </c>
    </row>
    <row r="4" spans="1:3" ht="18.75" x14ac:dyDescent="0.25">
      <c r="A4" s="218"/>
    </row>
    <row r="5" spans="1:3" s="220" customFormat="1" ht="15.75" x14ac:dyDescent="0.25">
      <c r="A5" s="219" t="s">
        <v>3628</v>
      </c>
    </row>
    <row r="6" spans="1:3" ht="20.25" x14ac:dyDescent="0.25">
      <c r="A6" s="221"/>
    </row>
    <row r="7" spans="1:3" ht="16.5" x14ac:dyDescent="0.25">
      <c r="A7" s="222" t="s">
        <v>3629</v>
      </c>
    </row>
    <row r="8" spans="1:3" ht="20.25" x14ac:dyDescent="0.25">
      <c r="A8" s="221"/>
    </row>
    <row r="9" spans="1:3" ht="90" x14ac:dyDescent="0.25">
      <c r="A9" s="223">
        <v>2018</v>
      </c>
    </row>
    <row r="10" spans="1:3" ht="60.75" x14ac:dyDescent="0.25">
      <c r="A10" s="224" t="s">
        <v>3630</v>
      </c>
    </row>
    <row r="11" spans="1:3" ht="60.75" x14ac:dyDescent="0.25">
      <c r="A11" s="224" t="s">
        <v>3631</v>
      </c>
    </row>
    <row r="12" spans="1:3" ht="20.25" x14ac:dyDescent="0.25">
      <c r="A12" s="221"/>
    </row>
    <row r="13" spans="1:3" ht="20.25" x14ac:dyDescent="0.25">
      <c r="A13" s="221"/>
    </row>
    <row r="14" spans="1:3" ht="20.25" x14ac:dyDescent="0.25">
      <c r="A14" s="221"/>
    </row>
    <row r="15" spans="1:3" ht="20.25" x14ac:dyDescent="0.25">
      <c r="A15" s="221"/>
    </row>
    <row r="16" spans="1:3" ht="20.25" x14ac:dyDescent="0.25">
      <c r="A16" s="221"/>
    </row>
    <row r="17" spans="1:1" ht="20.25" x14ac:dyDescent="0.25">
      <c r="A17" s="221"/>
    </row>
    <row r="18" spans="1:1" ht="20.25" x14ac:dyDescent="0.25">
      <c r="A18" s="221"/>
    </row>
    <row r="19" spans="1:1" ht="20.25" x14ac:dyDescent="0.25">
      <c r="A19" s="221"/>
    </row>
    <row r="20" spans="1:1" ht="20.25" x14ac:dyDescent="0.25">
      <c r="A20" s="221"/>
    </row>
    <row r="21" spans="1:1" ht="20.25" x14ac:dyDescent="0.25">
      <c r="A21" s="221"/>
    </row>
    <row r="22" spans="1:1" ht="20.25" x14ac:dyDescent="0.25">
      <c r="A22" s="221"/>
    </row>
    <row r="23" spans="1:1" ht="15.75" x14ac:dyDescent="0.25">
      <c r="A23" s="225" t="s">
        <v>3697</v>
      </c>
    </row>
    <row r="24" spans="1:1" x14ac:dyDescent="0.25">
      <c r="A24" s="226"/>
    </row>
    <row r="25" spans="1:1" x14ac:dyDescent="0.25">
      <c r="A25" s="226"/>
    </row>
    <row r="26" spans="1:1" ht="15.75" thickBot="1" x14ac:dyDescent="0.3">
      <c r="A26" s="227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215"/>
  <sheetViews>
    <sheetView workbookViewId="0">
      <selection activeCell="G190" sqref="G1:G1048576"/>
    </sheetView>
  </sheetViews>
  <sheetFormatPr defaultColWidth="8.85546875" defaultRowHeight="12.75" x14ac:dyDescent="0.2"/>
  <cols>
    <col min="1" max="1" width="1.140625" style="15" customWidth="1"/>
    <col min="2" max="2" width="32.85546875" style="15" customWidth="1"/>
    <col min="3" max="4" width="6.42578125" style="15" customWidth="1"/>
    <col min="5" max="5" width="6.85546875" style="15" bestFit="1" customWidth="1"/>
    <col min="6" max="6" width="6.42578125" style="15" customWidth="1"/>
    <col min="7" max="7" width="6.85546875" style="15" bestFit="1" customWidth="1"/>
    <col min="8" max="18" width="6.42578125" style="15" customWidth="1"/>
    <col min="19" max="19" width="4.7109375" style="15" customWidth="1"/>
    <col min="20" max="16384" width="8.85546875" style="15"/>
  </cols>
  <sheetData>
    <row r="1" spans="2:18" s="1" customFormat="1" ht="8.65" customHeight="1" thickBot="1" x14ac:dyDescent="0.2"/>
    <row r="2" spans="2:18" s="1" customFormat="1" ht="13.15" customHeight="1" thickBot="1" x14ac:dyDescent="0.25">
      <c r="B2" s="159"/>
      <c r="G2" s="160" t="s">
        <v>0</v>
      </c>
      <c r="H2" s="160"/>
      <c r="I2" s="160"/>
      <c r="J2" s="160"/>
      <c r="N2" s="161" t="s">
        <v>849</v>
      </c>
      <c r="O2" s="161"/>
      <c r="P2" s="161"/>
    </row>
    <row r="3" spans="2:18" s="1" customFormat="1" ht="2.1" customHeight="1" thickBot="1" x14ac:dyDescent="0.2">
      <c r="B3" s="159"/>
      <c r="G3" s="160"/>
      <c r="H3" s="160"/>
      <c r="I3" s="160"/>
      <c r="J3" s="160"/>
    </row>
    <row r="4" spans="2:18" s="1" customFormat="1" ht="26.85" customHeight="1" x14ac:dyDescent="0.15">
      <c r="B4" s="159"/>
    </row>
    <row r="5" spans="2:18" s="1" customFormat="1" ht="3" customHeight="1" x14ac:dyDescent="0.15"/>
    <row r="6" spans="2:18" s="1" customFormat="1" ht="12.75" customHeight="1" thickBot="1" x14ac:dyDescent="0.2">
      <c r="F6" s="164" t="s">
        <v>880</v>
      </c>
      <c r="G6" s="164"/>
      <c r="H6" s="164"/>
      <c r="I6" s="164"/>
      <c r="J6" s="164"/>
    </row>
    <row r="7" spans="2:18" s="1" customFormat="1" ht="1.7" customHeight="1" thickBot="1" x14ac:dyDescent="0.2">
      <c r="B7" s="161" t="s">
        <v>3</v>
      </c>
      <c r="F7" s="164"/>
      <c r="G7" s="164"/>
      <c r="H7" s="164"/>
      <c r="I7" s="164"/>
      <c r="J7" s="164"/>
    </row>
    <row r="8" spans="2:18" s="1" customFormat="1" ht="10.15" customHeight="1" x14ac:dyDescent="0.15">
      <c r="B8" s="161"/>
    </row>
    <row r="9" spans="2:18" s="1" customFormat="1" ht="8.85" customHeight="1" x14ac:dyDescent="0.15"/>
    <row r="10" spans="2:18" s="1" customFormat="1" ht="11.85" customHeight="1" x14ac:dyDescent="0.2">
      <c r="B10" s="2" t="s">
        <v>851</v>
      </c>
    </row>
    <row r="11" spans="2:18" s="1" customFormat="1" ht="8.85" customHeight="1" x14ac:dyDescent="0.15"/>
    <row r="12" spans="2:18" s="1" customFormat="1" ht="11.85" customHeight="1" x14ac:dyDescent="0.2">
      <c r="B12" s="2" t="s">
        <v>852</v>
      </c>
    </row>
    <row r="13" spans="2:18" s="1" customFormat="1" ht="8.85" customHeight="1" x14ac:dyDescent="0.15"/>
    <row r="14" spans="2:18" s="1" customFormat="1" ht="11.85" customHeight="1" x14ac:dyDescent="0.2">
      <c r="B14" s="2" t="s">
        <v>853</v>
      </c>
    </row>
    <row r="15" spans="2:18" s="1" customFormat="1" ht="10.15" customHeight="1" x14ac:dyDescent="0.15"/>
    <row r="16" spans="2:18" s="1" customFormat="1" ht="21.75" customHeight="1" x14ac:dyDescent="0.2">
      <c r="B16" s="25"/>
      <c r="C16" s="173"/>
      <c r="D16" s="173"/>
      <c r="E16" s="173"/>
      <c r="F16" s="173"/>
      <c r="G16" s="162" t="s">
        <v>854</v>
      </c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</row>
    <row r="17" spans="2:18" s="1" customFormat="1" ht="29.45" customHeight="1" x14ac:dyDescent="0.15">
      <c r="B17" s="26" t="s">
        <v>855</v>
      </c>
      <c r="C17" s="27" t="s">
        <v>856</v>
      </c>
      <c r="D17" s="27" t="s">
        <v>857</v>
      </c>
      <c r="E17" s="27" t="s">
        <v>858</v>
      </c>
      <c r="F17" s="27" t="s">
        <v>859</v>
      </c>
      <c r="G17" s="27" t="s">
        <v>860</v>
      </c>
      <c r="H17" s="27" t="s">
        <v>861</v>
      </c>
      <c r="I17" s="27" t="s">
        <v>862</v>
      </c>
      <c r="J17" s="27" t="s">
        <v>863</v>
      </c>
      <c r="K17" s="27" t="s">
        <v>864</v>
      </c>
      <c r="L17" s="27" t="s">
        <v>865</v>
      </c>
      <c r="M17" s="27" t="s">
        <v>866</v>
      </c>
      <c r="N17" s="27" t="s">
        <v>867</v>
      </c>
      <c r="O17" s="27" t="s">
        <v>868</v>
      </c>
      <c r="P17" s="27" t="s">
        <v>869</v>
      </c>
      <c r="Q17" s="27" t="s">
        <v>870</v>
      </c>
      <c r="R17" s="27" t="s">
        <v>871</v>
      </c>
    </row>
    <row r="18" spans="2:18" s="1" customFormat="1" ht="14.65" customHeight="1" x14ac:dyDescent="0.15">
      <c r="B18" s="17" t="s">
        <v>9</v>
      </c>
      <c r="C18" s="29">
        <v>1295</v>
      </c>
      <c r="D18" s="29">
        <v>1299</v>
      </c>
      <c r="E18" s="29">
        <v>16321</v>
      </c>
      <c r="F18" s="29">
        <v>1445</v>
      </c>
      <c r="G18" s="29">
        <v>14876</v>
      </c>
      <c r="H18" s="30">
        <v>8.9689432643183693</v>
      </c>
      <c r="I18" s="30">
        <v>7.4852320675105499</v>
      </c>
      <c r="J18" s="31">
        <v>9.1892981984404404E-2</v>
      </c>
      <c r="K18" s="31">
        <v>8.8381226484387898E-2</v>
      </c>
      <c r="L18" s="31">
        <v>0.35110244689432601</v>
      </c>
      <c r="M18" s="31">
        <v>0.11071524603388</v>
      </c>
      <c r="N18" s="32">
        <v>1.0495880545845699</v>
      </c>
      <c r="O18" s="33">
        <v>3</v>
      </c>
      <c r="P18" s="34">
        <v>1.9655149233664999</v>
      </c>
      <c r="Q18" s="34">
        <v>2.2847022783840698</v>
      </c>
      <c r="R18" s="31">
        <v>5.00134444743211E-2</v>
      </c>
    </row>
    <row r="19" spans="2:18" s="1" customFormat="1" ht="14.65" customHeight="1" x14ac:dyDescent="0.15">
      <c r="B19" s="17" t="s">
        <v>10</v>
      </c>
      <c r="C19" s="36">
        <v>1819</v>
      </c>
      <c r="D19" s="36">
        <v>1819</v>
      </c>
      <c r="E19" s="36">
        <v>10877</v>
      </c>
      <c r="F19" s="36">
        <v>978</v>
      </c>
      <c r="G19" s="36">
        <v>9899</v>
      </c>
      <c r="H19" s="37">
        <v>9.1029396908778697</v>
      </c>
      <c r="I19" s="37">
        <v>7.6690226394257301</v>
      </c>
      <c r="J19" s="38">
        <v>8.5261137488635202E-2</v>
      </c>
      <c r="K19" s="38">
        <v>7.9058927976917104E-2</v>
      </c>
      <c r="L19" s="38">
        <v>0.23931710273765</v>
      </c>
      <c r="M19" s="38">
        <v>0.12627538135165201</v>
      </c>
      <c r="N19" s="39">
        <v>1.0612113344782299</v>
      </c>
      <c r="O19" s="40">
        <v>1</v>
      </c>
      <c r="P19" s="41">
        <v>2.1981008182644701</v>
      </c>
      <c r="Q19" s="41">
        <v>2.5090755593077199</v>
      </c>
      <c r="R19" s="38">
        <v>4.5358116981513298E-2</v>
      </c>
    </row>
    <row r="20" spans="2:18" s="1" customFormat="1" ht="14.65" customHeight="1" x14ac:dyDescent="0.15">
      <c r="B20" s="17" t="s">
        <v>11</v>
      </c>
      <c r="C20" s="29">
        <v>1264</v>
      </c>
      <c r="D20" s="29">
        <v>1275</v>
      </c>
      <c r="E20" s="29">
        <v>9114</v>
      </c>
      <c r="F20" s="29">
        <v>463</v>
      </c>
      <c r="G20" s="29">
        <v>8651</v>
      </c>
      <c r="H20" s="30">
        <v>9.1177898508842894</v>
      </c>
      <c r="I20" s="30">
        <v>7.6488940033243802</v>
      </c>
      <c r="J20" s="31">
        <v>9.5942665587793297E-2</v>
      </c>
      <c r="K20" s="31">
        <v>9.0063135475037401E-2</v>
      </c>
      <c r="L20" s="31">
        <v>0.24540515547335601</v>
      </c>
      <c r="M20" s="31">
        <v>0.16368049936423501</v>
      </c>
      <c r="N20" s="32">
        <v>1.0391557970176899</v>
      </c>
      <c r="O20" s="33">
        <v>3</v>
      </c>
      <c r="P20" s="34">
        <v>2.1243786845451398</v>
      </c>
      <c r="Q20" s="34">
        <v>2.4324069712670799</v>
      </c>
      <c r="R20" s="31">
        <v>4.3116402728008298E-2</v>
      </c>
    </row>
    <row r="21" spans="2:18" s="1" customFormat="1" ht="14.65" customHeight="1" x14ac:dyDescent="0.15">
      <c r="B21" s="17" t="s">
        <v>12</v>
      </c>
      <c r="C21" s="36">
        <v>127</v>
      </c>
      <c r="D21" s="36">
        <v>127</v>
      </c>
      <c r="E21" s="36">
        <v>1698</v>
      </c>
      <c r="F21" s="36">
        <v>135</v>
      </c>
      <c r="G21" s="36">
        <v>1563</v>
      </c>
      <c r="H21" s="37">
        <v>15.9955214331414</v>
      </c>
      <c r="I21" s="37">
        <v>12.9757575757576</v>
      </c>
      <c r="J21" s="38">
        <v>0.15547024952015401</v>
      </c>
      <c r="K21" s="38">
        <v>0.11247550097996099</v>
      </c>
      <c r="L21" s="38">
        <v>6.3979526551503495E-4</v>
      </c>
      <c r="M21" s="38">
        <v>0.13307741522712699</v>
      </c>
      <c r="N21" s="39">
        <v>0.88764126679462596</v>
      </c>
      <c r="O21" s="40"/>
      <c r="P21" s="41">
        <v>2.3435700575815699</v>
      </c>
      <c r="Q21" s="41">
        <v>4</v>
      </c>
      <c r="R21" s="38">
        <v>5.3103007037747903E-2</v>
      </c>
    </row>
    <row r="22" spans="2:18" s="1" customFormat="1" ht="14.65" customHeight="1" x14ac:dyDescent="0.15">
      <c r="B22" s="17" t="s">
        <v>13</v>
      </c>
      <c r="C22" s="29">
        <v>1005</v>
      </c>
      <c r="D22" s="29">
        <v>1005</v>
      </c>
      <c r="E22" s="29">
        <v>4756</v>
      </c>
      <c r="F22" s="29">
        <v>465</v>
      </c>
      <c r="G22" s="29">
        <v>4291</v>
      </c>
      <c r="H22" s="30">
        <v>7.6383127476112804</v>
      </c>
      <c r="I22" s="30">
        <v>6.3919636087945397</v>
      </c>
      <c r="J22" s="31">
        <v>7.7837333954789104E-2</v>
      </c>
      <c r="K22" s="31">
        <v>7.8746643885770101E-2</v>
      </c>
      <c r="L22" s="31">
        <v>0.30226054532742902</v>
      </c>
      <c r="M22" s="31">
        <v>0.12374737823351201</v>
      </c>
      <c r="N22" s="32">
        <v>1.0062626660452101</v>
      </c>
      <c r="O22" s="33"/>
      <c r="P22" s="34">
        <v>1.8559776275926401</v>
      </c>
      <c r="Q22" s="34">
        <v>1.6969930609097901</v>
      </c>
      <c r="R22" s="31">
        <v>3.5889070146818899E-2</v>
      </c>
    </row>
    <row r="23" spans="2:18" s="1" customFormat="1" ht="14.65" customHeight="1" x14ac:dyDescent="0.15">
      <c r="B23" s="17" t="s">
        <v>14</v>
      </c>
      <c r="C23" s="36">
        <v>531</v>
      </c>
      <c r="D23" s="36">
        <v>531</v>
      </c>
      <c r="E23" s="36">
        <v>2411</v>
      </c>
      <c r="F23" s="36">
        <v>180</v>
      </c>
      <c r="G23" s="36">
        <v>2231</v>
      </c>
      <c r="H23" s="37">
        <v>7.5589421783953403</v>
      </c>
      <c r="I23" s="37">
        <v>6.6708313310908203</v>
      </c>
      <c r="J23" s="38">
        <v>6.7234424025100895E-2</v>
      </c>
      <c r="K23" s="38">
        <v>5.3071631878557901E-2</v>
      </c>
      <c r="L23" s="38">
        <v>0.249215598386374</v>
      </c>
      <c r="M23" s="38">
        <v>0.125952487673689</v>
      </c>
      <c r="N23" s="39">
        <v>0.89498471537427204</v>
      </c>
      <c r="O23" s="40">
        <v>1</v>
      </c>
      <c r="P23" s="41">
        <v>1.7494397131331201</v>
      </c>
      <c r="Q23" s="41">
        <v>1.6600719424460399</v>
      </c>
      <c r="R23" s="38">
        <v>6.18556701030928E-2</v>
      </c>
    </row>
    <row r="24" spans="2:18" s="1" customFormat="1" ht="14.65" customHeight="1" x14ac:dyDescent="0.15">
      <c r="B24" s="17" t="s">
        <v>15</v>
      </c>
      <c r="C24" s="29">
        <v>1605</v>
      </c>
      <c r="D24" s="29">
        <v>1605</v>
      </c>
      <c r="E24" s="29">
        <v>3354</v>
      </c>
      <c r="F24" s="29">
        <v>631</v>
      </c>
      <c r="G24" s="29">
        <v>2723</v>
      </c>
      <c r="H24" s="30">
        <v>12.964744766801299</v>
      </c>
      <c r="I24" s="30">
        <v>11.8783473603673</v>
      </c>
      <c r="J24" s="31">
        <v>4.0029379360998901E-2</v>
      </c>
      <c r="K24" s="31">
        <v>4.6511627906976702E-2</v>
      </c>
      <c r="L24" s="31">
        <v>0.42673521850899698</v>
      </c>
      <c r="M24" s="31">
        <v>0.18068307014322399</v>
      </c>
      <c r="N24" s="32">
        <v>1.2099906720528799</v>
      </c>
      <c r="O24" s="33"/>
      <c r="P24" s="34">
        <v>2.0179948586118299</v>
      </c>
      <c r="Q24" s="34">
        <v>1.6919104991394101</v>
      </c>
      <c r="R24" s="31">
        <v>1.13845023870731E-2</v>
      </c>
    </row>
    <row r="25" spans="2:18" s="1" customFormat="1" ht="14.65" customHeight="1" x14ac:dyDescent="0.15">
      <c r="B25" s="17" t="s">
        <v>16</v>
      </c>
      <c r="C25" s="36">
        <v>1271</v>
      </c>
      <c r="D25" s="36">
        <v>1273</v>
      </c>
      <c r="E25" s="36">
        <v>7995</v>
      </c>
      <c r="F25" s="36">
        <v>2218</v>
      </c>
      <c r="G25" s="36">
        <v>5777</v>
      </c>
      <c r="H25" s="37">
        <v>6.1905833477583503</v>
      </c>
      <c r="I25" s="37">
        <v>5.7415087593850602</v>
      </c>
      <c r="J25" s="38">
        <v>3.1677341180543502E-2</v>
      </c>
      <c r="K25" s="38">
        <v>3.6741884070128301E-2</v>
      </c>
      <c r="L25" s="38">
        <v>0.58680976285269204</v>
      </c>
      <c r="M25" s="38">
        <v>9.0185217240782406E-2</v>
      </c>
      <c r="N25" s="39">
        <v>1.4344532110091699</v>
      </c>
      <c r="O25" s="40"/>
      <c r="P25" s="41">
        <v>1.7995499394149199</v>
      </c>
      <c r="Q25" s="41">
        <v>2.2035398230088501</v>
      </c>
      <c r="R25" s="38">
        <v>2.61381339795742E-2</v>
      </c>
    </row>
    <row r="26" spans="2:18" s="1" customFormat="1" ht="14.65" customHeight="1" x14ac:dyDescent="0.15">
      <c r="B26" s="17" t="s">
        <v>17</v>
      </c>
      <c r="C26" s="29">
        <v>1907</v>
      </c>
      <c r="D26" s="29">
        <v>1908</v>
      </c>
      <c r="E26" s="29">
        <v>3984</v>
      </c>
      <c r="F26" s="29">
        <v>556</v>
      </c>
      <c r="G26" s="29">
        <v>3428</v>
      </c>
      <c r="H26" s="30">
        <v>10.1770711785298</v>
      </c>
      <c r="I26" s="30">
        <v>8.8226927939317292</v>
      </c>
      <c r="J26" s="31">
        <v>7.7012835472578797E-2</v>
      </c>
      <c r="K26" s="31">
        <v>6.4522601542121694E-2</v>
      </c>
      <c r="L26" s="31">
        <v>0.24591598599766601</v>
      </c>
      <c r="M26" s="31">
        <v>0.13827304550758501</v>
      </c>
      <c r="N26" s="32">
        <v>1.1745721995332601</v>
      </c>
      <c r="O26" s="33"/>
      <c r="P26" s="34">
        <v>2.3707701283547302</v>
      </c>
      <c r="Q26" s="34">
        <v>2.1174377224199299</v>
      </c>
      <c r="R26" s="31">
        <v>4.72578763127188E-2</v>
      </c>
    </row>
    <row r="27" spans="2:18" s="1" customFormat="1" ht="14.65" customHeight="1" x14ac:dyDescent="0.15">
      <c r="B27" s="17" t="s">
        <v>18</v>
      </c>
      <c r="C27" s="36"/>
      <c r="D27" s="36"/>
      <c r="E27" s="36">
        <v>418</v>
      </c>
      <c r="F27" s="36"/>
      <c r="G27" s="36">
        <v>418</v>
      </c>
      <c r="H27" s="37">
        <v>33.1172248803828</v>
      </c>
      <c r="I27" s="37">
        <v>29.104938271604901</v>
      </c>
      <c r="J27" s="38">
        <v>0.22488038277512001</v>
      </c>
      <c r="K27" s="38">
        <v>7.0215993642996494E-2</v>
      </c>
      <c r="L27" s="38"/>
      <c r="M27" s="38">
        <v>1.43540669856459E-2</v>
      </c>
      <c r="N27" s="39">
        <v>0.91279019138756001</v>
      </c>
      <c r="O27" s="40"/>
      <c r="P27" s="41">
        <v>3.1459330143540698</v>
      </c>
      <c r="Q27" s="41"/>
      <c r="R27" s="38">
        <v>2.3923444976076602E-3</v>
      </c>
    </row>
    <row r="28" spans="2:18" s="1" customFormat="1" ht="14.65" customHeight="1" x14ac:dyDescent="0.15">
      <c r="B28" s="17" t="s">
        <v>19</v>
      </c>
      <c r="C28" s="29">
        <v>1238</v>
      </c>
      <c r="D28" s="29">
        <v>1240</v>
      </c>
      <c r="E28" s="29">
        <v>7954</v>
      </c>
      <c r="F28" s="29">
        <v>331</v>
      </c>
      <c r="G28" s="29">
        <v>7623</v>
      </c>
      <c r="H28" s="30">
        <v>7.7977174340810702</v>
      </c>
      <c r="I28" s="30">
        <v>6.8999285203716898</v>
      </c>
      <c r="J28" s="31">
        <v>8.2382264200446004E-2</v>
      </c>
      <c r="K28" s="31">
        <v>6.0142660072003001E-2</v>
      </c>
      <c r="L28" s="31">
        <v>0.28873147054965198</v>
      </c>
      <c r="M28" s="31">
        <v>0.15256460711006201</v>
      </c>
      <c r="N28" s="32">
        <v>1.0453437491801101</v>
      </c>
      <c r="O28" s="33"/>
      <c r="P28" s="34">
        <v>2.35419126328217</v>
      </c>
      <c r="Q28" s="34">
        <v>2.4407087687414801</v>
      </c>
      <c r="R28" s="31">
        <v>3.3844942935852003E-2</v>
      </c>
    </row>
    <row r="29" spans="2:18" s="1" customFormat="1" ht="14.65" customHeight="1" x14ac:dyDescent="0.15">
      <c r="B29" s="17" t="s">
        <v>20</v>
      </c>
      <c r="C29" s="36">
        <v>223</v>
      </c>
      <c r="D29" s="36">
        <v>277</v>
      </c>
      <c r="E29" s="36">
        <v>640</v>
      </c>
      <c r="F29" s="36">
        <v>1</v>
      </c>
      <c r="G29" s="36">
        <v>639</v>
      </c>
      <c r="H29" s="37">
        <v>20.1815336463224</v>
      </c>
      <c r="I29" s="37">
        <v>18.5132450331126</v>
      </c>
      <c r="J29" s="38">
        <v>5.4773082942096998E-2</v>
      </c>
      <c r="K29" s="38">
        <v>6.3120347394541004E-2</v>
      </c>
      <c r="L29" s="38"/>
      <c r="M29" s="38">
        <v>7.8247261345852897E-3</v>
      </c>
      <c r="N29" s="39">
        <v>0.69903145539906097</v>
      </c>
      <c r="O29" s="40"/>
      <c r="P29" s="41">
        <v>4.3677621283255101</v>
      </c>
      <c r="Q29" s="41"/>
      <c r="R29" s="38">
        <v>0.32707355242566499</v>
      </c>
    </row>
    <row r="30" spans="2:18" s="1" customFormat="1" ht="14.65" customHeight="1" x14ac:dyDescent="0.15">
      <c r="B30" s="17" t="s">
        <v>21</v>
      </c>
      <c r="C30" s="29">
        <v>294</v>
      </c>
      <c r="D30" s="29">
        <v>314</v>
      </c>
      <c r="E30" s="29">
        <v>1741</v>
      </c>
      <c r="F30" s="29">
        <v>92</v>
      </c>
      <c r="G30" s="29">
        <v>1649</v>
      </c>
      <c r="H30" s="30">
        <v>12.786537295330501</v>
      </c>
      <c r="I30" s="30">
        <v>10.8724696356275</v>
      </c>
      <c r="J30" s="31">
        <v>0.101273499090358</v>
      </c>
      <c r="K30" s="31">
        <v>8.9400047427080895E-2</v>
      </c>
      <c r="L30" s="31">
        <v>0.20315342631898101</v>
      </c>
      <c r="M30" s="31">
        <v>0.21892055791388701</v>
      </c>
      <c r="N30" s="32">
        <v>1.1578977562158901</v>
      </c>
      <c r="O30" s="33">
        <v>1</v>
      </c>
      <c r="P30" s="34">
        <v>2.4184354154032701</v>
      </c>
      <c r="Q30" s="34">
        <v>2.3104477611940299</v>
      </c>
      <c r="R30" s="31">
        <v>6.8526379624014602E-2</v>
      </c>
    </row>
    <row r="31" spans="2:18" s="1" customFormat="1" ht="14.65" customHeight="1" x14ac:dyDescent="0.15">
      <c r="B31" s="17" t="s">
        <v>22</v>
      </c>
      <c r="C31" s="36">
        <v>928</v>
      </c>
      <c r="D31" s="36">
        <v>947</v>
      </c>
      <c r="E31" s="36">
        <v>6514</v>
      </c>
      <c r="F31" s="36">
        <v>637</v>
      </c>
      <c r="G31" s="36">
        <v>5877</v>
      </c>
      <c r="H31" s="37">
        <v>7.9433384379785599</v>
      </c>
      <c r="I31" s="37">
        <v>7.1082109842305599</v>
      </c>
      <c r="J31" s="38">
        <v>6.1255742725880601E-2</v>
      </c>
      <c r="K31" s="38">
        <v>4.9011417432470103E-2</v>
      </c>
      <c r="L31" s="38">
        <v>0.320741875106347</v>
      </c>
      <c r="M31" s="38">
        <v>0.13459247915603201</v>
      </c>
      <c r="N31" s="39">
        <v>1.1485862004423999</v>
      </c>
      <c r="O31" s="40">
        <v>5</v>
      </c>
      <c r="P31" s="41">
        <v>2.33639612046963</v>
      </c>
      <c r="Q31" s="41">
        <v>2.1549071618037101</v>
      </c>
      <c r="R31" s="38">
        <v>3.8625148885485801E-2</v>
      </c>
    </row>
    <row r="32" spans="2:18" s="1" customFormat="1" ht="14.65" customHeight="1" x14ac:dyDescent="0.15">
      <c r="B32" s="17" t="s">
        <v>23</v>
      </c>
      <c r="C32" s="29">
        <v>1388</v>
      </c>
      <c r="D32" s="29">
        <v>1422</v>
      </c>
      <c r="E32" s="29">
        <v>8789</v>
      </c>
      <c r="F32" s="29">
        <v>751</v>
      </c>
      <c r="G32" s="29">
        <v>8038</v>
      </c>
      <c r="H32" s="30">
        <v>6.6777805424234904</v>
      </c>
      <c r="I32" s="30">
        <v>5.84987958255285</v>
      </c>
      <c r="J32" s="31">
        <v>7.0166708136352299E-2</v>
      </c>
      <c r="K32" s="31">
        <v>6.8857589984350501E-2</v>
      </c>
      <c r="L32" s="31">
        <v>0.28141328688728501</v>
      </c>
      <c r="M32" s="31">
        <v>0.156755411793979</v>
      </c>
      <c r="N32" s="32">
        <v>1.10556232893755</v>
      </c>
      <c r="O32" s="33">
        <v>1</v>
      </c>
      <c r="P32" s="34">
        <v>2.3150037322717099</v>
      </c>
      <c r="Q32" s="34">
        <v>3.1582670203359902</v>
      </c>
      <c r="R32" s="31">
        <v>4.06817616322468E-2</v>
      </c>
    </row>
    <row r="33" spans="2:18" s="1" customFormat="1" ht="14.65" customHeight="1" x14ac:dyDescent="0.15">
      <c r="B33" s="17" t="s">
        <v>24</v>
      </c>
      <c r="C33" s="36">
        <v>692</v>
      </c>
      <c r="D33" s="36">
        <v>1025</v>
      </c>
      <c r="E33" s="36">
        <v>7337</v>
      </c>
      <c r="F33" s="36">
        <v>618</v>
      </c>
      <c r="G33" s="36">
        <v>6719</v>
      </c>
      <c r="H33" s="37">
        <v>12.488316713796699</v>
      </c>
      <c r="I33" s="37">
        <v>10.243765084473001</v>
      </c>
      <c r="J33" s="38">
        <v>7.5011162375353505E-2</v>
      </c>
      <c r="K33" s="38">
        <v>6.1340261473739402E-2</v>
      </c>
      <c r="L33" s="38">
        <v>0.35615418961154899</v>
      </c>
      <c r="M33" s="38">
        <v>0.12248846554546799</v>
      </c>
      <c r="N33" s="39">
        <v>1.1355395892245901</v>
      </c>
      <c r="O33" s="40">
        <v>4</v>
      </c>
      <c r="P33" s="41">
        <v>2.3027236195862502</v>
      </c>
      <c r="Q33" s="41">
        <v>2.2452987881320499</v>
      </c>
      <c r="R33" s="38">
        <v>3.1254650989730598E-2</v>
      </c>
    </row>
    <row r="34" spans="2:18" s="1" customFormat="1" ht="14.65" customHeight="1" x14ac:dyDescent="0.15">
      <c r="B34" s="17" t="s">
        <v>25</v>
      </c>
      <c r="C34" s="29">
        <v>1258</v>
      </c>
      <c r="D34" s="29">
        <v>1258</v>
      </c>
      <c r="E34" s="29">
        <v>4958</v>
      </c>
      <c r="F34" s="29">
        <v>1471</v>
      </c>
      <c r="G34" s="29">
        <v>3487</v>
      </c>
      <c r="H34" s="30">
        <v>6.0977917981072602</v>
      </c>
      <c r="I34" s="30">
        <v>5.7003822405175004</v>
      </c>
      <c r="J34" s="31">
        <v>2.4663034126756501E-2</v>
      </c>
      <c r="K34" s="31">
        <v>2.4690777406762902E-2</v>
      </c>
      <c r="L34" s="31">
        <v>0.73014052193862899</v>
      </c>
      <c r="M34" s="31">
        <v>6.05104674505305E-2</v>
      </c>
      <c r="N34" s="32">
        <v>1.3647454832234001</v>
      </c>
      <c r="O34" s="33"/>
      <c r="P34" s="34">
        <v>1.4766274734728999</v>
      </c>
      <c r="Q34" s="34">
        <v>1.4163393558523201</v>
      </c>
      <c r="R34" s="31">
        <v>3.15457413249211E-3</v>
      </c>
    </row>
    <row r="35" spans="2:18" s="1" customFormat="1" ht="14.65" customHeight="1" x14ac:dyDescent="0.15">
      <c r="B35" s="17" t="s">
        <v>26</v>
      </c>
      <c r="C35" s="36">
        <v>438</v>
      </c>
      <c r="D35" s="36">
        <v>438</v>
      </c>
      <c r="E35" s="36">
        <v>1423</v>
      </c>
      <c r="F35" s="36">
        <v>96</v>
      </c>
      <c r="G35" s="36">
        <v>1327</v>
      </c>
      <c r="H35" s="37">
        <v>12.700828937452901</v>
      </c>
      <c r="I35" s="37">
        <v>11.032773109243699</v>
      </c>
      <c r="J35" s="38">
        <v>0.103240391861341</v>
      </c>
      <c r="K35" s="38">
        <v>7.86163522012579E-2</v>
      </c>
      <c r="L35" s="38">
        <v>0.31499623210248701</v>
      </c>
      <c r="M35" s="38">
        <v>9.8718914845516204E-2</v>
      </c>
      <c r="N35" s="39">
        <v>1.1072284853051999</v>
      </c>
      <c r="O35" s="40"/>
      <c r="P35" s="41">
        <v>2.3632253202712898</v>
      </c>
      <c r="Q35" s="41">
        <v>1.3468899521531099</v>
      </c>
      <c r="R35" s="38">
        <v>1.8839487565938201E-2</v>
      </c>
    </row>
    <row r="36" spans="2:18" s="1" customFormat="1" ht="14.65" customHeight="1" x14ac:dyDescent="0.15">
      <c r="B36" s="17" t="s">
        <v>27</v>
      </c>
      <c r="C36" s="29">
        <v>957</v>
      </c>
      <c r="D36" s="29">
        <v>957</v>
      </c>
      <c r="E36" s="29">
        <v>1555</v>
      </c>
      <c r="F36" s="29">
        <v>248</v>
      </c>
      <c r="G36" s="29">
        <v>1307</v>
      </c>
      <c r="H36" s="30">
        <v>4.1469013006886</v>
      </c>
      <c r="I36" s="30">
        <v>4.0708237105465699</v>
      </c>
      <c r="J36" s="31">
        <v>6.1208875286916601E-3</v>
      </c>
      <c r="K36" s="31">
        <v>7.9335793357933598E-3</v>
      </c>
      <c r="L36" s="31">
        <v>0.90053557765876102</v>
      </c>
      <c r="M36" s="31">
        <v>5.9678653404743702E-2</v>
      </c>
      <c r="N36" s="32">
        <v>1.1158185921958701</v>
      </c>
      <c r="O36" s="33"/>
      <c r="P36" s="34">
        <v>1.9097169089518</v>
      </c>
      <c r="Q36" s="34">
        <v>2.3194562446898899</v>
      </c>
      <c r="R36" s="31">
        <v>7.6511094108645799E-3</v>
      </c>
    </row>
    <row r="37" spans="2:18" s="1" customFormat="1" ht="14.65" customHeight="1" x14ac:dyDescent="0.15">
      <c r="B37" s="17" t="s">
        <v>28</v>
      </c>
      <c r="C37" s="36">
        <v>201</v>
      </c>
      <c r="D37" s="36">
        <v>201</v>
      </c>
      <c r="E37" s="36">
        <v>2893</v>
      </c>
      <c r="F37" s="36">
        <v>310</v>
      </c>
      <c r="G37" s="36">
        <v>2583</v>
      </c>
      <c r="H37" s="37">
        <v>19.384049554781299</v>
      </c>
      <c r="I37" s="37">
        <v>17.4470227670753</v>
      </c>
      <c r="J37" s="38">
        <v>0.11575687185443299</v>
      </c>
      <c r="K37" s="38">
        <v>3.7687990573009297E-2</v>
      </c>
      <c r="L37" s="38">
        <v>0.24312814556717</v>
      </c>
      <c r="M37" s="38">
        <v>5.9620596205962099E-2</v>
      </c>
      <c r="N37" s="39">
        <v>1.1293443283004301</v>
      </c>
      <c r="O37" s="40"/>
      <c r="P37" s="41">
        <v>3.8993418505613602</v>
      </c>
      <c r="Q37" s="41">
        <v>5.48566878980892</v>
      </c>
      <c r="R37" s="38">
        <v>9.6786682152535802E-3</v>
      </c>
    </row>
    <row r="38" spans="2:18" s="1" customFormat="1" ht="14.65" customHeight="1" x14ac:dyDescent="0.15">
      <c r="B38" s="17" t="s">
        <v>29</v>
      </c>
      <c r="C38" s="29"/>
      <c r="D38" s="29"/>
      <c r="E38" s="29">
        <v>817</v>
      </c>
      <c r="F38" s="29">
        <v>9</v>
      </c>
      <c r="G38" s="29">
        <v>808</v>
      </c>
      <c r="H38" s="30">
        <v>28.902227722772299</v>
      </c>
      <c r="I38" s="30">
        <v>27.468051118210902</v>
      </c>
      <c r="J38" s="31">
        <v>0.225247524752475</v>
      </c>
      <c r="K38" s="31">
        <v>2.7833683038581799E-2</v>
      </c>
      <c r="L38" s="31"/>
      <c r="M38" s="31"/>
      <c r="N38" s="32">
        <v>0.66841039603960395</v>
      </c>
      <c r="O38" s="33"/>
      <c r="P38" s="34">
        <v>1.53836633663366</v>
      </c>
      <c r="Q38" s="34"/>
      <c r="R38" s="31"/>
    </row>
    <row r="39" spans="2:18" s="1" customFormat="1" ht="14.65" customHeight="1" x14ac:dyDescent="0.15">
      <c r="B39" s="17" t="s">
        <v>30</v>
      </c>
      <c r="C39" s="36"/>
      <c r="D39" s="36"/>
      <c r="E39" s="36">
        <v>1076</v>
      </c>
      <c r="F39" s="36">
        <v>606</v>
      </c>
      <c r="G39" s="36">
        <v>470</v>
      </c>
      <c r="H39" s="37">
        <v>21.176595744680899</v>
      </c>
      <c r="I39" s="37">
        <v>10.768867924528299</v>
      </c>
      <c r="J39" s="38">
        <v>9.7872340425531903E-2</v>
      </c>
      <c r="K39" s="38">
        <v>0.41464884959308701</v>
      </c>
      <c r="L39" s="38">
        <v>0.11276595744680901</v>
      </c>
      <c r="M39" s="38"/>
      <c r="N39" s="39">
        <v>0.71067297872340396</v>
      </c>
      <c r="O39" s="40">
        <v>3</v>
      </c>
      <c r="P39" s="41">
        <v>1.0319148936170199</v>
      </c>
      <c r="Q39" s="41">
        <v>1</v>
      </c>
      <c r="R39" s="38">
        <v>1.0638297872340399E-2</v>
      </c>
    </row>
    <row r="40" spans="2:18" s="1" customFormat="1" ht="14.65" customHeight="1" x14ac:dyDescent="0.15">
      <c r="B40" s="17" t="s">
        <v>31</v>
      </c>
      <c r="C40" s="29">
        <v>1664</v>
      </c>
      <c r="D40" s="29">
        <v>1671</v>
      </c>
      <c r="E40" s="29">
        <v>9393</v>
      </c>
      <c r="F40" s="29">
        <v>959</v>
      </c>
      <c r="G40" s="29">
        <v>8434</v>
      </c>
      <c r="H40" s="30">
        <v>7.5252549205596404</v>
      </c>
      <c r="I40" s="30">
        <v>6.6272692649485903</v>
      </c>
      <c r="J40" s="31">
        <v>6.6042210101968202E-2</v>
      </c>
      <c r="K40" s="31">
        <v>6.0471418667675102E-2</v>
      </c>
      <c r="L40" s="31">
        <v>0.348826179748636</v>
      </c>
      <c r="M40" s="31">
        <v>0.12212473322267001</v>
      </c>
      <c r="N40" s="32">
        <v>1.0927314441546101</v>
      </c>
      <c r="O40" s="33"/>
      <c r="P40" s="34">
        <v>2.1795115010671098</v>
      </c>
      <c r="Q40" s="34">
        <v>2.58871515975527</v>
      </c>
      <c r="R40" s="31">
        <v>4.0075883329381098E-2</v>
      </c>
    </row>
    <row r="41" spans="2:18" s="1" customFormat="1" ht="14.65" customHeight="1" x14ac:dyDescent="0.15">
      <c r="B41" s="17" t="s">
        <v>32</v>
      </c>
      <c r="C41" s="36">
        <v>143</v>
      </c>
      <c r="D41" s="36">
        <v>160</v>
      </c>
      <c r="E41" s="36">
        <v>981</v>
      </c>
      <c r="F41" s="36">
        <v>99</v>
      </c>
      <c r="G41" s="36">
        <v>882</v>
      </c>
      <c r="H41" s="37">
        <v>9.7925170068027203</v>
      </c>
      <c r="I41" s="37">
        <v>8.6456009913258995</v>
      </c>
      <c r="J41" s="38">
        <v>8.5034013605442202E-2</v>
      </c>
      <c r="K41" s="38">
        <v>5.5806414264212102E-2</v>
      </c>
      <c r="L41" s="38">
        <v>0.17573696145124701</v>
      </c>
      <c r="M41" s="38">
        <v>0.19841269841269801</v>
      </c>
      <c r="N41" s="39">
        <v>0.947204648526077</v>
      </c>
      <c r="O41" s="40">
        <v>1</v>
      </c>
      <c r="P41" s="41">
        <v>2.5192743764172301</v>
      </c>
      <c r="Q41" s="41">
        <v>1.8838709677419401</v>
      </c>
      <c r="R41" s="38">
        <v>5.3287981859410402E-2</v>
      </c>
    </row>
    <row r="42" spans="2:18" s="1" customFormat="1" ht="14.65" customHeight="1" x14ac:dyDescent="0.15">
      <c r="B42" s="17" t="s">
        <v>33</v>
      </c>
      <c r="C42" s="29"/>
      <c r="D42" s="29"/>
      <c r="E42" s="29">
        <v>206</v>
      </c>
      <c r="F42" s="29"/>
      <c r="G42" s="29">
        <v>206</v>
      </c>
      <c r="H42" s="30">
        <v>18.398058252427202</v>
      </c>
      <c r="I42" s="30">
        <v>18.151960784313701</v>
      </c>
      <c r="J42" s="31">
        <v>9.7087378640776708E-3</v>
      </c>
      <c r="K42" s="31">
        <v>5.5408970976253301E-3</v>
      </c>
      <c r="L42" s="31"/>
      <c r="M42" s="31">
        <v>9.7087378640776708E-3</v>
      </c>
      <c r="N42" s="32">
        <v>0.55448495145631105</v>
      </c>
      <c r="O42" s="33"/>
      <c r="P42" s="34">
        <v>2.0145631067961198</v>
      </c>
      <c r="Q42" s="34"/>
      <c r="R42" s="31">
        <v>0.69902912621359203</v>
      </c>
    </row>
    <row r="43" spans="2:18" s="1" customFormat="1" ht="14.65" customHeight="1" x14ac:dyDescent="0.15">
      <c r="B43" s="17" t="s">
        <v>34</v>
      </c>
      <c r="C43" s="36">
        <v>923</v>
      </c>
      <c r="D43" s="36">
        <v>923</v>
      </c>
      <c r="E43" s="36">
        <v>5062</v>
      </c>
      <c r="F43" s="36">
        <v>196</v>
      </c>
      <c r="G43" s="36">
        <v>4866</v>
      </c>
      <c r="H43" s="37">
        <v>6.9741060419235499</v>
      </c>
      <c r="I43" s="37">
        <v>5.9311050477489804</v>
      </c>
      <c r="J43" s="38">
        <v>9.6177558569667101E-2</v>
      </c>
      <c r="K43" s="38">
        <v>8.6869401225836904E-2</v>
      </c>
      <c r="L43" s="38">
        <v>0.18290176736539299</v>
      </c>
      <c r="M43" s="38">
        <v>0.121454993834772</v>
      </c>
      <c r="N43" s="39">
        <v>0.83339901356350199</v>
      </c>
      <c r="O43" s="40"/>
      <c r="P43" s="41">
        <v>2.2036580353473099</v>
      </c>
      <c r="Q43" s="41">
        <v>2.6</v>
      </c>
      <c r="R43" s="38">
        <v>2.9182079736950299E-2</v>
      </c>
    </row>
    <row r="44" spans="2:18" s="1" customFormat="1" ht="14.65" customHeight="1" x14ac:dyDescent="0.15">
      <c r="B44" s="17" t="s">
        <v>35</v>
      </c>
      <c r="C44" s="29">
        <v>2405</v>
      </c>
      <c r="D44" s="29">
        <v>2605</v>
      </c>
      <c r="E44" s="29">
        <v>11461</v>
      </c>
      <c r="F44" s="29">
        <v>1722</v>
      </c>
      <c r="G44" s="29">
        <v>9739</v>
      </c>
      <c r="H44" s="30">
        <v>4.8935208953691296</v>
      </c>
      <c r="I44" s="30">
        <v>4.2689662700578497</v>
      </c>
      <c r="J44" s="31">
        <v>5.9349009138515298E-2</v>
      </c>
      <c r="K44" s="31">
        <v>7.8328926937764901E-2</v>
      </c>
      <c r="L44" s="31">
        <v>0.196426737858096</v>
      </c>
      <c r="M44" s="31">
        <v>4.1277338535783997E-2</v>
      </c>
      <c r="N44" s="32">
        <v>0.72002002258958797</v>
      </c>
      <c r="O44" s="33">
        <v>1</v>
      </c>
      <c r="P44" s="34">
        <v>1.88951637745148</v>
      </c>
      <c r="Q44" s="34">
        <v>1.83742812336644</v>
      </c>
      <c r="R44" s="31">
        <v>2.0535989321285599E-3</v>
      </c>
    </row>
    <row r="45" spans="2:18" s="1" customFormat="1" ht="14.65" customHeight="1" x14ac:dyDescent="0.15">
      <c r="B45" s="17" t="s">
        <v>36</v>
      </c>
      <c r="C45" s="36">
        <v>1205</v>
      </c>
      <c r="D45" s="36">
        <v>1208</v>
      </c>
      <c r="E45" s="36">
        <v>5532</v>
      </c>
      <c r="F45" s="36">
        <v>351</v>
      </c>
      <c r="G45" s="36">
        <v>5181</v>
      </c>
      <c r="H45" s="37">
        <v>4.6006562439683503</v>
      </c>
      <c r="I45" s="37">
        <v>4.0389452332657196</v>
      </c>
      <c r="J45" s="38">
        <v>4.8446245898475203E-2</v>
      </c>
      <c r="K45" s="38">
        <v>7.9837221010236603E-2</v>
      </c>
      <c r="L45" s="38">
        <v>0.174483690407257</v>
      </c>
      <c r="M45" s="38">
        <v>5.5201698513800398E-2</v>
      </c>
      <c r="N45" s="39">
        <v>0.550146381007528</v>
      </c>
      <c r="O45" s="40"/>
      <c r="P45" s="41">
        <v>1.73615132213858</v>
      </c>
      <c r="Q45" s="41">
        <v>1.7831858407079599</v>
      </c>
      <c r="R45" s="38">
        <v>7.1414784790581002E-3</v>
      </c>
    </row>
    <row r="46" spans="2:18" s="1" customFormat="1" ht="14.65" customHeight="1" x14ac:dyDescent="0.15">
      <c r="B46" s="17" t="s">
        <v>37</v>
      </c>
      <c r="C46" s="29">
        <v>1749</v>
      </c>
      <c r="D46" s="29">
        <v>2218</v>
      </c>
      <c r="E46" s="29">
        <v>8227</v>
      </c>
      <c r="F46" s="29">
        <v>1069</v>
      </c>
      <c r="G46" s="29">
        <v>7158</v>
      </c>
      <c r="H46" s="30">
        <v>9.6757474154791794</v>
      </c>
      <c r="I46" s="30">
        <v>8.1259891388673395</v>
      </c>
      <c r="J46" s="31">
        <v>9.9608829281922301E-2</v>
      </c>
      <c r="K46" s="31">
        <v>8.4508872493105597E-2</v>
      </c>
      <c r="L46" s="31">
        <v>0.38432523051131601</v>
      </c>
      <c r="M46" s="31">
        <v>0.13202011735121499</v>
      </c>
      <c r="N46" s="32">
        <v>1.19989867281364</v>
      </c>
      <c r="O46" s="33">
        <v>4</v>
      </c>
      <c r="P46" s="34">
        <v>2.0775356244761101</v>
      </c>
      <c r="Q46" s="34">
        <v>2.18102508178844</v>
      </c>
      <c r="R46" s="31">
        <v>6.4263760827046698E-2</v>
      </c>
    </row>
    <row r="47" spans="2:18" s="1" customFormat="1" ht="14.65" customHeight="1" x14ac:dyDescent="0.15">
      <c r="B47" s="17" t="s">
        <v>38</v>
      </c>
      <c r="C47" s="36">
        <v>2414</v>
      </c>
      <c r="D47" s="36">
        <v>4019</v>
      </c>
      <c r="E47" s="36">
        <v>13424</v>
      </c>
      <c r="F47" s="36">
        <v>990</v>
      </c>
      <c r="G47" s="36">
        <v>12434</v>
      </c>
      <c r="H47" s="37">
        <v>9.6442013833038498</v>
      </c>
      <c r="I47" s="37">
        <v>8.3375701262272095</v>
      </c>
      <c r="J47" s="38">
        <v>8.2515682805211502E-2</v>
      </c>
      <c r="K47" s="38">
        <v>7.7804463124186901E-2</v>
      </c>
      <c r="L47" s="38">
        <v>0.301672832555895</v>
      </c>
      <c r="M47" s="38">
        <v>0.13020749557664499</v>
      </c>
      <c r="N47" s="39">
        <v>1.0174152404696799</v>
      </c>
      <c r="O47" s="40">
        <v>8</v>
      </c>
      <c r="P47" s="41">
        <v>2.32652404696799</v>
      </c>
      <c r="Q47" s="41">
        <v>2.2172753932284701</v>
      </c>
      <c r="R47" s="38">
        <v>6.4339713688274097E-2</v>
      </c>
    </row>
    <row r="48" spans="2:18" s="1" customFormat="1" ht="14.65" customHeight="1" x14ac:dyDescent="0.15">
      <c r="B48" s="17" t="s">
        <v>39</v>
      </c>
      <c r="C48" s="29">
        <v>1469</v>
      </c>
      <c r="D48" s="29">
        <v>1504</v>
      </c>
      <c r="E48" s="29">
        <v>12384</v>
      </c>
      <c r="F48" s="29">
        <v>1132</v>
      </c>
      <c r="G48" s="29">
        <v>11252</v>
      </c>
      <c r="H48" s="30">
        <v>8.0478137220049799</v>
      </c>
      <c r="I48" s="30">
        <v>6.8267034265458797</v>
      </c>
      <c r="J48" s="31">
        <v>9.7404905794525404E-2</v>
      </c>
      <c r="K48" s="31">
        <v>8.7064072266272094E-2</v>
      </c>
      <c r="L48" s="31">
        <v>0.32474226804123701</v>
      </c>
      <c r="M48" s="31">
        <v>0.115446142907927</v>
      </c>
      <c r="N48" s="32">
        <v>1.0655046836118001</v>
      </c>
      <c r="O48" s="33"/>
      <c r="P48" s="34">
        <v>2.02150728759332</v>
      </c>
      <c r="Q48" s="34">
        <v>2.5369458128078799</v>
      </c>
      <c r="R48" s="31">
        <v>2.9683611802346299E-2</v>
      </c>
    </row>
    <row r="49" spans="2:18" s="1" customFormat="1" ht="14.65" customHeight="1" x14ac:dyDescent="0.15">
      <c r="B49" s="17" t="s">
        <v>40</v>
      </c>
      <c r="C49" s="36">
        <v>1251</v>
      </c>
      <c r="D49" s="36">
        <v>1751</v>
      </c>
      <c r="E49" s="36">
        <v>12764</v>
      </c>
      <c r="F49" s="36">
        <v>1524</v>
      </c>
      <c r="G49" s="36">
        <v>11240</v>
      </c>
      <c r="H49" s="37">
        <v>7.1664590747331003</v>
      </c>
      <c r="I49" s="37">
        <v>6.1437270442683198</v>
      </c>
      <c r="J49" s="38">
        <v>7.9537366548042707E-2</v>
      </c>
      <c r="K49" s="38">
        <v>7.8236148527020197E-2</v>
      </c>
      <c r="L49" s="38">
        <v>0.34884341637010702</v>
      </c>
      <c r="M49" s="38">
        <v>0.136654804270463</v>
      </c>
      <c r="N49" s="39">
        <v>1.1121617170818501</v>
      </c>
      <c r="O49" s="40">
        <v>1</v>
      </c>
      <c r="P49" s="41">
        <v>2.1003558718861202</v>
      </c>
      <c r="Q49" s="41">
        <v>2.1961234378985002</v>
      </c>
      <c r="R49" s="38">
        <v>3.5943060498220603E-2</v>
      </c>
    </row>
    <row r="50" spans="2:18" s="1" customFormat="1" ht="14.65" customHeight="1" x14ac:dyDescent="0.15">
      <c r="B50" s="17" t="s">
        <v>41</v>
      </c>
      <c r="C50" s="29">
        <v>839</v>
      </c>
      <c r="D50" s="29">
        <v>882</v>
      </c>
      <c r="E50" s="29">
        <v>7689</v>
      </c>
      <c r="F50" s="29">
        <v>1160</v>
      </c>
      <c r="G50" s="29">
        <v>6529</v>
      </c>
      <c r="H50" s="30">
        <v>5.4905804870577404</v>
      </c>
      <c r="I50" s="30">
        <v>4.9461136512083597</v>
      </c>
      <c r="J50" s="31">
        <v>6.2030938888037998E-2</v>
      </c>
      <c r="K50" s="31">
        <v>4.42423566168266E-2</v>
      </c>
      <c r="L50" s="31">
        <v>0.28289171389186701</v>
      </c>
      <c r="M50" s="31">
        <v>0.143666717720937</v>
      </c>
      <c r="N50" s="32">
        <v>0.79674150712207104</v>
      </c>
      <c r="O50" s="33">
        <v>2</v>
      </c>
      <c r="P50" s="34">
        <v>2.0724460101087501</v>
      </c>
      <c r="Q50" s="34">
        <v>2.19003789929616</v>
      </c>
      <c r="R50" s="31">
        <v>2.72629805483229E-2</v>
      </c>
    </row>
    <row r="51" spans="2:18" s="1" customFormat="1" ht="14.65" customHeight="1" x14ac:dyDescent="0.15">
      <c r="B51" s="17" t="s">
        <v>42</v>
      </c>
      <c r="C51" s="36">
        <v>434</v>
      </c>
      <c r="D51" s="36">
        <v>434</v>
      </c>
      <c r="E51" s="36">
        <v>6229</v>
      </c>
      <c r="F51" s="36">
        <v>690</v>
      </c>
      <c r="G51" s="36">
        <v>5539</v>
      </c>
      <c r="H51" s="37">
        <v>7.6701570680628297</v>
      </c>
      <c r="I51" s="37">
        <v>6.8084693084693102</v>
      </c>
      <c r="J51" s="38">
        <v>7.0590359270626499E-2</v>
      </c>
      <c r="K51" s="38">
        <v>6.06096269271508E-2</v>
      </c>
      <c r="L51" s="38">
        <v>0.23524101823433799</v>
      </c>
      <c r="M51" s="38">
        <v>0.105434193897815</v>
      </c>
      <c r="N51" s="39">
        <v>0.86648884275139904</v>
      </c>
      <c r="O51" s="40">
        <v>4</v>
      </c>
      <c r="P51" s="41">
        <v>2.1980501895649001</v>
      </c>
      <c r="Q51" s="41">
        <v>1.89792785878741</v>
      </c>
      <c r="R51" s="38">
        <v>5.7591623036649199E-2</v>
      </c>
    </row>
    <row r="52" spans="2:18" s="1" customFormat="1" ht="14.65" customHeight="1" x14ac:dyDescent="0.15">
      <c r="B52" s="17" t="s">
        <v>43</v>
      </c>
      <c r="C52" s="29"/>
      <c r="D52" s="29"/>
      <c r="E52" s="29">
        <v>549</v>
      </c>
      <c r="F52" s="29">
        <v>1</v>
      </c>
      <c r="G52" s="29">
        <v>548</v>
      </c>
      <c r="H52" s="30">
        <v>25.012773722627699</v>
      </c>
      <c r="I52" s="30">
        <v>22.8813131313131</v>
      </c>
      <c r="J52" s="31">
        <v>0.27737226277372301</v>
      </c>
      <c r="K52" s="31">
        <v>7.6749106296053096E-2</v>
      </c>
      <c r="L52" s="31">
        <v>1.8248175182481799E-3</v>
      </c>
      <c r="M52" s="31">
        <v>6.0218978102189798E-2</v>
      </c>
      <c r="N52" s="32">
        <v>0.91103010948905105</v>
      </c>
      <c r="O52" s="33">
        <v>1</v>
      </c>
      <c r="P52" s="34">
        <v>3.4051094890510898</v>
      </c>
      <c r="Q52" s="34">
        <v>5</v>
      </c>
      <c r="R52" s="31">
        <v>1.8248175182481799E-3</v>
      </c>
    </row>
    <row r="53" spans="2:18" s="1" customFormat="1" ht="14.65" customHeight="1" x14ac:dyDescent="0.15">
      <c r="B53" s="17" t="s">
        <v>44</v>
      </c>
      <c r="C53" s="36">
        <v>1314</v>
      </c>
      <c r="D53" s="36">
        <v>1338</v>
      </c>
      <c r="E53" s="36">
        <v>10738</v>
      </c>
      <c r="F53" s="36">
        <v>1071</v>
      </c>
      <c r="G53" s="36">
        <v>9667</v>
      </c>
      <c r="H53" s="37">
        <v>7.7550429295541496</v>
      </c>
      <c r="I53" s="37">
        <v>6.7605508662816503</v>
      </c>
      <c r="J53" s="38">
        <v>6.8583841936484993E-2</v>
      </c>
      <c r="K53" s="38">
        <v>6.4240742716892493E-2</v>
      </c>
      <c r="L53" s="38">
        <v>0.28157649736216001</v>
      </c>
      <c r="M53" s="38">
        <v>0.13809868625219801</v>
      </c>
      <c r="N53" s="39">
        <v>1.0072349953449899</v>
      </c>
      <c r="O53" s="40">
        <v>1</v>
      </c>
      <c r="P53" s="41">
        <v>2.19023481948898</v>
      </c>
      <c r="Q53" s="41">
        <v>2.2417340191036002</v>
      </c>
      <c r="R53" s="38">
        <v>4.0860659977242197E-2</v>
      </c>
    </row>
    <row r="54" spans="2:18" s="1" customFormat="1" ht="14.65" customHeight="1" x14ac:dyDescent="0.15">
      <c r="B54" s="17" t="s">
        <v>45</v>
      </c>
      <c r="C54" s="29">
        <v>1541</v>
      </c>
      <c r="D54" s="29">
        <v>1579</v>
      </c>
      <c r="E54" s="29">
        <v>9467</v>
      </c>
      <c r="F54" s="29">
        <v>432</v>
      </c>
      <c r="G54" s="29">
        <v>9035</v>
      </c>
      <c r="H54" s="30">
        <v>8.2840066408411701</v>
      </c>
      <c r="I54" s="30">
        <v>6.5374937717987098</v>
      </c>
      <c r="J54" s="31">
        <v>0.111455451023796</v>
      </c>
      <c r="K54" s="31">
        <v>0.114862517703017</v>
      </c>
      <c r="L54" s="31">
        <v>0.327725511898174</v>
      </c>
      <c r="M54" s="31">
        <v>0.14775871610404001</v>
      </c>
      <c r="N54" s="32">
        <v>1.0621397011621501</v>
      </c>
      <c r="O54" s="33">
        <v>5</v>
      </c>
      <c r="P54" s="34">
        <v>2.0308799114554499</v>
      </c>
      <c r="Q54" s="34">
        <v>2.46943600135089</v>
      </c>
      <c r="R54" s="31">
        <v>4.1615938018815697E-2</v>
      </c>
    </row>
    <row r="55" spans="2:18" s="1" customFormat="1" ht="14.65" customHeight="1" x14ac:dyDescent="0.15">
      <c r="B55" s="17" t="s">
        <v>46</v>
      </c>
      <c r="C55" s="36">
        <v>1093</v>
      </c>
      <c r="D55" s="36">
        <v>1093</v>
      </c>
      <c r="E55" s="36">
        <v>1796</v>
      </c>
      <c r="F55" s="36">
        <v>165</v>
      </c>
      <c r="G55" s="36">
        <v>1631</v>
      </c>
      <c r="H55" s="37">
        <v>15.0594727161251</v>
      </c>
      <c r="I55" s="37">
        <v>12.171875</v>
      </c>
      <c r="J55" s="38">
        <v>0.175965665236052</v>
      </c>
      <c r="K55" s="38">
        <v>0.12604836739679201</v>
      </c>
      <c r="L55" s="38">
        <v>0.23114653586756601</v>
      </c>
      <c r="M55" s="38">
        <v>0.22317596566523601</v>
      </c>
      <c r="N55" s="39">
        <v>1.2256583077866301</v>
      </c>
      <c r="O55" s="40"/>
      <c r="P55" s="41">
        <v>2.6259963212752901</v>
      </c>
      <c r="Q55" s="41">
        <v>1.9549071618037099</v>
      </c>
      <c r="R55" s="38">
        <v>6.6217044757817298E-2</v>
      </c>
    </row>
    <row r="56" spans="2:18" s="1" customFormat="1" ht="14.65" customHeight="1" x14ac:dyDescent="0.15">
      <c r="B56" s="17" t="s">
        <v>48</v>
      </c>
      <c r="C56" s="29">
        <v>1638</v>
      </c>
      <c r="D56" s="29">
        <v>2946</v>
      </c>
      <c r="E56" s="29">
        <v>12426</v>
      </c>
      <c r="F56" s="29">
        <v>686</v>
      </c>
      <c r="G56" s="29">
        <v>11740</v>
      </c>
      <c r="H56" s="30">
        <v>8.3566439522998301</v>
      </c>
      <c r="I56" s="30">
        <v>6.6881225333583902</v>
      </c>
      <c r="J56" s="31">
        <v>9.3526405451447997E-2</v>
      </c>
      <c r="K56" s="31">
        <v>0.109584433322801</v>
      </c>
      <c r="L56" s="31">
        <v>0.32810902896081801</v>
      </c>
      <c r="M56" s="31">
        <v>0.13074957410562199</v>
      </c>
      <c r="N56" s="32">
        <v>1.0503328620102199</v>
      </c>
      <c r="O56" s="33">
        <v>9</v>
      </c>
      <c r="P56" s="34">
        <v>2.0701873935264099</v>
      </c>
      <c r="Q56" s="34">
        <v>2.46443406022845</v>
      </c>
      <c r="R56" s="31">
        <v>3.6286201022146497E-2</v>
      </c>
    </row>
    <row r="57" spans="2:18" s="1" customFormat="1" ht="14.65" customHeight="1" x14ac:dyDescent="0.15">
      <c r="B57" s="17" t="s">
        <v>50</v>
      </c>
      <c r="C57" s="36">
        <v>1444</v>
      </c>
      <c r="D57" s="36">
        <v>2091</v>
      </c>
      <c r="E57" s="36">
        <v>15510</v>
      </c>
      <c r="F57" s="36">
        <v>1392</v>
      </c>
      <c r="G57" s="36">
        <v>14118</v>
      </c>
      <c r="H57" s="37">
        <v>8.2100864145062999</v>
      </c>
      <c r="I57" s="37">
        <v>6.97717699318373</v>
      </c>
      <c r="J57" s="38">
        <v>7.5152287859470202E-2</v>
      </c>
      <c r="K57" s="38">
        <v>7.7870761797946705E-2</v>
      </c>
      <c r="L57" s="38">
        <v>0.30981725456863601</v>
      </c>
      <c r="M57" s="38">
        <v>9.5480946309675602E-2</v>
      </c>
      <c r="N57" s="39">
        <v>1.0708677574727301</v>
      </c>
      <c r="O57" s="40">
        <v>3</v>
      </c>
      <c r="P57" s="41">
        <v>1.9503470746564699</v>
      </c>
      <c r="Q57" s="41">
        <v>2.1037951531778698</v>
      </c>
      <c r="R57" s="38">
        <v>3.5486612834679097E-2</v>
      </c>
    </row>
    <row r="58" spans="2:18" s="1" customFormat="1" ht="14.65" customHeight="1" x14ac:dyDescent="0.15">
      <c r="B58" s="17" t="s">
        <v>51</v>
      </c>
      <c r="C58" s="29">
        <v>501</v>
      </c>
      <c r="D58" s="29">
        <v>508</v>
      </c>
      <c r="E58" s="29">
        <v>3091</v>
      </c>
      <c r="F58" s="29">
        <v>342</v>
      </c>
      <c r="G58" s="29">
        <v>2749</v>
      </c>
      <c r="H58" s="30">
        <v>9.8082939250636603</v>
      </c>
      <c r="I58" s="30">
        <v>8.4296998420221207</v>
      </c>
      <c r="J58" s="31">
        <v>7.89377955620226E-2</v>
      </c>
      <c r="K58" s="31">
        <v>8.1593294514705303E-2</v>
      </c>
      <c r="L58" s="31">
        <v>0.28664969079665298</v>
      </c>
      <c r="M58" s="31">
        <v>0.16005820298290299</v>
      </c>
      <c r="N58" s="32">
        <v>1.0335018552200801</v>
      </c>
      <c r="O58" s="33"/>
      <c r="P58" s="34">
        <v>2.3714077846489601</v>
      </c>
      <c r="Q58" s="34">
        <v>3.6624365482233499</v>
      </c>
      <c r="R58" s="31">
        <v>3.3830483812295399E-2</v>
      </c>
    </row>
    <row r="59" spans="2:18" s="1" customFormat="1" ht="14.65" customHeight="1" x14ac:dyDescent="0.15">
      <c r="B59" s="17" t="s">
        <v>52</v>
      </c>
      <c r="C59" s="36"/>
      <c r="D59" s="36"/>
      <c r="E59" s="36">
        <v>1203</v>
      </c>
      <c r="F59" s="36">
        <v>1</v>
      </c>
      <c r="G59" s="36">
        <v>1202</v>
      </c>
      <c r="H59" s="37">
        <v>17.1214642262895</v>
      </c>
      <c r="I59" s="37">
        <v>16.496809480401101</v>
      </c>
      <c r="J59" s="38">
        <v>8.7354409317803694E-2</v>
      </c>
      <c r="K59" s="38">
        <v>3.38678328474247E-2</v>
      </c>
      <c r="L59" s="38">
        <v>2.4958402662229599E-3</v>
      </c>
      <c r="M59" s="38">
        <v>0.13311148086522501</v>
      </c>
      <c r="N59" s="39">
        <v>0.79789009983361103</v>
      </c>
      <c r="O59" s="40"/>
      <c r="P59" s="41">
        <v>3.6613976705490798</v>
      </c>
      <c r="Q59" s="41">
        <v>6</v>
      </c>
      <c r="R59" s="38">
        <v>0.25207986688851902</v>
      </c>
    </row>
    <row r="60" spans="2:18" s="1" customFormat="1" ht="14.65" customHeight="1" x14ac:dyDescent="0.15">
      <c r="B60" s="17" t="s">
        <v>53</v>
      </c>
      <c r="C60" s="29"/>
      <c r="D60" s="29"/>
      <c r="E60" s="29">
        <v>478</v>
      </c>
      <c r="F60" s="29">
        <v>2</v>
      </c>
      <c r="G60" s="29">
        <v>476</v>
      </c>
      <c r="H60" s="30">
        <v>12.365546218487401</v>
      </c>
      <c r="I60" s="30">
        <v>12.365546218487401</v>
      </c>
      <c r="J60" s="31"/>
      <c r="K60" s="31">
        <v>0</v>
      </c>
      <c r="L60" s="31"/>
      <c r="M60" s="31">
        <v>0.878151260504202</v>
      </c>
      <c r="N60" s="32">
        <v>0.69368340336134504</v>
      </c>
      <c r="O60" s="33"/>
      <c r="P60" s="34">
        <v>3.28991596638655</v>
      </c>
      <c r="Q60" s="34"/>
      <c r="R60" s="31">
        <v>0.93277310924369805</v>
      </c>
    </row>
    <row r="61" spans="2:18" s="1" customFormat="1" ht="14.65" customHeight="1" x14ac:dyDescent="0.15">
      <c r="B61" s="17" t="s">
        <v>54</v>
      </c>
      <c r="C61" s="36">
        <v>16</v>
      </c>
      <c r="D61" s="36">
        <v>578</v>
      </c>
      <c r="E61" s="36">
        <v>1142</v>
      </c>
      <c r="F61" s="36">
        <v>1</v>
      </c>
      <c r="G61" s="36">
        <v>1141</v>
      </c>
      <c r="H61" s="37">
        <v>21.702015775635399</v>
      </c>
      <c r="I61" s="37">
        <v>18.373072970195299</v>
      </c>
      <c r="J61" s="38">
        <v>0.14723926380368099</v>
      </c>
      <c r="K61" s="38">
        <v>5.2742104838058301E-2</v>
      </c>
      <c r="L61" s="38"/>
      <c r="M61" s="38">
        <v>0.120946538124452</v>
      </c>
      <c r="N61" s="39">
        <v>0.89792436459246305</v>
      </c>
      <c r="O61" s="40"/>
      <c r="P61" s="41">
        <v>2.2716914986853598</v>
      </c>
      <c r="Q61" s="41"/>
      <c r="R61" s="38">
        <v>3.5056967572305001E-3</v>
      </c>
    </row>
    <row r="62" spans="2:18" s="1" customFormat="1" ht="14.65" customHeight="1" x14ac:dyDescent="0.15">
      <c r="B62" s="17" t="s">
        <v>55</v>
      </c>
      <c r="C62" s="29"/>
      <c r="D62" s="29"/>
      <c r="E62" s="29">
        <v>1198</v>
      </c>
      <c r="F62" s="29">
        <v>10</v>
      </c>
      <c r="G62" s="29">
        <v>1188</v>
      </c>
      <c r="H62" s="30">
        <v>20.2643097643098</v>
      </c>
      <c r="I62" s="30">
        <v>18.159735349716399</v>
      </c>
      <c r="J62" s="31">
        <v>0.109427609427609</v>
      </c>
      <c r="K62" s="31">
        <v>8.7771039295505504E-2</v>
      </c>
      <c r="L62" s="31">
        <v>4.2087542087542104E-3</v>
      </c>
      <c r="M62" s="31">
        <v>8.5858585858585801E-2</v>
      </c>
      <c r="N62" s="32">
        <v>1.0210585858585901</v>
      </c>
      <c r="O62" s="33"/>
      <c r="P62" s="34">
        <v>4.0774410774410796</v>
      </c>
      <c r="Q62" s="34">
        <v>5.2</v>
      </c>
      <c r="R62" s="31">
        <v>3.03030303030303E-2</v>
      </c>
    </row>
    <row r="63" spans="2:18" s="1" customFormat="1" ht="14.65" customHeight="1" x14ac:dyDescent="0.15">
      <c r="B63" s="17" t="s">
        <v>56</v>
      </c>
      <c r="C63" s="36">
        <v>441</v>
      </c>
      <c r="D63" s="36">
        <v>477</v>
      </c>
      <c r="E63" s="36">
        <v>4877</v>
      </c>
      <c r="F63" s="36">
        <v>648</v>
      </c>
      <c r="G63" s="36">
        <v>4229</v>
      </c>
      <c r="H63" s="37">
        <v>8.9333175691652897</v>
      </c>
      <c r="I63" s="37">
        <v>7.7686759402369896</v>
      </c>
      <c r="J63" s="38">
        <v>8.2052494679593302E-2</v>
      </c>
      <c r="K63" s="38">
        <v>6.5433177161915407E-2</v>
      </c>
      <c r="L63" s="38">
        <v>0.23906360841806601</v>
      </c>
      <c r="M63" s="38">
        <v>0.185623078742019</v>
      </c>
      <c r="N63" s="39">
        <v>1.1846408843698299</v>
      </c>
      <c r="O63" s="40">
        <v>1</v>
      </c>
      <c r="P63" s="41">
        <v>2.8682903759754099</v>
      </c>
      <c r="Q63" s="41">
        <v>2.1661721068249302</v>
      </c>
      <c r="R63" s="38">
        <v>6.71553558760936E-2</v>
      </c>
    </row>
    <row r="64" spans="2:18" s="1" customFormat="1" ht="14.65" customHeight="1" x14ac:dyDescent="0.15">
      <c r="B64" s="17" t="s">
        <v>57</v>
      </c>
      <c r="C64" s="29">
        <v>438</v>
      </c>
      <c r="D64" s="29">
        <v>438</v>
      </c>
      <c r="E64" s="29">
        <v>304</v>
      </c>
      <c r="F64" s="29">
        <v>2</v>
      </c>
      <c r="G64" s="29">
        <v>302</v>
      </c>
      <c r="H64" s="30">
        <v>9.3211920529801304</v>
      </c>
      <c r="I64" s="30">
        <v>8.1560283687943294</v>
      </c>
      <c r="J64" s="31">
        <v>6.6225165562913899E-2</v>
      </c>
      <c r="K64" s="31">
        <v>5.1509769094138499E-2</v>
      </c>
      <c r="L64" s="31">
        <v>9.93377483443709E-3</v>
      </c>
      <c r="M64" s="31">
        <v>0.24503311258278099</v>
      </c>
      <c r="N64" s="32">
        <v>0.993620198675497</v>
      </c>
      <c r="O64" s="33">
        <v>1</v>
      </c>
      <c r="P64" s="34">
        <v>4.2781456953642403</v>
      </c>
      <c r="Q64" s="34">
        <v>2</v>
      </c>
      <c r="R64" s="31">
        <v>7.9470198675496706E-2</v>
      </c>
    </row>
    <row r="65" spans="2:18" s="1" customFormat="1" ht="14.65" customHeight="1" x14ac:dyDescent="0.15">
      <c r="B65" s="17" t="s">
        <v>58</v>
      </c>
      <c r="C65" s="36">
        <v>126</v>
      </c>
      <c r="D65" s="36">
        <v>2929</v>
      </c>
      <c r="E65" s="36">
        <v>755</v>
      </c>
      <c r="F65" s="36">
        <v>4</v>
      </c>
      <c r="G65" s="36">
        <v>751</v>
      </c>
      <c r="H65" s="37">
        <v>54.292942743009299</v>
      </c>
      <c r="I65" s="37">
        <v>47.100616016427097</v>
      </c>
      <c r="J65" s="38">
        <v>0.35153129161118502</v>
      </c>
      <c r="K65" s="38">
        <v>5.4863393338892397E-2</v>
      </c>
      <c r="L65" s="38"/>
      <c r="M65" s="38">
        <v>2.5299600532623201E-2</v>
      </c>
      <c r="N65" s="39">
        <v>0.949625832223702</v>
      </c>
      <c r="O65" s="40"/>
      <c r="P65" s="41">
        <v>3.1344873501997301</v>
      </c>
      <c r="Q65" s="41"/>
      <c r="R65" s="38">
        <v>1.8641810918774999E-2</v>
      </c>
    </row>
    <row r="66" spans="2:18" s="1" customFormat="1" ht="14.65" customHeight="1" x14ac:dyDescent="0.15">
      <c r="B66" s="17" t="s">
        <v>59</v>
      </c>
      <c r="C66" s="29">
        <v>2678</v>
      </c>
      <c r="D66" s="29">
        <v>2967</v>
      </c>
      <c r="E66" s="29">
        <v>9785</v>
      </c>
      <c r="F66" s="29">
        <v>1699</v>
      </c>
      <c r="G66" s="29">
        <v>8086</v>
      </c>
      <c r="H66" s="30">
        <v>9.7390551570615909</v>
      </c>
      <c r="I66" s="30">
        <v>7.9845163058372197</v>
      </c>
      <c r="J66" s="31">
        <v>9.7452386841454394E-2</v>
      </c>
      <c r="K66" s="31">
        <v>9.1212698412698398E-2</v>
      </c>
      <c r="L66" s="31">
        <v>0.50939896116744998</v>
      </c>
      <c r="M66" s="31">
        <v>0.122681177343557</v>
      </c>
      <c r="N66" s="32">
        <v>1.4316522137026999</v>
      </c>
      <c r="O66" s="33">
        <v>3</v>
      </c>
      <c r="P66" s="34">
        <v>1.9633935196636201</v>
      </c>
      <c r="Q66" s="34">
        <v>2.08934207331877</v>
      </c>
      <c r="R66" s="31">
        <v>5.3054662379421198E-2</v>
      </c>
    </row>
    <row r="67" spans="2:18" s="1" customFormat="1" ht="14.65" customHeight="1" x14ac:dyDescent="0.15">
      <c r="B67" s="17" t="s">
        <v>60</v>
      </c>
      <c r="C67" s="36">
        <v>1502</v>
      </c>
      <c r="D67" s="36">
        <v>1502</v>
      </c>
      <c r="E67" s="36">
        <v>2253</v>
      </c>
      <c r="F67" s="36">
        <v>172</v>
      </c>
      <c r="G67" s="36">
        <v>2081</v>
      </c>
      <c r="H67" s="37">
        <v>6.3695338779432999</v>
      </c>
      <c r="I67" s="37">
        <v>5.6477732793522302</v>
      </c>
      <c r="J67" s="38">
        <v>5.0456511292647797E-2</v>
      </c>
      <c r="K67" s="38">
        <v>5.7563183704262499E-2</v>
      </c>
      <c r="L67" s="38">
        <v>0.54012493993272503</v>
      </c>
      <c r="M67" s="38">
        <v>0.16242191254204699</v>
      </c>
      <c r="N67" s="39">
        <v>1.1056978375780899</v>
      </c>
      <c r="O67" s="40">
        <v>4</v>
      </c>
      <c r="P67" s="41">
        <v>2.5040845747236902</v>
      </c>
      <c r="Q67" s="41">
        <v>1.4021352313167299</v>
      </c>
      <c r="R67" s="38">
        <v>1.6818837097549302E-2</v>
      </c>
    </row>
    <row r="68" spans="2:18" s="1" customFormat="1" ht="14.65" customHeight="1" x14ac:dyDescent="0.15">
      <c r="B68" s="17" t="s">
        <v>61</v>
      </c>
      <c r="C68" s="29"/>
      <c r="D68" s="29"/>
      <c r="E68" s="29">
        <v>3762</v>
      </c>
      <c r="F68" s="29">
        <v>3663</v>
      </c>
      <c r="G68" s="29">
        <v>99</v>
      </c>
      <c r="H68" s="30">
        <v>2.6969696969696999</v>
      </c>
      <c r="I68" s="30">
        <v>2.3125</v>
      </c>
      <c r="J68" s="31">
        <v>3.03030303030303E-2</v>
      </c>
      <c r="K68" s="31">
        <v>0.101123595505618</v>
      </c>
      <c r="L68" s="31">
        <v>0.96969696969696995</v>
      </c>
      <c r="M68" s="31"/>
      <c r="N68" s="32">
        <v>1.0581494949495001</v>
      </c>
      <c r="O68" s="33">
        <v>40</v>
      </c>
      <c r="P68" s="34">
        <v>1.44444444444444</v>
      </c>
      <c r="Q68" s="34">
        <v>1.6875</v>
      </c>
      <c r="R68" s="31"/>
    </row>
    <row r="69" spans="2:18" s="1" customFormat="1" ht="14.65" customHeight="1" x14ac:dyDescent="0.15">
      <c r="B69" s="17" t="s">
        <v>62</v>
      </c>
      <c r="C69" s="36"/>
      <c r="D69" s="36"/>
      <c r="E69" s="36">
        <v>1328</v>
      </c>
      <c r="F69" s="36">
        <v>8</v>
      </c>
      <c r="G69" s="36">
        <v>1320</v>
      </c>
      <c r="H69" s="37">
        <v>20.403787878787899</v>
      </c>
      <c r="I69" s="37">
        <v>18.941348973606999</v>
      </c>
      <c r="J69" s="38">
        <v>0.22500000000000001</v>
      </c>
      <c r="K69" s="38">
        <v>0.112464263171574</v>
      </c>
      <c r="L69" s="38"/>
      <c r="M69" s="38">
        <v>0.29015151515151499</v>
      </c>
      <c r="N69" s="39">
        <v>0.91848803030302995</v>
      </c>
      <c r="O69" s="40"/>
      <c r="P69" s="41">
        <v>3.58560606060606</v>
      </c>
      <c r="Q69" s="41"/>
      <c r="R69" s="38">
        <v>5.6060606060606102E-2</v>
      </c>
    </row>
    <row r="70" spans="2:18" s="1" customFormat="1" ht="14.65" customHeight="1" x14ac:dyDescent="0.15">
      <c r="B70" s="17" t="s">
        <v>63</v>
      </c>
      <c r="C70" s="29">
        <v>413</v>
      </c>
      <c r="D70" s="29">
        <v>424</v>
      </c>
      <c r="E70" s="29">
        <v>842</v>
      </c>
      <c r="F70" s="29">
        <v>382</v>
      </c>
      <c r="G70" s="29">
        <v>460</v>
      </c>
      <c r="H70" s="30">
        <v>14.4717391304348</v>
      </c>
      <c r="I70" s="30">
        <v>6.2875647668393801</v>
      </c>
      <c r="J70" s="31">
        <v>0.16086956521739099</v>
      </c>
      <c r="K70" s="31">
        <v>0.43412948775724802</v>
      </c>
      <c r="L70" s="31">
        <v>0.47608695652173899</v>
      </c>
      <c r="M70" s="31">
        <v>0.141304347826087</v>
      </c>
      <c r="N70" s="32">
        <v>1.0381800000000001</v>
      </c>
      <c r="O70" s="33"/>
      <c r="P70" s="34">
        <v>2.68695652173913</v>
      </c>
      <c r="Q70" s="34">
        <v>4.2100456621004598</v>
      </c>
      <c r="R70" s="31">
        <v>5.21739130434783E-2</v>
      </c>
    </row>
    <row r="71" spans="2:18" s="1" customFormat="1" ht="14.65" customHeight="1" x14ac:dyDescent="0.15">
      <c r="B71" s="17" t="s">
        <v>64</v>
      </c>
      <c r="C71" s="36">
        <v>1973</v>
      </c>
      <c r="D71" s="36">
        <v>1973</v>
      </c>
      <c r="E71" s="36">
        <v>7139</v>
      </c>
      <c r="F71" s="36">
        <v>607</v>
      </c>
      <c r="G71" s="36">
        <v>6532</v>
      </c>
      <c r="H71" s="37">
        <v>8.5883343539497901</v>
      </c>
      <c r="I71" s="37">
        <v>7.38540814657288</v>
      </c>
      <c r="J71" s="38">
        <v>6.4145744029393797E-2</v>
      </c>
      <c r="K71" s="38">
        <v>7.7309755967129495E-2</v>
      </c>
      <c r="L71" s="38">
        <v>0.58833435394978595</v>
      </c>
      <c r="M71" s="38">
        <v>7.2259644825474603E-2</v>
      </c>
      <c r="N71" s="39">
        <v>1.7537552816901401</v>
      </c>
      <c r="O71" s="40">
        <v>2</v>
      </c>
      <c r="P71" s="41">
        <v>1.80511328842621</v>
      </c>
      <c r="Q71" s="41">
        <v>2.3736664064532902</v>
      </c>
      <c r="R71" s="38">
        <v>2.78628291488059E-2</v>
      </c>
    </row>
    <row r="72" spans="2:18" s="1" customFormat="1" ht="14.65" customHeight="1" x14ac:dyDescent="0.15">
      <c r="B72" s="17" t="s">
        <v>65</v>
      </c>
      <c r="C72" s="29">
        <v>4336</v>
      </c>
      <c r="D72" s="29">
        <v>4347</v>
      </c>
      <c r="E72" s="29">
        <v>4893</v>
      </c>
      <c r="F72" s="29">
        <v>1602</v>
      </c>
      <c r="G72" s="29">
        <v>3291</v>
      </c>
      <c r="H72" s="30">
        <v>8.8580978426010297</v>
      </c>
      <c r="I72" s="30">
        <v>7.5689937725335996</v>
      </c>
      <c r="J72" s="31">
        <v>7.2926162260710997E-2</v>
      </c>
      <c r="K72" s="31">
        <v>4.1678100987925397E-2</v>
      </c>
      <c r="L72" s="31">
        <v>0.67304770586447904</v>
      </c>
      <c r="M72" s="31">
        <v>3.3728350045578899E-2</v>
      </c>
      <c r="N72" s="32">
        <v>1.37375107869948</v>
      </c>
      <c r="O72" s="33">
        <v>1</v>
      </c>
      <c r="P72" s="34">
        <v>1.6192646611971999</v>
      </c>
      <c r="Q72" s="34">
        <v>1.9124153498871299</v>
      </c>
      <c r="R72" s="31">
        <v>9.1157702825888796E-4</v>
      </c>
    </row>
    <row r="73" spans="2:18" s="1" customFormat="1" ht="14.65" customHeight="1" x14ac:dyDescent="0.15">
      <c r="B73" s="17" t="s">
        <v>66</v>
      </c>
      <c r="C73" s="36">
        <v>9</v>
      </c>
      <c r="D73" s="36">
        <v>746</v>
      </c>
      <c r="E73" s="36">
        <v>1182</v>
      </c>
      <c r="F73" s="36">
        <v>2</v>
      </c>
      <c r="G73" s="36">
        <v>1180</v>
      </c>
      <c r="H73" s="37">
        <v>34.805084745762699</v>
      </c>
      <c r="I73" s="37">
        <v>28.7445887445887</v>
      </c>
      <c r="J73" s="38">
        <v>0.21694915254237301</v>
      </c>
      <c r="K73" s="38">
        <v>0.117384952520088</v>
      </c>
      <c r="L73" s="38"/>
      <c r="M73" s="38">
        <v>1.10169491525424E-2</v>
      </c>
      <c r="N73" s="39">
        <v>0.75268610169491501</v>
      </c>
      <c r="O73" s="40"/>
      <c r="P73" s="41">
        <v>4.0508474576271203</v>
      </c>
      <c r="Q73" s="41"/>
      <c r="R73" s="38">
        <v>0.192372881355932</v>
      </c>
    </row>
    <row r="74" spans="2:18" s="1" customFormat="1" ht="14.65" customHeight="1" x14ac:dyDescent="0.15">
      <c r="B74" s="17" t="s">
        <v>67</v>
      </c>
      <c r="C74" s="29"/>
      <c r="D74" s="29"/>
      <c r="E74" s="29">
        <v>621</v>
      </c>
      <c r="F74" s="29">
        <v>3</v>
      </c>
      <c r="G74" s="29">
        <v>618</v>
      </c>
      <c r="H74" s="30">
        <v>31.867313915857601</v>
      </c>
      <c r="I74" s="30">
        <v>31.462686567164202</v>
      </c>
      <c r="J74" s="31">
        <v>2.4271844660194199E-2</v>
      </c>
      <c r="K74" s="31">
        <v>2.8435056362343899E-3</v>
      </c>
      <c r="L74" s="31"/>
      <c r="M74" s="31">
        <v>1.45631067961165E-2</v>
      </c>
      <c r="N74" s="32">
        <v>0.90427103559870503</v>
      </c>
      <c r="O74" s="33"/>
      <c r="P74" s="34">
        <v>2.55825242718447</v>
      </c>
      <c r="Q74" s="34"/>
      <c r="R74" s="31">
        <v>1.45631067961165E-2</v>
      </c>
    </row>
    <row r="75" spans="2:18" s="1" customFormat="1" ht="14.65" customHeight="1" x14ac:dyDescent="0.15">
      <c r="B75" s="17" t="s">
        <v>68</v>
      </c>
      <c r="C75" s="36">
        <v>117</v>
      </c>
      <c r="D75" s="36">
        <v>117</v>
      </c>
      <c r="E75" s="36">
        <v>1594</v>
      </c>
      <c r="F75" s="36">
        <v>1319</v>
      </c>
      <c r="G75" s="36">
        <v>275</v>
      </c>
      <c r="H75" s="37">
        <v>6.65818181818182</v>
      </c>
      <c r="I75" s="37">
        <v>6.6569343065693403</v>
      </c>
      <c r="J75" s="38">
        <v>3.6363636363636398E-3</v>
      </c>
      <c r="K75" s="38">
        <v>1.63844893500819E-3</v>
      </c>
      <c r="L75" s="38">
        <v>1</v>
      </c>
      <c r="M75" s="38"/>
      <c r="N75" s="39">
        <v>1.8605701818181799</v>
      </c>
      <c r="O75" s="40"/>
      <c r="P75" s="41">
        <v>1.1127272727272699</v>
      </c>
      <c r="Q75" s="41">
        <v>1.17090909090909</v>
      </c>
      <c r="R75" s="38"/>
    </row>
    <row r="76" spans="2:18" s="1" customFormat="1" ht="14.65" customHeight="1" x14ac:dyDescent="0.15">
      <c r="B76" s="17" t="s">
        <v>69</v>
      </c>
      <c r="C76" s="29">
        <v>1458</v>
      </c>
      <c r="D76" s="29">
        <v>1462</v>
      </c>
      <c r="E76" s="29">
        <v>5212</v>
      </c>
      <c r="F76" s="29">
        <v>741</v>
      </c>
      <c r="G76" s="29">
        <v>4471</v>
      </c>
      <c r="H76" s="30">
        <v>6.0516662938939803</v>
      </c>
      <c r="I76" s="30">
        <v>5.6791027695124701</v>
      </c>
      <c r="J76" s="31">
        <v>2.2813688212927799E-2</v>
      </c>
      <c r="K76" s="31">
        <v>2.5760431681265499E-2</v>
      </c>
      <c r="L76" s="31">
        <v>0.84522478192798001</v>
      </c>
      <c r="M76" s="31">
        <v>3.0641914560500999E-2</v>
      </c>
      <c r="N76" s="32">
        <v>2.48782073361664</v>
      </c>
      <c r="O76" s="33"/>
      <c r="P76" s="34">
        <v>1.7803623350480899</v>
      </c>
      <c r="Q76" s="34">
        <v>3.16724001058481</v>
      </c>
      <c r="R76" s="31">
        <v>1.0735853276671901E-2</v>
      </c>
    </row>
    <row r="77" spans="2:18" s="1" customFormat="1" ht="14.65" customHeight="1" x14ac:dyDescent="0.15">
      <c r="B77" s="17" t="s">
        <v>71</v>
      </c>
      <c r="C77" s="36">
        <v>1281</v>
      </c>
      <c r="D77" s="36">
        <v>1281</v>
      </c>
      <c r="E77" s="36">
        <v>4330</v>
      </c>
      <c r="F77" s="36">
        <v>1008</v>
      </c>
      <c r="G77" s="36">
        <v>3322</v>
      </c>
      <c r="H77" s="37">
        <v>10.929259482239599</v>
      </c>
      <c r="I77" s="37">
        <v>9.5267973856209203</v>
      </c>
      <c r="J77" s="38">
        <v>7.8868151715833806E-2</v>
      </c>
      <c r="K77" s="38">
        <v>6.9655989203183999E-2</v>
      </c>
      <c r="L77" s="38">
        <v>0.47561709813365399</v>
      </c>
      <c r="M77" s="38">
        <v>9.3919325707405202E-2</v>
      </c>
      <c r="N77" s="39">
        <v>1.4225872667068</v>
      </c>
      <c r="O77" s="40"/>
      <c r="P77" s="41">
        <v>1.7444310656231199</v>
      </c>
      <c r="Q77" s="41">
        <v>2.69873417721519</v>
      </c>
      <c r="R77" s="38">
        <v>6.35159542444311E-2</v>
      </c>
    </row>
    <row r="78" spans="2:18" s="1" customFormat="1" ht="14.65" customHeight="1" x14ac:dyDescent="0.15">
      <c r="B78" s="17" t="s">
        <v>72</v>
      </c>
      <c r="C78" s="29">
        <v>96</v>
      </c>
      <c r="D78" s="29">
        <v>96</v>
      </c>
      <c r="E78" s="29">
        <v>4950</v>
      </c>
      <c r="F78" s="29">
        <v>911</v>
      </c>
      <c r="G78" s="29">
        <v>4039</v>
      </c>
      <c r="H78" s="30">
        <v>7.83931666254023</v>
      </c>
      <c r="I78" s="30">
        <v>7.6562578066450202</v>
      </c>
      <c r="J78" s="31">
        <v>8.9130973013122096E-3</v>
      </c>
      <c r="K78" s="31">
        <v>8.5588857657202394E-3</v>
      </c>
      <c r="L78" s="31">
        <v>0.47759346372864597</v>
      </c>
      <c r="M78" s="31">
        <v>2.2282743253280498E-3</v>
      </c>
      <c r="N78" s="32">
        <v>1.38594577865808</v>
      </c>
      <c r="O78" s="33"/>
      <c r="P78" s="34">
        <v>1.4204010893785599</v>
      </c>
      <c r="Q78" s="34">
        <v>2.4344219803006699</v>
      </c>
      <c r="R78" s="31">
        <v>2.4758603614756102E-4</v>
      </c>
    </row>
    <row r="79" spans="2:18" s="1" customFormat="1" ht="14.65" customHeight="1" x14ac:dyDescent="0.15">
      <c r="B79" s="17" t="s">
        <v>73</v>
      </c>
      <c r="C79" s="36">
        <v>2011</v>
      </c>
      <c r="D79" s="36">
        <v>2553</v>
      </c>
      <c r="E79" s="36">
        <v>8228</v>
      </c>
      <c r="F79" s="36">
        <v>1814</v>
      </c>
      <c r="G79" s="36">
        <v>6414</v>
      </c>
      <c r="H79" s="37">
        <v>4.9568132210788898</v>
      </c>
      <c r="I79" s="37">
        <v>4.7085723390694696</v>
      </c>
      <c r="J79" s="38">
        <v>2.1515434985968199E-2</v>
      </c>
      <c r="K79" s="38">
        <v>2.6703991444657599E-2</v>
      </c>
      <c r="L79" s="38">
        <v>0.58528219519800395</v>
      </c>
      <c r="M79" s="38">
        <v>1.7461802307452399E-2</v>
      </c>
      <c r="N79" s="39">
        <v>1.17323897723729</v>
      </c>
      <c r="O79" s="40">
        <v>19</v>
      </c>
      <c r="P79" s="41">
        <v>1.58684128468974</v>
      </c>
      <c r="Q79" s="41">
        <v>3.4861481086840702</v>
      </c>
      <c r="R79" s="38">
        <v>2.4945431867789201E-3</v>
      </c>
    </row>
    <row r="80" spans="2:18" s="1" customFormat="1" ht="14.65" customHeight="1" x14ac:dyDescent="0.15">
      <c r="B80" s="17" t="s">
        <v>74</v>
      </c>
      <c r="C80" s="29">
        <v>611</v>
      </c>
      <c r="D80" s="29">
        <v>611</v>
      </c>
      <c r="E80" s="29">
        <v>296</v>
      </c>
      <c r="F80" s="29">
        <v>75</v>
      </c>
      <c r="G80" s="29">
        <v>221</v>
      </c>
      <c r="H80" s="30">
        <v>2.4298642533936698</v>
      </c>
      <c r="I80" s="30">
        <v>2.4298642533936698</v>
      </c>
      <c r="J80" s="31"/>
      <c r="K80" s="31">
        <v>0</v>
      </c>
      <c r="L80" s="31">
        <v>0.99547511312217196</v>
      </c>
      <c r="M80" s="31">
        <v>1.35746606334842E-2</v>
      </c>
      <c r="N80" s="32">
        <v>1.35095248868778</v>
      </c>
      <c r="O80" s="33">
        <v>1</v>
      </c>
      <c r="P80" s="34">
        <v>1.55656108597285</v>
      </c>
      <c r="Q80" s="34">
        <v>2.71818181818182</v>
      </c>
      <c r="R80" s="31"/>
    </row>
    <row r="81" spans="2:18" s="1" customFormat="1" ht="14.65" customHeight="1" x14ac:dyDescent="0.15">
      <c r="B81" s="17" t="s">
        <v>75</v>
      </c>
      <c r="C81" s="36">
        <v>531</v>
      </c>
      <c r="D81" s="36">
        <v>531</v>
      </c>
      <c r="E81" s="36">
        <v>1486</v>
      </c>
      <c r="F81" s="36">
        <v>81</v>
      </c>
      <c r="G81" s="36">
        <v>1405</v>
      </c>
      <c r="H81" s="37">
        <v>19.268327402135199</v>
      </c>
      <c r="I81" s="37">
        <v>16.1219963031423</v>
      </c>
      <c r="J81" s="38">
        <v>0.22989323843416401</v>
      </c>
      <c r="K81" s="38">
        <v>8.3185579196217496E-2</v>
      </c>
      <c r="L81" s="38">
        <v>0.22775800711743799</v>
      </c>
      <c r="M81" s="38">
        <v>0.13523131672597899</v>
      </c>
      <c r="N81" s="39">
        <v>0.93846469750889705</v>
      </c>
      <c r="O81" s="40"/>
      <c r="P81" s="41">
        <v>2.1615658362989301</v>
      </c>
      <c r="Q81" s="41">
        <v>1.7375</v>
      </c>
      <c r="R81" s="38">
        <v>3.6298932384341599E-2</v>
      </c>
    </row>
    <row r="82" spans="2:18" s="1" customFormat="1" ht="14.65" customHeight="1" x14ac:dyDescent="0.15">
      <c r="B82" s="17" t="s">
        <v>76</v>
      </c>
      <c r="C82" s="29">
        <v>1159</v>
      </c>
      <c r="D82" s="29">
        <v>1159</v>
      </c>
      <c r="E82" s="29">
        <v>11564</v>
      </c>
      <c r="F82" s="29">
        <v>1396</v>
      </c>
      <c r="G82" s="29">
        <v>10168</v>
      </c>
      <c r="H82" s="30">
        <v>8.1195908733280895</v>
      </c>
      <c r="I82" s="30">
        <v>6.4027913015254798</v>
      </c>
      <c r="J82" s="31">
        <v>9.0971675845790703E-2</v>
      </c>
      <c r="K82" s="31">
        <v>0.110477228682171</v>
      </c>
      <c r="L82" s="31">
        <v>0.37539339103068498</v>
      </c>
      <c r="M82" s="31">
        <v>0.12509834775767101</v>
      </c>
      <c r="N82" s="32">
        <v>1.0582400373721501</v>
      </c>
      <c r="O82" s="33">
        <v>14</v>
      </c>
      <c r="P82" s="34">
        <v>2.1509638080251801</v>
      </c>
      <c r="Q82" s="34">
        <v>2.7678805344511401</v>
      </c>
      <c r="R82" s="31">
        <v>3.3241542092840297E-2</v>
      </c>
    </row>
    <row r="83" spans="2:18" s="1" customFormat="1" ht="14.65" customHeight="1" x14ac:dyDescent="0.15">
      <c r="B83" s="17" t="s">
        <v>77</v>
      </c>
      <c r="C83" s="36">
        <v>733</v>
      </c>
      <c r="D83" s="36">
        <v>785</v>
      </c>
      <c r="E83" s="36">
        <v>2033</v>
      </c>
      <c r="F83" s="36">
        <v>315</v>
      </c>
      <c r="G83" s="36">
        <v>1718</v>
      </c>
      <c r="H83" s="37">
        <v>8.1152502910360909</v>
      </c>
      <c r="I83" s="37">
        <v>7.42398022249691</v>
      </c>
      <c r="J83" s="38">
        <v>5.82072176949942E-2</v>
      </c>
      <c r="K83" s="38">
        <v>3.9233969301391503E-2</v>
      </c>
      <c r="L83" s="38">
        <v>0.21129220023282899</v>
      </c>
      <c r="M83" s="38">
        <v>0.12048894062863801</v>
      </c>
      <c r="N83" s="39">
        <v>0.943098661233993</v>
      </c>
      <c r="O83" s="40"/>
      <c r="P83" s="41">
        <v>1.7887077997671701</v>
      </c>
      <c r="Q83" s="41">
        <v>1.7382920110192801</v>
      </c>
      <c r="R83" s="38">
        <v>4.1327124563445901E-2</v>
      </c>
    </row>
    <row r="84" spans="2:18" s="1" customFormat="1" ht="14.65" customHeight="1" x14ac:dyDescent="0.15">
      <c r="B84" s="17" t="s">
        <v>78</v>
      </c>
      <c r="C84" s="29">
        <v>951</v>
      </c>
      <c r="D84" s="29">
        <v>951</v>
      </c>
      <c r="E84" s="29">
        <v>7192</v>
      </c>
      <c r="F84" s="29">
        <v>689</v>
      </c>
      <c r="G84" s="29">
        <v>6503</v>
      </c>
      <c r="H84" s="30">
        <v>7.1391665385206799</v>
      </c>
      <c r="I84" s="30">
        <v>6.1054586563307502</v>
      </c>
      <c r="J84" s="31">
        <v>4.7824081193295398E-2</v>
      </c>
      <c r="K84" s="31">
        <v>6.9637703011243696E-2</v>
      </c>
      <c r="L84" s="31">
        <v>0.25495924957711802</v>
      </c>
      <c r="M84" s="31">
        <v>8.1039520221436304E-2</v>
      </c>
      <c r="N84" s="32">
        <v>0.84381225588190101</v>
      </c>
      <c r="O84" s="33">
        <v>2</v>
      </c>
      <c r="P84" s="34">
        <v>1.86560049208058</v>
      </c>
      <c r="Q84" s="34">
        <v>2.0162846803377601</v>
      </c>
      <c r="R84" s="31">
        <v>1.6607719514070401E-2</v>
      </c>
    </row>
    <row r="85" spans="2:18" s="1" customFormat="1" ht="14.65" customHeight="1" x14ac:dyDescent="0.15">
      <c r="B85" s="17" t="s">
        <v>79</v>
      </c>
      <c r="C85" s="36"/>
      <c r="D85" s="36"/>
      <c r="E85" s="36">
        <v>537</v>
      </c>
      <c r="F85" s="36"/>
      <c r="G85" s="36">
        <v>537</v>
      </c>
      <c r="H85" s="37">
        <v>27.914338919925498</v>
      </c>
      <c r="I85" s="37">
        <v>26.86328125</v>
      </c>
      <c r="J85" s="38">
        <v>4.6554934823091303E-2</v>
      </c>
      <c r="K85" s="38">
        <v>8.8058705803869299E-3</v>
      </c>
      <c r="L85" s="38"/>
      <c r="M85" s="38">
        <v>9.3109869646182501E-3</v>
      </c>
      <c r="N85" s="39">
        <v>0.88484022346368696</v>
      </c>
      <c r="O85" s="40"/>
      <c r="P85" s="41">
        <v>2.0446927374301702</v>
      </c>
      <c r="Q85" s="41"/>
      <c r="R85" s="38">
        <v>5.5865921787709499E-3</v>
      </c>
    </row>
    <row r="86" spans="2:18" s="1" customFormat="1" ht="14.65" customHeight="1" x14ac:dyDescent="0.15">
      <c r="B86" s="17" t="s">
        <v>80</v>
      </c>
      <c r="C86" s="29">
        <v>725</v>
      </c>
      <c r="D86" s="29">
        <v>895</v>
      </c>
      <c r="E86" s="29">
        <v>2396</v>
      </c>
      <c r="F86" s="29">
        <v>198</v>
      </c>
      <c r="G86" s="29">
        <v>2198</v>
      </c>
      <c r="H86" s="30">
        <v>9.3398544131028203</v>
      </c>
      <c r="I86" s="30">
        <v>8.39514563106796</v>
      </c>
      <c r="J86" s="31">
        <v>6.2784349408553194E-2</v>
      </c>
      <c r="K86" s="31">
        <v>3.9212820887525E-2</v>
      </c>
      <c r="L86" s="31">
        <v>0.42538671519563198</v>
      </c>
      <c r="M86" s="31">
        <v>0.207916287534122</v>
      </c>
      <c r="N86" s="32">
        <v>1.1035774340309401</v>
      </c>
      <c r="O86" s="33"/>
      <c r="P86" s="34">
        <v>2.6255686988171099</v>
      </c>
      <c r="Q86" s="34">
        <v>2.1582887700534799</v>
      </c>
      <c r="R86" s="31">
        <v>3.1847133757961797E-2</v>
      </c>
    </row>
    <row r="87" spans="2:18" s="1" customFormat="1" ht="14.65" customHeight="1" x14ac:dyDescent="0.15">
      <c r="B87" s="17" t="s">
        <v>81</v>
      </c>
      <c r="C87" s="36">
        <v>582</v>
      </c>
      <c r="D87" s="36">
        <v>582</v>
      </c>
      <c r="E87" s="36">
        <v>4062</v>
      </c>
      <c r="F87" s="36">
        <v>657</v>
      </c>
      <c r="G87" s="36">
        <v>3405</v>
      </c>
      <c r="H87" s="37">
        <v>10.071953010279</v>
      </c>
      <c r="I87" s="37">
        <v>8.39922229423202</v>
      </c>
      <c r="J87" s="38">
        <v>9.3685756240822302E-2</v>
      </c>
      <c r="K87" s="38">
        <v>7.16722554308208E-2</v>
      </c>
      <c r="L87" s="38">
        <v>0.31718061674008802</v>
      </c>
      <c r="M87" s="38">
        <v>0.119823788546256</v>
      </c>
      <c r="N87" s="39">
        <v>1.0321872246696</v>
      </c>
      <c r="O87" s="40">
        <v>3</v>
      </c>
      <c r="P87" s="41">
        <v>2.3659324522760601</v>
      </c>
      <c r="Q87" s="41">
        <v>1.68611111111111</v>
      </c>
      <c r="R87" s="38">
        <v>3.5535976505139497E-2</v>
      </c>
    </row>
    <row r="88" spans="2:18" s="1" customFormat="1" ht="14.65" customHeight="1" x14ac:dyDescent="0.15">
      <c r="B88" s="17" t="s">
        <v>82</v>
      </c>
      <c r="C88" s="29">
        <v>1581</v>
      </c>
      <c r="D88" s="29">
        <v>1614</v>
      </c>
      <c r="E88" s="29">
        <v>11440</v>
      </c>
      <c r="F88" s="29">
        <v>1101</v>
      </c>
      <c r="G88" s="29">
        <v>10339</v>
      </c>
      <c r="H88" s="30">
        <v>6.9814295386401</v>
      </c>
      <c r="I88" s="30">
        <v>6.2933689180866397</v>
      </c>
      <c r="J88" s="31">
        <v>5.7742528290937199E-2</v>
      </c>
      <c r="K88" s="31">
        <v>5.02763885232956E-2</v>
      </c>
      <c r="L88" s="31">
        <v>0.37276332333881401</v>
      </c>
      <c r="M88" s="31">
        <v>7.8150691556243407E-2</v>
      </c>
      <c r="N88" s="32">
        <v>1.1856455653351401</v>
      </c>
      <c r="O88" s="33">
        <v>4</v>
      </c>
      <c r="P88" s="34">
        <v>1.8525969629557999</v>
      </c>
      <c r="Q88" s="34">
        <v>2.5695381421899302</v>
      </c>
      <c r="R88" s="31">
        <v>2.71786439694361E-2</v>
      </c>
    </row>
    <row r="89" spans="2:18" s="1" customFormat="1" ht="14.65" customHeight="1" x14ac:dyDescent="0.15">
      <c r="B89" s="17" t="s">
        <v>83</v>
      </c>
      <c r="C89" s="36">
        <v>2213</v>
      </c>
      <c r="D89" s="36">
        <v>2231</v>
      </c>
      <c r="E89" s="36">
        <v>12848</v>
      </c>
      <c r="F89" s="36">
        <v>2316</v>
      </c>
      <c r="G89" s="36">
        <v>10532</v>
      </c>
      <c r="H89" s="37">
        <v>6.7542726927459196</v>
      </c>
      <c r="I89" s="37">
        <v>6.1029527559055099</v>
      </c>
      <c r="J89" s="38">
        <v>3.53209266995822E-2</v>
      </c>
      <c r="K89" s="38">
        <v>4.5321637426900603E-2</v>
      </c>
      <c r="L89" s="38">
        <v>0.71021648309912599</v>
      </c>
      <c r="M89" s="38">
        <v>8.1276110900113899E-2</v>
      </c>
      <c r="N89" s="39">
        <v>2.0676227212305398</v>
      </c>
      <c r="O89" s="40">
        <v>13</v>
      </c>
      <c r="P89" s="41">
        <v>2.0570641853399199</v>
      </c>
      <c r="Q89" s="41">
        <v>2.82807486631016</v>
      </c>
      <c r="R89" s="38">
        <v>2.86745157614888E-2</v>
      </c>
    </row>
    <row r="90" spans="2:18" s="1" customFormat="1" ht="14.65" customHeight="1" x14ac:dyDescent="0.15">
      <c r="B90" s="17" t="s">
        <v>84</v>
      </c>
      <c r="C90" s="29">
        <v>774</v>
      </c>
      <c r="D90" s="29">
        <v>1816</v>
      </c>
      <c r="E90" s="29">
        <v>2680</v>
      </c>
      <c r="F90" s="29">
        <v>345</v>
      </c>
      <c r="G90" s="29">
        <v>2335</v>
      </c>
      <c r="H90" s="30">
        <v>15.1802997858672</v>
      </c>
      <c r="I90" s="30">
        <v>12.397375820056199</v>
      </c>
      <c r="J90" s="31">
        <v>8.6081370449678798E-2</v>
      </c>
      <c r="K90" s="31">
        <v>0.116487050725047</v>
      </c>
      <c r="L90" s="31">
        <v>0.28179871520342598</v>
      </c>
      <c r="M90" s="31">
        <v>9.4218415417558904E-2</v>
      </c>
      <c r="N90" s="32">
        <v>0.97362483940042799</v>
      </c>
      <c r="O90" s="33"/>
      <c r="P90" s="34">
        <v>2.6526766595289102</v>
      </c>
      <c r="Q90" s="34">
        <v>1.30243161094225</v>
      </c>
      <c r="R90" s="31">
        <v>7.4946466809421797E-2</v>
      </c>
    </row>
    <row r="91" spans="2:18" s="1" customFormat="1" ht="14.65" customHeight="1" x14ac:dyDescent="0.15">
      <c r="B91" s="17" t="s">
        <v>85</v>
      </c>
      <c r="C91" s="36">
        <v>2411</v>
      </c>
      <c r="D91" s="36">
        <v>2411</v>
      </c>
      <c r="E91" s="36">
        <v>2949</v>
      </c>
      <c r="F91" s="36">
        <v>863</v>
      </c>
      <c r="G91" s="36">
        <v>2086</v>
      </c>
      <c r="H91" s="37">
        <v>5.6831255992329801</v>
      </c>
      <c r="I91" s="37">
        <v>4.9746772591857003</v>
      </c>
      <c r="J91" s="38">
        <v>3.4515819750719101E-2</v>
      </c>
      <c r="K91" s="38">
        <v>7.6760860396457201E-2</v>
      </c>
      <c r="L91" s="38">
        <v>0.75167785234899298</v>
      </c>
      <c r="M91" s="38">
        <v>3.0680728667305798E-2</v>
      </c>
      <c r="N91" s="39">
        <v>1.2776636625119799</v>
      </c>
      <c r="O91" s="40"/>
      <c r="P91" s="41">
        <v>1.78811121764142</v>
      </c>
      <c r="Q91" s="41">
        <v>2.1600765306122498</v>
      </c>
      <c r="R91" s="38">
        <v>1.8696069031639499E-2</v>
      </c>
    </row>
    <row r="92" spans="2:18" s="1" customFormat="1" ht="14.65" customHeight="1" x14ac:dyDescent="0.15">
      <c r="B92" s="17" t="s">
        <v>86</v>
      </c>
      <c r="C92" s="29">
        <v>916</v>
      </c>
      <c r="D92" s="29">
        <v>916</v>
      </c>
      <c r="E92" s="29">
        <v>3410</v>
      </c>
      <c r="F92" s="29">
        <v>445</v>
      </c>
      <c r="G92" s="29">
        <v>2965</v>
      </c>
      <c r="H92" s="30">
        <v>10.5588532883643</v>
      </c>
      <c r="I92" s="30">
        <v>9.5979563072586291</v>
      </c>
      <c r="J92" s="31">
        <v>4.2833052276559903E-2</v>
      </c>
      <c r="K92" s="31">
        <v>4.0502124125594903E-2</v>
      </c>
      <c r="L92" s="31">
        <v>0.29308600337268098</v>
      </c>
      <c r="M92" s="31">
        <v>6.9477234401349106E-2</v>
      </c>
      <c r="N92" s="32">
        <v>1.0886010455312001</v>
      </c>
      <c r="O92" s="33"/>
      <c r="P92" s="34">
        <v>2.03608768971332</v>
      </c>
      <c r="Q92" s="34">
        <v>1.65477560414269</v>
      </c>
      <c r="R92" s="31">
        <v>1.9898819561551401E-2</v>
      </c>
    </row>
    <row r="93" spans="2:18" s="1" customFormat="1" ht="14.65" customHeight="1" x14ac:dyDescent="0.15">
      <c r="B93" s="17" t="s">
        <v>87</v>
      </c>
      <c r="C93" s="36">
        <v>1925</v>
      </c>
      <c r="D93" s="36">
        <v>2491</v>
      </c>
      <c r="E93" s="36">
        <v>12571</v>
      </c>
      <c r="F93" s="36">
        <v>4266</v>
      </c>
      <c r="G93" s="36">
        <v>8305</v>
      </c>
      <c r="H93" s="37">
        <v>9.0494882600842903</v>
      </c>
      <c r="I93" s="37">
        <v>7.4141309953584296</v>
      </c>
      <c r="J93" s="38">
        <v>6.6104756170981299E-2</v>
      </c>
      <c r="K93" s="38">
        <v>7.9714194475490996E-2</v>
      </c>
      <c r="L93" s="38">
        <v>0.47910897049969903</v>
      </c>
      <c r="M93" s="38">
        <v>9.7170379289584594E-2</v>
      </c>
      <c r="N93" s="39">
        <v>1.4185740156532201</v>
      </c>
      <c r="O93" s="40">
        <v>28</v>
      </c>
      <c r="P93" s="41">
        <v>2.33052378085491</v>
      </c>
      <c r="Q93" s="41">
        <v>3.2324704699673301</v>
      </c>
      <c r="R93" s="38">
        <v>3.8531005418422602E-2</v>
      </c>
    </row>
    <row r="94" spans="2:18" s="1" customFormat="1" ht="14.65" customHeight="1" x14ac:dyDescent="0.15">
      <c r="B94" s="17" t="s">
        <v>88</v>
      </c>
      <c r="C94" s="29">
        <v>2909</v>
      </c>
      <c r="D94" s="29">
        <v>2914</v>
      </c>
      <c r="E94" s="29">
        <v>12090</v>
      </c>
      <c r="F94" s="29">
        <v>1688</v>
      </c>
      <c r="G94" s="29">
        <v>10402</v>
      </c>
      <c r="H94" s="30">
        <v>7.5496058450297996</v>
      </c>
      <c r="I94" s="30">
        <v>6.5184582528221302</v>
      </c>
      <c r="J94" s="31">
        <v>5.4701019034800999E-2</v>
      </c>
      <c r="K94" s="31">
        <v>5.1011702385045397E-2</v>
      </c>
      <c r="L94" s="31">
        <v>0.39896173812728303</v>
      </c>
      <c r="M94" s="31">
        <v>7.7004422226494895E-2</v>
      </c>
      <c r="N94" s="32">
        <v>1.2047568929052099</v>
      </c>
      <c r="O94" s="33">
        <v>10</v>
      </c>
      <c r="P94" s="34">
        <v>2.4625072101518901</v>
      </c>
      <c r="Q94" s="34">
        <v>2.1137349397590399</v>
      </c>
      <c r="R94" s="31">
        <v>2.3745433570467201E-2</v>
      </c>
    </row>
    <row r="95" spans="2:18" s="1" customFormat="1" ht="14.65" customHeight="1" x14ac:dyDescent="0.15">
      <c r="B95" s="17" t="s">
        <v>89</v>
      </c>
      <c r="C95" s="36">
        <v>2</v>
      </c>
      <c r="D95" s="36">
        <v>65</v>
      </c>
      <c r="E95" s="36">
        <v>1517</v>
      </c>
      <c r="F95" s="36">
        <v>4</v>
      </c>
      <c r="G95" s="36">
        <v>1513</v>
      </c>
      <c r="H95" s="37">
        <v>21.870456047587599</v>
      </c>
      <c r="I95" s="37">
        <v>21.586971121558101</v>
      </c>
      <c r="J95" s="38">
        <v>1.5862524785194999E-2</v>
      </c>
      <c r="K95" s="38">
        <v>1.38108189785434E-2</v>
      </c>
      <c r="L95" s="38"/>
      <c r="M95" s="38">
        <v>5.3536021150033003E-2</v>
      </c>
      <c r="N95" s="39">
        <v>0.83893476536682099</v>
      </c>
      <c r="O95" s="40"/>
      <c r="P95" s="41">
        <v>4.26834104428288</v>
      </c>
      <c r="Q95" s="41"/>
      <c r="R95" s="38">
        <v>3.3046926635822899E-3</v>
      </c>
    </row>
    <row r="96" spans="2:18" s="1" customFormat="1" ht="14.65" customHeight="1" x14ac:dyDescent="0.15">
      <c r="B96" s="17" t="s">
        <v>90</v>
      </c>
      <c r="C96" s="29">
        <v>809</v>
      </c>
      <c r="D96" s="29">
        <v>809</v>
      </c>
      <c r="E96" s="29">
        <v>8843</v>
      </c>
      <c r="F96" s="29">
        <v>978</v>
      </c>
      <c r="G96" s="29">
        <v>7865</v>
      </c>
      <c r="H96" s="30">
        <v>6.4029243483788898</v>
      </c>
      <c r="I96" s="30">
        <v>5.8145204741379297</v>
      </c>
      <c r="J96" s="31">
        <v>5.6071201525747003E-2</v>
      </c>
      <c r="K96" s="31">
        <v>4.5950078436823603E-2</v>
      </c>
      <c r="L96" s="31">
        <v>0.33998728544183099</v>
      </c>
      <c r="M96" s="31">
        <v>0.120025429116338</v>
      </c>
      <c r="N96" s="32">
        <v>1.1127681118881101</v>
      </c>
      <c r="O96" s="33">
        <v>3</v>
      </c>
      <c r="P96" s="34">
        <v>1.9116338207247301</v>
      </c>
      <c r="Q96" s="34">
        <v>2.6738967838444299</v>
      </c>
      <c r="R96" s="31">
        <v>3.2676414494596302E-2</v>
      </c>
    </row>
    <row r="97" spans="2:18" s="1" customFormat="1" ht="14.65" customHeight="1" x14ac:dyDescent="0.15">
      <c r="B97" s="17" t="s">
        <v>91</v>
      </c>
      <c r="C97" s="36"/>
      <c r="D97" s="36"/>
      <c r="E97" s="36">
        <v>347</v>
      </c>
      <c r="F97" s="36"/>
      <c r="G97" s="36">
        <v>347</v>
      </c>
      <c r="H97" s="37">
        <v>12.463976945244999</v>
      </c>
      <c r="I97" s="37">
        <v>12.463976945244999</v>
      </c>
      <c r="J97" s="38"/>
      <c r="K97" s="38">
        <v>0</v>
      </c>
      <c r="L97" s="38"/>
      <c r="M97" s="38"/>
      <c r="N97" s="39">
        <v>0.47838904899135498</v>
      </c>
      <c r="O97" s="40"/>
      <c r="P97" s="41">
        <v>1.0028818443804</v>
      </c>
      <c r="Q97" s="41"/>
      <c r="R97" s="38">
        <v>0.90778097982708905</v>
      </c>
    </row>
    <row r="98" spans="2:18" s="1" customFormat="1" ht="14.65" customHeight="1" x14ac:dyDescent="0.15">
      <c r="B98" s="17" t="s">
        <v>92</v>
      </c>
      <c r="C98" s="29">
        <v>1389</v>
      </c>
      <c r="D98" s="29">
        <v>1389</v>
      </c>
      <c r="E98" s="29">
        <v>9373</v>
      </c>
      <c r="F98" s="29">
        <v>1175</v>
      </c>
      <c r="G98" s="29">
        <v>8198</v>
      </c>
      <c r="H98" s="30">
        <v>6.4276652842156601</v>
      </c>
      <c r="I98" s="30">
        <v>5.8898131558740703</v>
      </c>
      <c r="J98" s="31">
        <v>4.6840692851915097E-2</v>
      </c>
      <c r="K98" s="31">
        <v>4.0478991915588097E-2</v>
      </c>
      <c r="L98" s="31">
        <v>0.354110758721639</v>
      </c>
      <c r="M98" s="31">
        <v>0.103805806294218</v>
      </c>
      <c r="N98" s="32">
        <v>1.1051483044645001</v>
      </c>
      <c r="O98" s="33"/>
      <c r="P98" s="34">
        <v>1.74054647474994</v>
      </c>
      <c r="Q98" s="34">
        <v>2.48639338615226</v>
      </c>
      <c r="R98" s="31">
        <v>2.5494022932422498E-2</v>
      </c>
    </row>
    <row r="99" spans="2:18" s="1" customFormat="1" ht="14.65" customHeight="1" x14ac:dyDescent="0.15">
      <c r="B99" s="17" t="s">
        <v>93</v>
      </c>
      <c r="C99" s="36">
        <v>635</v>
      </c>
      <c r="D99" s="36">
        <v>635</v>
      </c>
      <c r="E99" s="36">
        <v>6178</v>
      </c>
      <c r="F99" s="36">
        <v>396</v>
      </c>
      <c r="G99" s="36">
        <v>5782</v>
      </c>
      <c r="H99" s="37">
        <v>6.7819093739190599</v>
      </c>
      <c r="I99" s="37">
        <v>6.3700830025261599</v>
      </c>
      <c r="J99" s="38">
        <v>4.1508128675198902E-2</v>
      </c>
      <c r="K99" s="38">
        <v>3.01940682936781E-2</v>
      </c>
      <c r="L99" s="38">
        <v>0.28190937391905901</v>
      </c>
      <c r="M99" s="38">
        <v>0.118817018332757</v>
      </c>
      <c r="N99" s="39">
        <v>1.0494052231061901</v>
      </c>
      <c r="O99" s="40"/>
      <c r="P99" s="41">
        <v>1.9439640262884801</v>
      </c>
      <c r="Q99" s="41">
        <v>2.1889570552147202</v>
      </c>
      <c r="R99" s="38">
        <v>7.3503977862331399E-2</v>
      </c>
    </row>
    <row r="100" spans="2:18" s="1" customFormat="1" ht="14.65" customHeight="1" x14ac:dyDescent="0.15">
      <c r="B100" s="17" t="s">
        <v>94</v>
      </c>
      <c r="C100" s="29"/>
      <c r="D100" s="29"/>
      <c r="E100" s="29">
        <v>262</v>
      </c>
      <c r="F100" s="29">
        <v>2</v>
      </c>
      <c r="G100" s="29">
        <v>260</v>
      </c>
      <c r="H100" s="30">
        <v>21.326923076923102</v>
      </c>
      <c r="I100" s="30">
        <v>13.6441441441441</v>
      </c>
      <c r="J100" s="31">
        <v>0.146153846153846</v>
      </c>
      <c r="K100" s="31">
        <v>0.210459873760144</v>
      </c>
      <c r="L100" s="31"/>
      <c r="M100" s="31"/>
      <c r="N100" s="32">
        <v>0.72277730769230797</v>
      </c>
      <c r="O100" s="33"/>
      <c r="P100" s="34">
        <v>1.6923076923076901</v>
      </c>
      <c r="Q100" s="34"/>
      <c r="R100" s="31"/>
    </row>
    <row r="101" spans="2:18" s="1" customFormat="1" ht="14.65" customHeight="1" x14ac:dyDescent="0.15">
      <c r="B101" s="17" t="s">
        <v>95</v>
      </c>
      <c r="C101" s="36">
        <v>1097</v>
      </c>
      <c r="D101" s="36">
        <v>1383</v>
      </c>
      <c r="E101" s="36">
        <v>4741</v>
      </c>
      <c r="F101" s="36">
        <v>243</v>
      </c>
      <c r="G101" s="36">
        <v>4498</v>
      </c>
      <c r="H101" s="37">
        <v>9.7398843930635799</v>
      </c>
      <c r="I101" s="37">
        <v>8.0326380368098196</v>
      </c>
      <c r="J101" s="38">
        <v>9.40417963539351E-2</v>
      </c>
      <c r="K101" s="38">
        <v>7.8840447386441498E-2</v>
      </c>
      <c r="L101" s="38">
        <v>0.22054246331703001</v>
      </c>
      <c r="M101" s="38">
        <v>0.13072476656291701</v>
      </c>
      <c r="N101" s="39">
        <v>0.94292983548243703</v>
      </c>
      <c r="O101" s="40"/>
      <c r="P101" s="41">
        <v>1.92485549132948</v>
      </c>
      <c r="Q101" s="41">
        <v>1.65826612903226</v>
      </c>
      <c r="R101" s="38">
        <v>3.0013339261894201E-2</v>
      </c>
    </row>
    <row r="102" spans="2:18" s="1" customFormat="1" ht="14.65" customHeight="1" x14ac:dyDescent="0.15">
      <c r="B102" s="17" t="s">
        <v>96</v>
      </c>
      <c r="C102" s="29"/>
      <c r="D102" s="29"/>
      <c r="E102" s="29">
        <v>409</v>
      </c>
      <c r="F102" s="29">
        <v>10</v>
      </c>
      <c r="G102" s="29">
        <v>399</v>
      </c>
      <c r="H102" s="30">
        <v>13.2055137844612</v>
      </c>
      <c r="I102" s="30">
        <v>10.0473684210526</v>
      </c>
      <c r="J102" s="31">
        <v>4.7619047619047603E-2</v>
      </c>
      <c r="K102" s="31">
        <v>0.157145568419055</v>
      </c>
      <c r="L102" s="31"/>
      <c r="M102" s="31"/>
      <c r="N102" s="32">
        <v>0.70301879699248104</v>
      </c>
      <c r="O102" s="33"/>
      <c r="P102" s="34">
        <v>1.71929824561404</v>
      </c>
      <c r="Q102" s="34"/>
      <c r="R102" s="31"/>
    </row>
    <row r="103" spans="2:18" s="1" customFormat="1" ht="14.65" customHeight="1" x14ac:dyDescent="0.15">
      <c r="B103" s="17" t="s">
        <v>97</v>
      </c>
      <c r="C103" s="36">
        <v>365</v>
      </c>
      <c r="D103" s="36">
        <v>421</v>
      </c>
      <c r="E103" s="36">
        <v>3701</v>
      </c>
      <c r="F103" s="36">
        <v>222</v>
      </c>
      <c r="G103" s="36">
        <v>3479</v>
      </c>
      <c r="H103" s="37">
        <v>10.9077321069273</v>
      </c>
      <c r="I103" s="37">
        <v>9.2379097695553405</v>
      </c>
      <c r="J103" s="38">
        <v>0.114400689853406</v>
      </c>
      <c r="K103" s="38">
        <v>8.6565826921049902E-2</v>
      </c>
      <c r="L103" s="38">
        <v>0.26846795056050599</v>
      </c>
      <c r="M103" s="38">
        <v>0.169876401264731</v>
      </c>
      <c r="N103" s="39">
        <v>1.09513716585226</v>
      </c>
      <c r="O103" s="40">
        <v>2</v>
      </c>
      <c r="P103" s="41">
        <v>2.2638689278528301</v>
      </c>
      <c r="Q103" s="41">
        <v>2.4379014989293402</v>
      </c>
      <c r="R103" s="38">
        <v>4.2828398965219901E-2</v>
      </c>
    </row>
    <row r="104" spans="2:18" s="1" customFormat="1" ht="14.65" customHeight="1" x14ac:dyDescent="0.15">
      <c r="B104" s="17" t="s">
        <v>98</v>
      </c>
      <c r="C104" s="29">
        <v>365</v>
      </c>
      <c r="D104" s="29">
        <v>365</v>
      </c>
      <c r="E104" s="29">
        <v>4013</v>
      </c>
      <c r="F104" s="29">
        <v>447</v>
      </c>
      <c r="G104" s="29">
        <v>3566</v>
      </c>
      <c r="H104" s="30">
        <v>6.5939427930454304</v>
      </c>
      <c r="I104" s="30">
        <v>6.0458768873402997</v>
      </c>
      <c r="J104" s="31">
        <v>3.4212002243409999E-2</v>
      </c>
      <c r="K104" s="31">
        <v>4.3335885004678103E-2</v>
      </c>
      <c r="L104" s="31">
        <v>0.198822209758833</v>
      </c>
      <c r="M104" s="31">
        <v>0.123387549074593</v>
      </c>
      <c r="N104" s="32">
        <v>0.79611618059450395</v>
      </c>
      <c r="O104" s="33">
        <v>1</v>
      </c>
      <c r="P104" s="34">
        <v>1.8847448121144099</v>
      </c>
      <c r="Q104" s="34">
        <v>1.59097320169252</v>
      </c>
      <c r="R104" s="31">
        <v>2.4677509814918699E-2</v>
      </c>
    </row>
    <row r="105" spans="2:18" s="1" customFormat="1" ht="14.65" customHeight="1" x14ac:dyDescent="0.15">
      <c r="B105" s="17" t="s">
        <v>99</v>
      </c>
      <c r="C105" s="36">
        <v>1108</v>
      </c>
      <c r="D105" s="36">
        <v>1195</v>
      </c>
      <c r="E105" s="36">
        <v>8215</v>
      </c>
      <c r="F105" s="36">
        <v>892</v>
      </c>
      <c r="G105" s="36">
        <v>7323</v>
      </c>
      <c r="H105" s="37">
        <v>6.3473986071282296</v>
      </c>
      <c r="I105" s="37">
        <v>5.07683502647017</v>
      </c>
      <c r="J105" s="38">
        <v>4.5609722791205801E-2</v>
      </c>
      <c r="K105" s="38">
        <v>0.124134073404759</v>
      </c>
      <c r="L105" s="38">
        <v>0.20278574354772599</v>
      </c>
      <c r="M105" s="38">
        <v>6.9643588693158497E-3</v>
      </c>
      <c r="N105" s="39">
        <v>0.77795703946469996</v>
      </c>
      <c r="O105" s="40"/>
      <c r="P105" s="41">
        <v>1.5552369247576101</v>
      </c>
      <c r="Q105" s="41">
        <v>2.4619528619528599</v>
      </c>
      <c r="R105" s="38">
        <v>5.3256861941827103E-3</v>
      </c>
    </row>
    <row r="106" spans="2:18" s="1" customFormat="1" ht="14.65" customHeight="1" x14ac:dyDescent="0.15">
      <c r="B106" s="17" t="s">
        <v>100</v>
      </c>
      <c r="C106" s="29">
        <v>429</v>
      </c>
      <c r="D106" s="29">
        <v>430</v>
      </c>
      <c r="E106" s="29">
        <v>2627</v>
      </c>
      <c r="F106" s="29">
        <v>815</v>
      </c>
      <c r="G106" s="29">
        <v>1812</v>
      </c>
      <c r="H106" s="30">
        <v>10.7919426048565</v>
      </c>
      <c r="I106" s="30">
        <v>10.047921478059999</v>
      </c>
      <c r="J106" s="31">
        <v>4.41501103752759E-2</v>
      </c>
      <c r="K106" s="31">
        <v>3.5131679877269201E-2</v>
      </c>
      <c r="L106" s="31">
        <v>0.43487858719646799</v>
      </c>
      <c r="M106" s="31">
        <v>5.9050772626931598E-2</v>
      </c>
      <c r="N106" s="32">
        <v>1.05387947019868</v>
      </c>
      <c r="O106" s="33"/>
      <c r="P106" s="34">
        <v>2.5640176600441502</v>
      </c>
      <c r="Q106" s="34">
        <v>3.0558375634517798</v>
      </c>
      <c r="R106" s="31">
        <v>9.93377483443709E-3</v>
      </c>
    </row>
    <row r="107" spans="2:18" s="1" customFormat="1" ht="14.65" customHeight="1" x14ac:dyDescent="0.15">
      <c r="B107" s="17" t="s">
        <v>101</v>
      </c>
      <c r="C107" s="36">
        <v>1477</v>
      </c>
      <c r="D107" s="36">
        <v>1477</v>
      </c>
      <c r="E107" s="36">
        <v>12653</v>
      </c>
      <c r="F107" s="36">
        <v>2642</v>
      </c>
      <c r="G107" s="36">
        <v>10011</v>
      </c>
      <c r="H107" s="37">
        <v>6.6205174308260899</v>
      </c>
      <c r="I107" s="37">
        <v>5.9721294363256803</v>
      </c>
      <c r="J107" s="38">
        <v>4.30526420936969E-2</v>
      </c>
      <c r="K107" s="38">
        <v>4.30761338604062E-2</v>
      </c>
      <c r="L107" s="38">
        <v>0.51523324343222499</v>
      </c>
      <c r="M107" s="38">
        <v>7.5916491858955201E-2</v>
      </c>
      <c r="N107" s="39">
        <v>1.21085995405054</v>
      </c>
      <c r="O107" s="40"/>
      <c r="P107" s="41">
        <v>2.1642193587054201</v>
      </c>
      <c r="Q107" s="41">
        <v>2.8373400542846099</v>
      </c>
      <c r="R107" s="38">
        <v>1.9578463689941102E-2</v>
      </c>
    </row>
    <row r="108" spans="2:18" s="1" customFormat="1" ht="14.65" customHeight="1" x14ac:dyDescent="0.15">
      <c r="B108" s="17" t="s">
        <v>102</v>
      </c>
      <c r="C108" s="29"/>
      <c r="D108" s="29"/>
      <c r="E108" s="29">
        <v>1346</v>
      </c>
      <c r="F108" s="29">
        <v>8</v>
      </c>
      <c r="G108" s="29">
        <v>1338</v>
      </c>
      <c r="H108" s="30">
        <v>13.539611360239199</v>
      </c>
      <c r="I108" s="30">
        <v>13.445200302343199</v>
      </c>
      <c r="J108" s="31">
        <v>1.1210762331838601E-2</v>
      </c>
      <c r="K108" s="31">
        <v>2.75999116802826E-3</v>
      </c>
      <c r="L108" s="31"/>
      <c r="M108" s="31">
        <v>8.1464872944693595E-2</v>
      </c>
      <c r="N108" s="32">
        <v>0.77668281016442497</v>
      </c>
      <c r="O108" s="33"/>
      <c r="P108" s="34">
        <v>2.7257100149476798</v>
      </c>
      <c r="Q108" s="34"/>
      <c r="R108" s="31">
        <v>6.7264573991031402E-3</v>
      </c>
    </row>
    <row r="109" spans="2:18" s="1" customFormat="1" ht="14.65" customHeight="1" x14ac:dyDescent="0.15">
      <c r="B109" s="17" t="s">
        <v>103</v>
      </c>
      <c r="C109" s="36">
        <v>1545</v>
      </c>
      <c r="D109" s="36">
        <v>1545</v>
      </c>
      <c r="E109" s="36">
        <v>10112</v>
      </c>
      <c r="F109" s="36">
        <v>1901</v>
      </c>
      <c r="G109" s="36">
        <v>8211</v>
      </c>
      <c r="H109" s="37">
        <v>7.8816222141030297</v>
      </c>
      <c r="I109" s="37">
        <v>6.8295844452916503</v>
      </c>
      <c r="J109" s="38">
        <v>4.165144318597E-2</v>
      </c>
      <c r="K109" s="38">
        <v>4.9045058409048797E-2</v>
      </c>
      <c r="L109" s="38">
        <v>0.59091462672025297</v>
      </c>
      <c r="M109" s="38">
        <v>5.6509560345877501E-2</v>
      </c>
      <c r="N109" s="39">
        <v>1.1958450858604299</v>
      </c>
      <c r="O109" s="40"/>
      <c r="P109" s="41">
        <v>2.6164900742905899</v>
      </c>
      <c r="Q109" s="41">
        <v>3.4993816982687602</v>
      </c>
      <c r="R109" s="38">
        <v>1.9242479600535899E-2</v>
      </c>
    </row>
    <row r="110" spans="2:18" s="1" customFormat="1" ht="14.65" customHeight="1" x14ac:dyDescent="0.15">
      <c r="B110" s="17" t="s">
        <v>104</v>
      </c>
      <c r="C110" s="29"/>
      <c r="D110" s="29"/>
      <c r="E110" s="29">
        <v>429</v>
      </c>
      <c r="F110" s="29">
        <v>2</v>
      </c>
      <c r="G110" s="29">
        <v>427</v>
      </c>
      <c r="H110" s="30">
        <v>29.103044496487101</v>
      </c>
      <c r="I110" s="30">
        <v>25.350609756097601</v>
      </c>
      <c r="J110" s="31">
        <v>0.23185011709601899</v>
      </c>
      <c r="K110" s="31">
        <v>3.5326305624849098E-2</v>
      </c>
      <c r="L110" s="31"/>
      <c r="M110" s="31">
        <v>1.40515222482436E-2</v>
      </c>
      <c r="N110" s="32">
        <v>0.87042552693208497</v>
      </c>
      <c r="O110" s="33"/>
      <c r="P110" s="34">
        <v>3.69086651053864</v>
      </c>
      <c r="Q110" s="34"/>
      <c r="R110" s="31">
        <v>2.34192037470726E-3</v>
      </c>
    </row>
    <row r="111" spans="2:18" s="1" customFormat="1" ht="14.65" customHeight="1" x14ac:dyDescent="0.15">
      <c r="B111" s="17" t="s">
        <v>105</v>
      </c>
      <c r="C111" s="36">
        <v>1333</v>
      </c>
      <c r="D111" s="36">
        <v>1333</v>
      </c>
      <c r="E111" s="36">
        <v>9711</v>
      </c>
      <c r="F111" s="36">
        <v>1635</v>
      </c>
      <c r="G111" s="36">
        <v>8076</v>
      </c>
      <c r="H111" s="37">
        <v>6.5116394254581502</v>
      </c>
      <c r="I111" s="37">
        <v>5.8635355512067804</v>
      </c>
      <c r="J111" s="38">
        <v>5.0891530460624099E-2</v>
      </c>
      <c r="K111" s="38">
        <v>5.19890469308587E-2</v>
      </c>
      <c r="L111" s="38">
        <v>0.37221396731055001</v>
      </c>
      <c r="M111" s="38">
        <v>8.25903912828133E-2</v>
      </c>
      <c r="N111" s="39">
        <v>1.1101126547795901</v>
      </c>
      <c r="O111" s="40"/>
      <c r="P111" s="41">
        <v>1.74467558197127</v>
      </c>
      <c r="Q111" s="41">
        <v>2.3739188290086499</v>
      </c>
      <c r="R111" s="38">
        <v>3.5908865775136203E-2</v>
      </c>
    </row>
    <row r="112" spans="2:18" s="1" customFormat="1" ht="14.65" customHeight="1" x14ac:dyDescent="0.15">
      <c r="B112" s="17" t="s">
        <v>106</v>
      </c>
      <c r="C112" s="29"/>
      <c r="D112" s="29"/>
      <c r="E112" s="29">
        <v>1650</v>
      </c>
      <c r="F112" s="29">
        <v>12</v>
      </c>
      <c r="G112" s="29">
        <v>1638</v>
      </c>
      <c r="H112" s="30">
        <v>17.059829059829099</v>
      </c>
      <c r="I112" s="30">
        <v>16.027999999999999</v>
      </c>
      <c r="J112" s="31">
        <v>8.4249084249084297E-2</v>
      </c>
      <c r="K112" s="31">
        <v>4.1225307758373901E-2</v>
      </c>
      <c r="L112" s="31"/>
      <c r="M112" s="31">
        <v>0.18986568986569</v>
      </c>
      <c r="N112" s="32">
        <v>0.88205757020757003</v>
      </c>
      <c r="O112" s="33"/>
      <c r="P112" s="34">
        <v>3.1056166056166101</v>
      </c>
      <c r="Q112" s="34"/>
      <c r="R112" s="31">
        <v>4.7008547008547001E-2</v>
      </c>
    </row>
    <row r="113" spans="2:18" s="1" customFormat="1" ht="14.65" customHeight="1" x14ac:dyDescent="0.15">
      <c r="B113" s="17" t="s">
        <v>107</v>
      </c>
      <c r="C113" s="36"/>
      <c r="D113" s="36"/>
      <c r="E113" s="36">
        <v>1302</v>
      </c>
      <c r="F113" s="36">
        <v>25</v>
      </c>
      <c r="G113" s="36">
        <v>1277</v>
      </c>
      <c r="H113" s="37">
        <v>13.785434612372701</v>
      </c>
      <c r="I113" s="37">
        <v>13.068819031435901</v>
      </c>
      <c r="J113" s="38">
        <v>7.8308535630383702E-2</v>
      </c>
      <c r="K113" s="38">
        <v>3.3571915473756E-2</v>
      </c>
      <c r="L113" s="38">
        <v>7.8308535630383701E-4</v>
      </c>
      <c r="M113" s="38">
        <v>0.25841816758026598</v>
      </c>
      <c r="N113" s="39">
        <v>0.86621722787783895</v>
      </c>
      <c r="O113" s="40"/>
      <c r="P113" s="41">
        <v>3.45653876272514</v>
      </c>
      <c r="Q113" s="41">
        <v>6</v>
      </c>
      <c r="R113" s="38">
        <v>0.16366483946750199</v>
      </c>
    </row>
    <row r="114" spans="2:18" s="1" customFormat="1" ht="14.65" customHeight="1" x14ac:dyDescent="0.15">
      <c r="B114" s="17" t="s">
        <v>108</v>
      </c>
      <c r="C114" s="29">
        <v>169</v>
      </c>
      <c r="D114" s="29">
        <v>169</v>
      </c>
      <c r="E114" s="29">
        <v>860</v>
      </c>
      <c r="F114" s="29">
        <v>77</v>
      </c>
      <c r="G114" s="29">
        <v>783</v>
      </c>
      <c r="H114" s="30">
        <v>11.538952745849301</v>
      </c>
      <c r="I114" s="30">
        <v>8.8285714285714292</v>
      </c>
      <c r="J114" s="31">
        <v>0.195402298850575</v>
      </c>
      <c r="K114" s="31">
        <v>0.122744881018262</v>
      </c>
      <c r="L114" s="31">
        <v>0.12771392081736899</v>
      </c>
      <c r="M114" s="31">
        <v>0.347381864623244</v>
      </c>
      <c r="N114" s="32">
        <v>0.97556743295019199</v>
      </c>
      <c r="O114" s="33"/>
      <c r="P114" s="34">
        <v>3.3320561941251601</v>
      </c>
      <c r="Q114" s="34">
        <v>1.42</v>
      </c>
      <c r="R114" s="31">
        <v>0.135376756066411</v>
      </c>
    </row>
    <row r="115" spans="2:18" s="1" customFormat="1" ht="14.65" customHeight="1" x14ac:dyDescent="0.15">
      <c r="B115" s="17" t="s">
        <v>109</v>
      </c>
      <c r="C115" s="36">
        <v>1033</v>
      </c>
      <c r="D115" s="36">
        <v>1033</v>
      </c>
      <c r="E115" s="36">
        <v>8068</v>
      </c>
      <c r="F115" s="36">
        <v>1003</v>
      </c>
      <c r="G115" s="36">
        <v>7065</v>
      </c>
      <c r="H115" s="37">
        <v>9.0481245576786993</v>
      </c>
      <c r="I115" s="37">
        <v>6.7903560593964603</v>
      </c>
      <c r="J115" s="38">
        <v>0.113517338995046</v>
      </c>
      <c r="K115" s="38">
        <v>0.15269456394212</v>
      </c>
      <c r="L115" s="38">
        <v>0.30007077140835098</v>
      </c>
      <c r="M115" s="38">
        <v>0.16348195329087001</v>
      </c>
      <c r="N115" s="39">
        <v>1.1211944939844301</v>
      </c>
      <c r="O115" s="40"/>
      <c r="P115" s="41">
        <v>2.6188251946213699</v>
      </c>
      <c r="Q115" s="41">
        <v>2.7811320754716999</v>
      </c>
      <c r="R115" s="38">
        <v>6.2703467799009205E-2</v>
      </c>
    </row>
    <row r="116" spans="2:18" s="1" customFormat="1" ht="14.65" customHeight="1" x14ac:dyDescent="0.15">
      <c r="B116" s="17" t="s">
        <v>110</v>
      </c>
      <c r="C116" s="29">
        <v>1045</v>
      </c>
      <c r="D116" s="29">
        <v>1162</v>
      </c>
      <c r="E116" s="29">
        <v>8904</v>
      </c>
      <c r="F116" s="29">
        <v>651</v>
      </c>
      <c r="G116" s="29">
        <v>8253</v>
      </c>
      <c r="H116" s="30">
        <v>9.3025566460680995</v>
      </c>
      <c r="I116" s="30">
        <v>7.7781470158181598</v>
      </c>
      <c r="J116" s="31">
        <v>8.8452683872531204E-2</v>
      </c>
      <c r="K116" s="31">
        <v>8.4169119754083394E-2</v>
      </c>
      <c r="L116" s="31">
        <v>0.30643402399127601</v>
      </c>
      <c r="M116" s="31">
        <v>0.16042651157155</v>
      </c>
      <c r="N116" s="32">
        <v>1.0938766509148199</v>
      </c>
      <c r="O116" s="33">
        <v>2</v>
      </c>
      <c r="P116" s="34">
        <v>2.5257482127711102</v>
      </c>
      <c r="Q116" s="34">
        <v>2.8869118228548798</v>
      </c>
      <c r="R116" s="31">
        <v>6.1795710650672499E-2</v>
      </c>
    </row>
    <row r="117" spans="2:18" s="1" customFormat="1" ht="14.65" customHeight="1" x14ac:dyDescent="0.15">
      <c r="B117" s="17" t="s">
        <v>111</v>
      </c>
      <c r="C117" s="36">
        <v>95</v>
      </c>
      <c r="D117" s="36">
        <v>3275</v>
      </c>
      <c r="E117" s="36">
        <v>1142</v>
      </c>
      <c r="F117" s="36">
        <v>2</v>
      </c>
      <c r="G117" s="36">
        <v>1140</v>
      </c>
      <c r="H117" s="37">
        <v>30.0149122807018</v>
      </c>
      <c r="I117" s="37">
        <v>29.982960596379101</v>
      </c>
      <c r="J117" s="38">
        <v>0.17631578947368401</v>
      </c>
      <c r="K117" s="38">
        <v>3.0014320367069001E-2</v>
      </c>
      <c r="L117" s="38"/>
      <c r="M117" s="38">
        <v>0.15877192982456101</v>
      </c>
      <c r="N117" s="39">
        <v>1.0107740350877199</v>
      </c>
      <c r="O117" s="40"/>
      <c r="P117" s="41">
        <v>4.1087719298245604</v>
      </c>
      <c r="Q117" s="41"/>
      <c r="R117" s="38">
        <v>1.7543859649122801E-3</v>
      </c>
    </row>
    <row r="118" spans="2:18" s="1" customFormat="1" ht="14.65" customHeight="1" x14ac:dyDescent="0.15">
      <c r="B118" s="17" t="s">
        <v>112</v>
      </c>
      <c r="C118" s="29">
        <v>554</v>
      </c>
      <c r="D118" s="29">
        <v>555</v>
      </c>
      <c r="E118" s="29">
        <v>6585</v>
      </c>
      <c r="F118" s="29">
        <v>942</v>
      </c>
      <c r="G118" s="29">
        <v>5643</v>
      </c>
      <c r="H118" s="30">
        <v>7.4377104377104404</v>
      </c>
      <c r="I118" s="30">
        <v>6.7361239166512998</v>
      </c>
      <c r="J118" s="31">
        <v>3.89863547758285E-2</v>
      </c>
      <c r="K118" s="31">
        <v>3.9122251078125399E-2</v>
      </c>
      <c r="L118" s="31">
        <v>0.59578238525606897</v>
      </c>
      <c r="M118" s="31">
        <v>6.0783271309587099E-2</v>
      </c>
      <c r="N118" s="32">
        <v>1.32887359560517</v>
      </c>
      <c r="O118" s="33"/>
      <c r="P118" s="34">
        <v>2.0606060606060601</v>
      </c>
      <c r="Q118" s="34">
        <v>4.16924449732302</v>
      </c>
      <c r="R118" s="31">
        <v>2.4277866383129499E-2</v>
      </c>
    </row>
    <row r="119" spans="2:18" s="1" customFormat="1" ht="14.65" customHeight="1" x14ac:dyDescent="0.15">
      <c r="B119" s="17" t="s">
        <v>113</v>
      </c>
      <c r="C119" s="36">
        <v>1193</v>
      </c>
      <c r="D119" s="36">
        <v>1193</v>
      </c>
      <c r="E119" s="36">
        <v>347</v>
      </c>
      <c r="F119" s="36">
        <v>2</v>
      </c>
      <c r="G119" s="36">
        <v>345</v>
      </c>
      <c r="H119" s="37">
        <v>20.991304347826102</v>
      </c>
      <c r="I119" s="37">
        <v>20.189274447949501</v>
      </c>
      <c r="J119" s="38">
        <v>8.1159420289855094E-2</v>
      </c>
      <c r="K119" s="38">
        <v>3.06545153272577E-2</v>
      </c>
      <c r="L119" s="38"/>
      <c r="M119" s="38">
        <v>5.7971014492753598E-3</v>
      </c>
      <c r="N119" s="39">
        <v>0.85264405797101495</v>
      </c>
      <c r="O119" s="40"/>
      <c r="P119" s="41">
        <v>4.1681159420289902</v>
      </c>
      <c r="Q119" s="41"/>
      <c r="R119" s="38"/>
    </row>
    <row r="120" spans="2:18" s="1" customFormat="1" ht="14.65" customHeight="1" x14ac:dyDescent="0.15">
      <c r="B120" s="17" t="s">
        <v>114</v>
      </c>
      <c r="C120" s="29">
        <v>222</v>
      </c>
      <c r="D120" s="29">
        <v>230</v>
      </c>
      <c r="E120" s="29">
        <v>4207</v>
      </c>
      <c r="F120" s="29">
        <v>1171</v>
      </c>
      <c r="G120" s="29">
        <v>3036</v>
      </c>
      <c r="H120" s="30">
        <v>7.9334650856389999</v>
      </c>
      <c r="I120" s="30">
        <v>6.6506024096385499</v>
      </c>
      <c r="J120" s="31">
        <v>4.3148880105401799E-2</v>
      </c>
      <c r="K120" s="31">
        <v>7.2905422236984097E-2</v>
      </c>
      <c r="L120" s="31">
        <v>0.64492753623188404</v>
      </c>
      <c r="M120" s="31">
        <v>3.8208168642951297E-2</v>
      </c>
      <c r="N120" s="32">
        <v>1.4843508234519101</v>
      </c>
      <c r="O120" s="33"/>
      <c r="P120" s="34">
        <v>1.6610671936758901</v>
      </c>
      <c r="Q120" s="34">
        <v>2.5459652706843698</v>
      </c>
      <c r="R120" s="31">
        <v>1.31752305665349E-2</v>
      </c>
    </row>
    <row r="121" spans="2:18" s="1" customFormat="1" ht="14.65" customHeight="1" x14ac:dyDescent="0.15">
      <c r="B121" s="17" t="s">
        <v>115</v>
      </c>
      <c r="C121" s="36">
        <v>402</v>
      </c>
      <c r="D121" s="36">
        <v>402</v>
      </c>
      <c r="E121" s="36">
        <v>2000</v>
      </c>
      <c r="F121" s="36">
        <v>61</v>
      </c>
      <c r="G121" s="36">
        <v>1939</v>
      </c>
      <c r="H121" s="37">
        <v>13.5791645177927</v>
      </c>
      <c r="I121" s="37">
        <v>11.3561064087062</v>
      </c>
      <c r="J121" s="38">
        <v>0.146982980917999</v>
      </c>
      <c r="K121" s="38">
        <v>9.3087732624382802E-2</v>
      </c>
      <c r="L121" s="38">
        <v>6.8076328004125802E-2</v>
      </c>
      <c r="M121" s="38">
        <v>0.25580195977307901</v>
      </c>
      <c r="N121" s="39">
        <v>0.951710985043837</v>
      </c>
      <c r="O121" s="40"/>
      <c r="P121" s="41">
        <v>2.9788550799381102</v>
      </c>
      <c r="Q121" s="41">
        <v>2.1818181818181799</v>
      </c>
      <c r="R121" s="38">
        <v>7.6328004125838095E-2</v>
      </c>
    </row>
    <row r="122" spans="2:18" s="1" customFormat="1" ht="14.65" customHeight="1" x14ac:dyDescent="0.15">
      <c r="B122" s="17" t="s">
        <v>116</v>
      </c>
      <c r="C122" s="29">
        <v>1658</v>
      </c>
      <c r="D122" s="29">
        <v>1998</v>
      </c>
      <c r="E122" s="29">
        <v>12919</v>
      </c>
      <c r="F122" s="29">
        <v>1622</v>
      </c>
      <c r="G122" s="29">
        <v>11297</v>
      </c>
      <c r="H122" s="30">
        <v>8.2169602549349392</v>
      </c>
      <c r="I122" s="30">
        <v>7.0477391810595797</v>
      </c>
      <c r="J122" s="31">
        <v>8.7722404178100399E-2</v>
      </c>
      <c r="K122" s="31">
        <v>8.0676958212588995E-2</v>
      </c>
      <c r="L122" s="31">
        <v>0.32884836682305002</v>
      </c>
      <c r="M122" s="31">
        <v>0.14942020005311099</v>
      </c>
      <c r="N122" s="32">
        <v>1.2001522439585699</v>
      </c>
      <c r="O122" s="33">
        <v>1</v>
      </c>
      <c r="P122" s="34">
        <v>2.69213065415597</v>
      </c>
      <c r="Q122" s="34">
        <v>2.9889636608344499</v>
      </c>
      <c r="R122" s="31">
        <v>3.2486500840931201E-2</v>
      </c>
    </row>
    <row r="123" spans="2:18" s="1" customFormat="1" ht="14.65" customHeight="1" x14ac:dyDescent="0.15">
      <c r="B123" s="17" t="s">
        <v>117</v>
      </c>
      <c r="C123" s="36"/>
      <c r="D123" s="36"/>
      <c r="E123" s="36">
        <v>1292</v>
      </c>
      <c r="F123" s="36">
        <v>37</v>
      </c>
      <c r="G123" s="36">
        <v>1255</v>
      </c>
      <c r="H123" s="37">
        <v>21.499601593625499</v>
      </c>
      <c r="I123" s="37">
        <v>19.587476979742199</v>
      </c>
      <c r="J123" s="38">
        <v>0.134661354581673</v>
      </c>
      <c r="K123" s="38">
        <v>1.9160922096212299E-2</v>
      </c>
      <c r="L123" s="38"/>
      <c r="M123" s="38">
        <v>0.130677290836653</v>
      </c>
      <c r="N123" s="39">
        <v>1.00158111553785</v>
      </c>
      <c r="O123" s="40"/>
      <c r="P123" s="41">
        <v>3.9131474103585702</v>
      </c>
      <c r="Q123" s="41"/>
      <c r="R123" s="38">
        <v>5.5776892430278897E-3</v>
      </c>
    </row>
    <row r="124" spans="2:18" s="1" customFormat="1" ht="14.65" customHeight="1" x14ac:dyDescent="0.15">
      <c r="B124" s="17" t="s">
        <v>118</v>
      </c>
      <c r="C124" s="29">
        <v>1</v>
      </c>
      <c r="D124" s="29">
        <v>2</v>
      </c>
      <c r="E124" s="29">
        <v>994</v>
      </c>
      <c r="F124" s="29">
        <v>1</v>
      </c>
      <c r="G124" s="29">
        <v>993</v>
      </c>
      <c r="H124" s="30">
        <v>32.259818731117797</v>
      </c>
      <c r="I124" s="30">
        <v>30.9194630872483</v>
      </c>
      <c r="J124" s="31">
        <v>9.9697885196374597E-2</v>
      </c>
      <c r="K124" s="31">
        <v>1.3579321970406399E-2</v>
      </c>
      <c r="L124" s="31"/>
      <c r="M124" s="31">
        <v>0.119838872104733</v>
      </c>
      <c r="N124" s="32">
        <v>0.92711621349446105</v>
      </c>
      <c r="O124" s="33"/>
      <c r="P124" s="34">
        <v>4.2356495468277897</v>
      </c>
      <c r="Q124" s="34"/>
      <c r="R124" s="31">
        <v>0.122860020140987</v>
      </c>
    </row>
    <row r="125" spans="2:18" s="1" customFormat="1" ht="14.65" customHeight="1" x14ac:dyDescent="0.15">
      <c r="B125" s="17" t="s">
        <v>119</v>
      </c>
      <c r="C125" s="36">
        <v>839</v>
      </c>
      <c r="D125" s="36">
        <v>857</v>
      </c>
      <c r="E125" s="36">
        <v>2083</v>
      </c>
      <c r="F125" s="36">
        <v>410</v>
      </c>
      <c r="G125" s="36">
        <v>1673</v>
      </c>
      <c r="H125" s="37">
        <v>10.425582785415401</v>
      </c>
      <c r="I125" s="37">
        <v>9.9364881693648801</v>
      </c>
      <c r="J125" s="38">
        <v>4.0047818290496098E-2</v>
      </c>
      <c r="K125" s="38">
        <v>2.4309138860222498E-2</v>
      </c>
      <c r="L125" s="38">
        <v>0.38314405260012002</v>
      </c>
      <c r="M125" s="38">
        <v>8.5475194261805096E-2</v>
      </c>
      <c r="N125" s="39">
        <v>1.0013308427973699</v>
      </c>
      <c r="O125" s="40">
        <v>1</v>
      </c>
      <c r="P125" s="41">
        <v>2.5307830245068699</v>
      </c>
      <c r="Q125" s="41">
        <v>3.4336973478939199</v>
      </c>
      <c r="R125" s="38">
        <v>5.9772863120143502E-2</v>
      </c>
    </row>
    <row r="126" spans="2:18" s="1" customFormat="1" ht="14.65" customHeight="1" x14ac:dyDescent="0.15">
      <c r="B126" s="17" t="s">
        <v>120</v>
      </c>
      <c r="C126" s="29">
        <v>1848</v>
      </c>
      <c r="D126" s="29">
        <v>1977</v>
      </c>
      <c r="E126" s="29">
        <v>3058</v>
      </c>
      <c r="F126" s="29">
        <v>165</v>
      </c>
      <c r="G126" s="29">
        <v>2893</v>
      </c>
      <c r="H126" s="30">
        <v>9.7110266159695797</v>
      </c>
      <c r="I126" s="30">
        <v>9.0226618705035992</v>
      </c>
      <c r="J126" s="31">
        <v>3.9059799516073301E-2</v>
      </c>
      <c r="K126" s="31">
        <v>2.95792695949313E-2</v>
      </c>
      <c r="L126" s="31">
        <v>0.41686830279986198</v>
      </c>
      <c r="M126" s="31">
        <v>0.12443829934324201</v>
      </c>
      <c r="N126" s="32">
        <v>1.22618869685448</v>
      </c>
      <c r="O126" s="33">
        <v>1</v>
      </c>
      <c r="P126" s="34">
        <v>2.11752506049084</v>
      </c>
      <c r="Q126" s="34">
        <v>1.9883913764510801</v>
      </c>
      <c r="R126" s="31">
        <v>7.9502246802627009E-3</v>
      </c>
    </row>
    <row r="127" spans="2:18" s="1" customFormat="1" ht="14.65" customHeight="1" x14ac:dyDescent="0.15">
      <c r="B127" s="17" t="s">
        <v>121</v>
      </c>
      <c r="C127" s="36">
        <v>883</v>
      </c>
      <c r="D127" s="36">
        <v>883</v>
      </c>
      <c r="E127" s="36">
        <v>2793</v>
      </c>
      <c r="F127" s="36">
        <v>340</v>
      </c>
      <c r="G127" s="36">
        <v>2453</v>
      </c>
      <c r="H127" s="37">
        <v>6.2311455360782704</v>
      </c>
      <c r="I127" s="37">
        <v>5.6238690219732899</v>
      </c>
      <c r="J127" s="38">
        <v>5.3811659192825101E-2</v>
      </c>
      <c r="K127" s="38">
        <v>4.35721295387635E-2</v>
      </c>
      <c r="L127" s="38">
        <v>0.115776600081533</v>
      </c>
      <c r="M127" s="38">
        <v>0.13086017121891599</v>
      </c>
      <c r="N127" s="39">
        <v>0.77658687321647002</v>
      </c>
      <c r="O127" s="40"/>
      <c r="P127" s="41">
        <v>2.6359559722788402</v>
      </c>
      <c r="Q127" s="41">
        <v>2.1690140845070398</v>
      </c>
      <c r="R127" s="38">
        <v>2.03832042397065E-2</v>
      </c>
    </row>
    <row r="128" spans="2:18" s="1" customFormat="1" ht="14.65" customHeight="1" x14ac:dyDescent="0.15">
      <c r="B128" s="17" t="s">
        <v>122</v>
      </c>
      <c r="C128" s="29"/>
      <c r="D128" s="29"/>
      <c r="E128" s="29">
        <v>461</v>
      </c>
      <c r="F128" s="29">
        <v>1</v>
      </c>
      <c r="G128" s="29">
        <v>460</v>
      </c>
      <c r="H128" s="30">
        <v>34.886956521739101</v>
      </c>
      <c r="I128" s="30">
        <v>29.587499999999999</v>
      </c>
      <c r="J128" s="31">
        <v>0.30434782608695699</v>
      </c>
      <c r="K128" s="31">
        <v>0.112163509471585</v>
      </c>
      <c r="L128" s="31"/>
      <c r="M128" s="31">
        <v>0.05</v>
      </c>
      <c r="N128" s="32">
        <v>0.90043847826086898</v>
      </c>
      <c r="O128" s="33"/>
      <c r="P128" s="34">
        <v>4.2478260869565201</v>
      </c>
      <c r="Q128" s="34"/>
      <c r="R128" s="31">
        <v>4.3478260869565201E-3</v>
      </c>
    </row>
    <row r="129" spans="2:18" s="1" customFormat="1" ht="14.65" customHeight="1" x14ac:dyDescent="0.15">
      <c r="B129" s="17" t="s">
        <v>123</v>
      </c>
      <c r="C129" s="36">
        <v>733</v>
      </c>
      <c r="D129" s="36">
        <v>737</v>
      </c>
      <c r="E129" s="36">
        <v>5768</v>
      </c>
      <c r="F129" s="36">
        <v>401</v>
      </c>
      <c r="G129" s="36">
        <v>5367</v>
      </c>
      <c r="H129" s="37">
        <v>7.5069871436556701</v>
      </c>
      <c r="I129" s="37">
        <v>6.89019148104728</v>
      </c>
      <c r="J129" s="38">
        <v>4.6394633873672403E-2</v>
      </c>
      <c r="K129" s="38">
        <v>3.6137999503598903E-2</v>
      </c>
      <c r="L129" s="38">
        <v>0.277249860257127</v>
      </c>
      <c r="M129" s="38">
        <v>0.14868641699273299</v>
      </c>
      <c r="N129" s="39">
        <v>1.0939578162846999</v>
      </c>
      <c r="O129" s="40">
        <v>1</v>
      </c>
      <c r="P129" s="41">
        <v>2.5198434879821101</v>
      </c>
      <c r="Q129" s="41">
        <v>2.6686827956989201</v>
      </c>
      <c r="R129" s="38">
        <v>3.4469908701322903E-2</v>
      </c>
    </row>
    <row r="130" spans="2:18" s="1" customFormat="1" ht="14.65" customHeight="1" x14ac:dyDescent="0.15">
      <c r="B130" s="17" t="s">
        <v>124</v>
      </c>
      <c r="C130" s="29">
        <v>880</v>
      </c>
      <c r="D130" s="29">
        <v>880</v>
      </c>
      <c r="E130" s="29">
        <v>2478</v>
      </c>
      <c r="F130" s="29">
        <v>325</v>
      </c>
      <c r="G130" s="29">
        <v>2153</v>
      </c>
      <c r="H130" s="30">
        <v>8.3571760334417107</v>
      </c>
      <c r="I130" s="30">
        <v>8.1371994342291405</v>
      </c>
      <c r="J130" s="31">
        <v>1.4862981885740799E-2</v>
      </c>
      <c r="K130" s="31">
        <v>1.0670816428611099E-2</v>
      </c>
      <c r="L130" s="31">
        <v>0.36600092893636799</v>
      </c>
      <c r="M130" s="31">
        <v>9.5680445889456595E-2</v>
      </c>
      <c r="N130" s="32">
        <v>1.11535717603344</v>
      </c>
      <c r="O130" s="33"/>
      <c r="P130" s="34">
        <v>1.90896423594984</v>
      </c>
      <c r="Q130" s="34">
        <v>1.26776649746193</v>
      </c>
      <c r="R130" s="31">
        <v>2.322340919647E-3</v>
      </c>
    </row>
    <row r="131" spans="2:18" s="1" customFormat="1" ht="14.65" customHeight="1" x14ac:dyDescent="0.15">
      <c r="B131" s="17" t="s">
        <v>125</v>
      </c>
      <c r="C131" s="36">
        <v>848</v>
      </c>
      <c r="D131" s="36">
        <v>861</v>
      </c>
      <c r="E131" s="36">
        <v>4852</v>
      </c>
      <c r="F131" s="36">
        <v>404</v>
      </c>
      <c r="G131" s="36">
        <v>4448</v>
      </c>
      <c r="H131" s="37">
        <v>8.3612859712230208</v>
      </c>
      <c r="I131" s="37">
        <v>7.2888086642599301</v>
      </c>
      <c r="J131" s="38">
        <v>6.5872302158273402E-2</v>
      </c>
      <c r="K131" s="38">
        <v>6.0256513672662701E-2</v>
      </c>
      <c r="L131" s="38">
        <v>0.25202338129496399</v>
      </c>
      <c r="M131" s="38">
        <v>0.170638489208633</v>
      </c>
      <c r="N131" s="39">
        <v>1.1336734487410101</v>
      </c>
      <c r="O131" s="40"/>
      <c r="P131" s="41">
        <v>2.6985161870503598</v>
      </c>
      <c r="Q131" s="41">
        <v>2.5932203389830502</v>
      </c>
      <c r="R131" s="38">
        <v>4.5863309352517999E-2</v>
      </c>
    </row>
    <row r="132" spans="2:18" s="1" customFormat="1" ht="14.65" customHeight="1" x14ac:dyDescent="0.15">
      <c r="B132" s="17" t="s">
        <v>126</v>
      </c>
      <c r="C132" s="29">
        <v>1166</v>
      </c>
      <c r="D132" s="29">
        <v>1166</v>
      </c>
      <c r="E132" s="29">
        <v>9419</v>
      </c>
      <c r="F132" s="29">
        <v>495</v>
      </c>
      <c r="G132" s="29">
        <v>8924</v>
      </c>
      <c r="H132" s="30">
        <v>8.4642536978933194</v>
      </c>
      <c r="I132" s="30">
        <v>7.4649049384192301</v>
      </c>
      <c r="J132" s="31">
        <v>6.2864186463469293E-2</v>
      </c>
      <c r="K132" s="31">
        <v>5.39087840074138E-2</v>
      </c>
      <c r="L132" s="31">
        <v>0.23901837740923401</v>
      </c>
      <c r="M132" s="31">
        <v>0.14500224114746799</v>
      </c>
      <c r="N132" s="32">
        <v>1.0096397355446001</v>
      </c>
      <c r="O132" s="33"/>
      <c r="P132" s="34">
        <v>2.7417077543702399</v>
      </c>
      <c r="Q132" s="34">
        <v>2.76933895921238</v>
      </c>
      <c r="R132" s="31">
        <v>4.8408785298072597E-2</v>
      </c>
    </row>
    <row r="133" spans="2:18" s="1" customFormat="1" ht="14.65" customHeight="1" x14ac:dyDescent="0.15">
      <c r="B133" s="17" t="s">
        <v>127</v>
      </c>
      <c r="C133" s="36">
        <v>1522</v>
      </c>
      <c r="D133" s="36">
        <v>1522</v>
      </c>
      <c r="E133" s="36">
        <v>6540</v>
      </c>
      <c r="F133" s="36">
        <v>1170</v>
      </c>
      <c r="G133" s="36">
        <v>5370</v>
      </c>
      <c r="H133" s="37">
        <v>7.7925512104283099</v>
      </c>
      <c r="I133" s="37">
        <v>7.2937799043062199</v>
      </c>
      <c r="J133" s="38">
        <v>2.7001862197392899E-2</v>
      </c>
      <c r="K133" s="38">
        <v>3.0827319218085399E-2</v>
      </c>
      <c r="L133" s="38">
        <v>0.68808193668528905</v>
      </c>
      <c r="M133" s="38">
        <v>4.7299813780260699E-2</v>
      </c>
      <c r="N133" s="39">
        <v>2.0153065363128499</v>
      </c>
      <c r="O133" s="40"/>
      <c r="P133" s="41">
        <v>2.6644320297951598</v>
      </c>
      <c r="Q133" s="41">
        <v>2.5997293640054102</v>
      </c>
      <c r="R133" s="38">
        <v>1.62011173184358E-2</v>
      </c>
    </row>
    <row r="134" spans="2:18" s="1" customFormat="1" ht="14.65" customHeight="1" x14ac:dyDescent="0.15">
      <c r="B134" s="17" t="s">
        <v>128</v>
      </c>
      <c r="C134" s="29">
        <v>1192</v>
      </c>
      <c r="D134" s="29">
        <v>1193</v>
      </c>
      <c r="E134" s="29">
        <v>1908</v>
      </c>
      <c r="F134" s="29">
        <v>373</v>
      </c>
      <c r="G134" s="29">
        <v>1535</v>
      </c>
      <c r="H134" s="30">
        <v>12.7478827361564</v>
      </c>
      <c r="I134" s="30">
        <v>11.3936324167873</v>
      </c>
      <c r="J134" s="31">
        <v>9.9674267100977196E-2</v>
      </c>
      <c r="K134" s="31">
        <v>6.0609157808667199E-2</v>
      </c>
      <c r="L134" s="31">
        <v>0.166775244299674</v>
      </c>
      <c r="M134" s="31">
        <v>0.25993485342019501</v>
      </c>
      <c r="N134" s="32">
        <v>0.96573153094462505</v>
      </c>
      <c r="O134" s="33"/>
      <c r="P134" s="34">
        <v>2.8475570032573301</v>
      </c>
      <c r="Q134" s="34">
        <v>1.20703125</v>
      </c>
      <c r="R134" s="31">
        <v>0.18371335504885999</v>
      </c>
    </row>
    <row r="135" spans="2:18" s="1" customFormat="1" ht="14.65" customHeight="1" x14ac:dyDescent="0.15">
      <c r="B135" s="17" t="s">
        <v>129</v>
      </c>
      <c r="C135" s="36">
        <v>1996</v>
      </c>
      <c r="D135" s="36">
        <v>2501</v>
      </c>
      <c r="E135" s="36">
        <v>18598</v>
      </c>
      <c r="F135" s="36">
        <v>2061</v>
      </c>
      <c r="G135" s="36">
        <v>16537</v>
      </c>
      <c r="H135" s="37">
        <v>8.8751284997278805</v>
      </c>
      <c r="I135" s="37">
        <v>7.3087735660515598</v>
      </c>
      <c r="J135" s="38">
        <v>9.2277922234988194E-2</v>
      </c>
      <c r="K135" s="38">
        <v>0.10007631091246</v>
      </c>
      <c r="L135" s="38">
        <v>0.43853177722682501</v>
      </c>
      <c r="M135" s="38">
        <v>0.135877124024914</v>
      </c>
      <c r="N135" s="39">
        <v>1.47564037612626</v>
      </c>
      <c r="O135" s="40">
        <v>28</v>
      </c>
      <c r="P135" s="41">
        <v>2.2251315232508899</v>
      </c>
      <c r="Q135" s="41">
        <v>2.7953667953668</v>
      </c>
      <c r="R135" s="38">
        <v>4.1301324303077903E-2</v>
      </c>
    </row>
    <row r="136" spans="2:18" s="1" customFormat="1" ht="14.65" customHeight="1" x14ac:dyDescent="0.15">
      <c r="B136" s="17" t="s">
        <v>130</v>
      </c>
      <c r="C136" s="29">
        <v>771</v>
      </c>
      <c r="D136" s="29">
        <v>1022</v>
      </c>
      <c r="E136" s="29">
        <v>4322</v>
      </c>
      <c r="F136" s="29">
        <v>473</v>
      </c>
      <c r="G136" s="29">
        <v>3849</v>
      </c>
      <c r="H136" s="30">
        <v>6.1322421408157997</v>
      </c>
      <c r="I136" s="30">
        <v>5.3179029559397701</v>
      </c>
      <c r="J136" s="31">
        <v>6.8329436217199294E-2</v>
      </c>
      <c r="K136" s="31">
        <v>6.5711985764521502E-2</v>
      </c>
      <c r="L136" s="31">
        <v>0.20602753962068099</v>
      </c>
      <c r="M136" s="31">
        <v>0.143673681475708</v>
      </c>
      <c r="N136" s="32">
        <v>0.79234312808521701</v>
      </c>
      <c r="O136" s="33">
        <v>1</v>
      </c>
      <c r="P136" s="34">
        <v>1.95843076123669</v>
      </c>
      <c r="Q136" s="34">
        <v>2.0264817150063101</v>
      </c>
      <c r="R136" s="31">
        <v>3.5593660691088602E-2</v>
      </c>
    </row>
    <row r="137" spans="2:18" s="1" customFormat="1" ht="14.65" customHeight="1" x14ac:dyDescent="0.15">
      <c r="B137" s="17" t="s">
        <v>131</v>
      </c>
      <c r="C137" s="36">
        <v>234</v>
      </c>
      <c r="D137" s="36">
        <v>240</v>
      </c>
      <c r="E137" s="36">
        <v>2296</v>
      </c>
      <c r="F137" s="36">
        <v>387</v>
      </c>
      <c r="G137" s="36">
        <v>1909</v>
      </c>
      <c r="H137" s="37">
        <v>9.8014667365112604</v>
      </c>
      <c r="I137" s="37">
        <v>8.2550143266475704</v>
      </c>
      <c r="J137" s="38">
        <v>8.5908852802514396E-2</v>
      </c>
      <c r="K137" s="38">
        <v>7.0493292715514896E-2</v>
      </c>
      <c r="L137" s="38">
        <v>0.33001571503404897</v>
      </c>
      <c r="M137" s="38">
        <v>0.18229439497118899</v>
      </c>
      <c r="N137" s="39">
        <v>1.19252572027239</v>
      </c>
      <c r="O137" s="40">
        <v>1</v>
      </c>
      <c r="P137" s="41">
        <v>2.04295442640126</v>
      </c>
      <c r="Q137" s="41">
        <v>1.78095238095238</v>
      </c>
      <c r="R137" s="38">
        <v>5.9193294918805699E-2</v>
      </c>
    </row>
    <row r="138" spans="2:18" s="1" customFormat="1" ht="14.65" customHeight="1" x14ac:dyDescent="0.15">
      <c r="B138" s="17" t="s">
        <v>132</v>
      </c>
      <c r="C138" s="29">
        <v>15</v>
      </c>
      <c r="D138" s="29">
        <v>49</v>
      </c>
      <c r="E138" s="29">
        <v>1555</v>
      </c>
      <c r="F138" s="29">
        <v>24</v>
      </c>
      <c r="G138" s="29">
        <v>1531</v>
      </c>
      <c r="H138" s="30">
        <v>18.433050293925501</v>
      </c>
      <c r="I138" s="30">
        <v>15.233734939759</v>
      </c>
      <c r="J138" s="31">
        <v>0.18680600914435</v>
      </c>
      <c r="K138" s="31">
        <v>0.115410509903972</v>
      </c>
      <c r="L138" s="31">
        <v>1.3063357282821701E-3</v>
      </c>
      <c r="M138" s="31">
        <v>0.14500326583932099</v>
      </c>
      <c r="N138" s="32">
        <v>0.91871639451339004</v>
      </c>
      <c r="O138" s="33"/>
      <c r="P138" s="34">
        <v>3.0790333115610702</v>
      </c>
      <c r="Q138" s="34">
        <v>3.5</v>
      </c>
      <c r="R138" s="31">
        <v>2.3514043109079001E-2</v>
      </c>
    </row>
    <row r="139" spans="2:18" s="1" customFormat="1" ht="14.65" customHeight="1" x14ac:dyDescent="0.15">
      <c r="B139" s="17" t="s">
        <v>133</v>
      </c>
      <c r="C139" s="36">
        <v>125</v>
      </c>
      <c r="D139" s="36">
        <v>1320</v>
      </c>
      <c r="E139" s="36">
        <v>956</v>
      </c>
      <c r="F139" s="36">
        <v>2</v>
      </c>
      <c r="G139" s="36">
        <v>954</v>
      </c>
      <c r="H139" s="37">
        <v>33.5020964360587</v>
      </c>
      <c r="I139" s="37">
        <v>30.492099322799099</v>
      </c>
      <c r="J139" s="38">
        <v>7.1278825995807094E-2</v>
      </c>
      <c r="K139" s="38">
        <v>2.4623760207753202E-2</v>
      </c>
      <c r="L139" s="38"/>
      <c r="M139" s="38">
        <v>0.113207547169811</v>
      </c>
      <c r="N139" s="39">
        <v>1.0406487421383599</v>
      </c>
      <c r="O139" s="40"/>
      <c r="P139" s="41">
        <v>3.7012578616352201</v>
      </c>
      <c r="Q139" s="41"/>
      <c r="R139" s="38">
        <v>5.2410901467505201E-3</v>
      </c>
    </row>
    <row r="140" spans="2:18" s="1" customFormat="1" ht="14.65" customHeight="1" x14ac:dyDescent="0.15">
      <c r="B140" s="17" t="s">
        <v>134</v>
      </c>
      <c r="C140" s="29">
        <v>11</v>
      </c>
      <c r="D140" s="29">
        <v>16</v>
      </c>
      <c r="E140" s="29">
        <v>2905</v>
      </c>
      <c r="F140" s="29">
        <v>1</v>
      </c>
      <c r="G140" s="29">
        <v>2904</v>
      </c>
      <c r="H140" s="30">
        <v>22.022727272727298</v>
      </c>
      <c r="I140" s="30">
        <v>20.575654152445999</v>
      </c>
      <c r="J140" s="31">
        <v>9.1942148760330605E-2</v>
      </c>
      <c r="K140" s="31">
        <v>2.9489945898614599E-2</v>
      </c>
      <c r="L140" s="31"/>
      <c r="M140" s="31">
        <v>4.3044077134986203E-2</v>
      </c>
      <c r="N140" s="32">
        <v>0.72088753443526199</v>
      </c>
      <c r="O140" s="33"/>
      <c r="P140" s="34">
        <v>2.94593663911846</v>
      </c>
      <c r="Q140" s="34"/>
      <c r="R140" s="31">
        <v>0.166322314049587</v>
      </c>
    </row>
    <row r="141" spans="2:18" s="1" customFormat="1" ht="14.65" customHeight="1" x14ac:dyDescent="0.15">
      <c r="B141" s="17" t="s">
        <v>135</v>
      </c>
      <c r="C141" s="36">
        <v>2411</v>
      </c>
      <c r="D141" s="36">
        <v>3143</v>
      </c>
      <c r="E141" s="36">
        <v>28804</v>
      </c>
      <c r="F141" s="36">
        <v>4211</v>
      </c>
      <c r="G141" s="36">
        <v>24593</v>
      </c>
      <c r="H141" s="37">
        <v>5.8655715040865299</v>
      </c>
      <c r="I141" s="37">
        <v>5.5020703500773802</v>
      </c>
      <c r="J141" s="38">
        <v>2.7812792257959601E-2</v>
      </c>
      <c r="K141" s="38">
        <v>2.9559382192274601E-2</v>
      </c>
      <c r="L141" s="38">
        <v>0.37884763957223599</v>
      </c>
      <c r="M141" s="38">
        <v>8.0470052453950294E-2</v>
      </c>
      <c r="N141" s="39">
        <v>1.24331672427113</v>
      </c>
      <c r="O141" s="40"/>
      <c r="P141" s="41">
        <v>2.0241938763062701</v>
      </c>
      <c r="Q141" s="41">
        <v>3.6056670602125198</v>
      </c>
      <c r="R141" s="38">
        <v>1.7728621965599999E-2</v>
      </c>
    </row>
    <row r="142" spans="2:18" s="1" customFormat="1" ht="14.65" customHeight="1" x14ac:dyDescent="0.15">
      <c r="B142" s="17" t="s">
        <v>136</v>
      </c>
      <c r="C142" s="29">
        <v>111</v>
      </c>
      <c r="D142" s="29">
        <v>111</v>
      </c>
      <c r="E142" s="29">
        <v>175</v>
      </c>
      <c r="F142" s="29">
        <v>174</v>
      </c>
      <c r="G142" s="29">
        <v>1</v>
      </c>
      <c r="H142" s="30">
        <v>2</v>
      </c>
      <c r="I142" s="30">
        <v>2</v>
      </c>
      <c r="J142" s="31"/>
      <c r="K142" s="31">
        <v>0</v>
      </c>
      <c r="L142" s="31">
        <v>1</v>
      </c>
      <c r="M142" s="31"/>
      <c r="N142" s="32">
        <v>1.2219</v>
      </c>
      <c r="O142" s="33"/>
      <c r="P142" s="34">
        <v>1</v>
      </c>
      <c r="Q142" s="34">
        <v>1</v>
      </c>
      <c r="R142" s="31"/>
    </row>
    <row r="143" spans="2:18" s="1" customFormat="1" ht="14.65" customHeight="1" x14ac:dyDescent="0.15">
      <c r="B143" s="17" t="s">
        <v>137</v>
      </c>
      <c r="C143" s="36"/>
      <c r="D143" s="36"/>
      <c r="E143" s="36">
        <v>758</v>
      </c>
      <c r="F143" s="36">
        <v>1</v>
      </c>
      <c r="G143" s="36">
        <v>757</v>
      </c>
      <c r="H143" s="37">
        <v>30.910171730515199</v>
      </c>
      <c r="I143" s="37">
        <v>26.1436265709156</v>
      </c>
      <c r="J143" s="38">
        <v>0.264200792602378</v>
      </c>
      <c r="K143" s="38">
        <v>9.4747638787982397E-2</v>
      </c>
      <c r="L143" s="38"/>
      <c r="M143" s="38">
        <v>9.2470277410832205E-3</v>
      </c>
      <c r="N143" s="39">
        <v>0.80554887714663104</v>
      </c>
      <c r="O143" s="40"/>
      <c r="P143" s="41">
        <v>3.6340819022457098</v>
      </c>
      <c r="Q143" s="41"/>
      <c r="R143" s="38">
        <v>6.6050198150594498E-3</v>
      </c>
    </row>
    <row r="144" spans="2:18" s="1" customFormat="1" ht="14.65" customHeight="1" x14ac:dyDescent="0.15">
      <c r="B144" s="17" t="s">
        <v>138</v>
      </c>
      <c r="C144" s="29"/>
      <c r="D144" s="29"/>
      <c r="E144" s="29">
        <v>866</v>
      </c>
      <c r="F144" s="29">
        <v>12</v>
      </c>
      <c r="G144" s="29">
        <v>854</v>
      </c>
      <c r="H144" s="30">
        <v>25.5515222482436</v>
      </c>
      <c r="I144" s="30">
        <v>23.214026602176499</v>
      </c>
      <c r="J144" s="31">
        <v>3.1615925058548003E-2</v>
      </c>
      <c r="K144" s="31">
        <v>9.5046056551028796E-2</v>
      </c>
      <c r="L144" s="31"/>
      <c r="M144" s="31">
        <v>5.3864168618266997E-2</v>
      </c>
      <c r="N144" s="32">
        <v>0.86106451990632304</v>
      </c>
      <c r="O144" s="33"/>
      <c r="P144" s="34">
        <v>3.6124121779859499</v>
      </c>
      <c r="Q144" s="34"/>
      <c r="R144" s="31">
        <v>1.75644028103045E-2</v>
      </c>
    </row>
    <row r="145" spans="2:18" s="1" customFormat="1" ht="14.65" customHeight="1" x14ac:dyDescent="0.15">
      <c r="B145" s="17" t="s">
        <v>139</v>
      </c>
      <c r="C145" s="36"/>
      <c r="D145" s="36"/>
      <c r="E145" s="36">
        <v>1115</v>
      </c>
      <c r="F145" s="36">
        <v>2</v>
      </c>
      <c r="G145" s="36">
        <v>1113</v>
      </c>
      <c r="H145" s="37">
        <v>26.5175202156334</v>
      </c>
      <c r="I145" s="37">
        <v>26.203389830508499</v>
      </c>
      <c r="J145" s="38">
        <v>4.5822102425875998E-2</v>
      </c>
      <c r="K145" s="38">
        <v>9.6225520092159695E-3</v>
      </c>
      <c r="L145" s="38"/>
      <c r="M145" s="38">
        <v>5.7502246181491502E-2</v>
      </c>
      <c r="N145" s="39">
        <v>0.87995157232704402</v>
      </c>
      <c r="O145" s="40"/>
      <c r="P145" s="41">
        <v>2.22821203953279</v>
      </c>
      <c r="Q145" s="41"/>
      <c r="R145" s="38">
        <v>3.3243486073674798E-2</v>
      </c>
    </row>
    <row r="146" spans="2:18" s="1" customFormat="1" ht="14.65" customHeight="1" x14ac:dyDescent="0.15">
      <c r="B146" s="17" t="s">
        <v>140</v>
      </c>
      <c r="C146" s="29"/>
      <c r="D146" s="29"/>
      <c r="E146" s="29">
        <v>906</v>
      </c>
      <c r="F146" s="29"/>
      <c r="G146" s="29">
        <v>906</v>
      </c>
      <c r="H146" s="30">
        <v>31.269315673289199</v>
      </c>
      <c r="I146" s="30">
        <v>30.373595505617999</v>
      </c>
      <c r="J146" s="31">
        <v>0.21412803532008801</v>
      </c>
      <c r="K146" s="31">
        <v>2.4744087539710601E-2</v>
      </c>
      <c r="L146" s="31"/>
      <c r="M146" s="31"/>
      <c r="N146" s="32">
        <v>0.85008730684326705</v>
      </c>
      <c r="O146" s="33"/>
      <c r="P146" s="34">
        <v>4.4735099337748299</v>
      </c>
      <c r="Q146" s="34"/>
      <c r="R146" s="31">
        <v>3.3112582781457001E-3</v>
      </c>
    </row>
    <row r="147" spans="2:18" s="1" customFormat="1" ht="14.65" customHeight="1" x14ac:dyDescent="0.15">
      <c r="B147" s="17" t="s">
        <v>141</v>
      </c>
      <c r="C147" s="36">
        <v>2334</v>
      </c>
      <c r="D147" s="36">
        <v>3162</v>
      </c>
      <c r="E147" s="36">
        <v>1049</v>
      </c>
      <c r="F147" s="36">
        <v>2</v>
      </c>
      <c r="G147" s="36">
        <v>1047</v>
      </c>
      <c r="H147" s="37">
        <v>20.5978987583572</v>
      </c>
      <c r="I147" s="37">
        <v>20.4985479186834</v>
      </c>
      <c r="J147" s="38">
        <v>1.3371537726838601E-2</v>
      </c>
      <c r="K147" s="38">
        <v>3.0140035240656601E-3</v>
      </c>
      <c r="L147" s="38"/>
      <c r="M147" s="38">
        <v>5.7306590257879698E-3</v>
      </c>
      <c r="N147" s="39">
        <v>0.88521375358166199</v>
      </c>
      <c r="O147" s="40"/>
      <c r="P147" s="41">
        <v>2.3314231136580701</v>
      </c>
      <c r="Q147" s="41"/>
      <c r="R147" s="38">
        <v>4.77554918815664E-3</v>
      </c>
    </row>
    <row r="148" spans="2:18" s="1" customFormat="1" ht="14.65" customHeight="1" x14ac:dyDescent="0.15">
      <c r="B148" s="17" t="s">
        <v>142</v>
      </c>
      <c r="C148" s="29"/>
      <c r="D148" s="29"/>
      <c r="E148" s="29">
        <v>312</v>
      </c>
      <c r="F148" s="29">
        <v>39</v>
      </c>
      <c r="G148" s="29">
        <v>273</v>
      </c>
      <c r="H148" s="30">
        <v>8.4249084249084305</v>
      </c>
      <c r="I148" s="30">
        <v>8.1011235955056193</v>
      </c>
      <c r="J148" s="31">
        <v>2.1978021978022001E-2</v>
      </c>
      <c r="K148" s="31">
        <v>1.43478260869565E-2</v>
      </c>
      <c r="L148" s="31">
        <v>0.10989010989011</v>
      </c>
      <c r="M148" s="31">
        <v>0.17216117216117199</v>
      </c>
      <c r="N148" s="32">
        <v>1.1779036630036599</v>
      </c>
      <c r="O148" s="33"/>
      <c r="P148" s="34">
        <v>3.11355311355311</v>
      </c>
      <c r="Q148" s="34">
        <v>4</v>
      </c>
      <c r="R148" s="31">
        <v>5.4945054945054903E-2</v>
      </c>
    </row>
    <row r="149" spans="2:18" s="1" customFormat="1" ht="14.65" customHeight="1" x14ac:dyDescent="0.15">
      <c r="B149" s="17" t="s">
        <v>143</v>
      </c>
      <c r="C149" s="36">
        <v>1692</v>
      </c>
      <c r="D149" s="36">
        <v>1692</v>
      </c>
      <c r="E149" s="36">
        <v>5502</v>
      </c>
      <c r="F149" s="36">
        <v>1737</v>
      </c>
      <c r="G149" s="36">
        <v>3765</v>
      </c>
      <c r="H149" s="37">
        <v>7.9529880478087698</v>
      </c>
      <c r="I149" s="37">
        <v>7.5450573457127303</v>
      </c>
      <c r="J149" s="38">
        <v>2.7357237715803499E-2</v>
      </c>
      <c r="K149" s="38">
        <v>2.4279464315532798E-2</v>
      </c>
      <c r="L149" s="38">
        <v>0.52722443559096899</v>
      </c>
      <c r="M149" s="38">
        <v>6.1885790172642799E-2</v>
      </c>
      <c r="N149" s="39">
        <v>1.2688404780876501</v>
      </c>
      <c r="O149" s="40">
        <v>1</v>
      </c>
      <c r="P149" s="41">
        <v>1.68605577689243</v>
      </c>
      <c r="Q149" s="41">
        <v>1.7939546599496199</v>
      </c>
      <c r="R149" s="38">
        <v>2.3107569721115499E-2</v>
      </c>
    </row>
    <row r="150" spans="2:18" s="1" customFormat="1" ht="14.65" customHeight="1" x14ac:dyDescent="0.15">
      <c r="B150" s="17" t="s">
        <v>144</v>
      </c>
      <c r="C150" s="29">
        <v>123</v>
      </c>
      <c r="D150" s="29">
        <v>2235</v>
      </c>
      <c r="E150" s="29">
        <v>575</v>
      </c>
      <c r="F150" s="29">
        <v>1</v>
      </c>
      <c r="G150" s="29">
        <v>574</v>
      </c>
      <c r="H150" s="30">
        <v>39.581881533101097</v>
      </c>
      <c r="I150" s="30">
        <v>32.904365904365903</v>
      </c>
      <c r="J150" s="31">
        <v>0.162020905923345</v>
      </c>
      <c r="K150" s="31">
        <v>8.9964788732394399E-2</v>
      </c>
      <c r="L150" s="31"/>
      <c r="M150" s="31">
        <v>3.3101045296167197E-2</v>
      </c>
      <c r="N150" s="32">
        <v>0.90289738675958198</v>
      </c>
      <c r="O150" s="33"/>
      <c r="P150" s="34">
        <v>2.7508710801393699</v>
      </c>
      <c r="Q150" s="34"/>
      <c r="R150" s="31">
        <v>4.8780487804878099E-2</v>
      </c>
    </row>
    <row r="151" spans="2:18" s="1" customFormat="1" ht="14.65" customHeight="1" x14ac:dyDescent="0.15">
      <c r="B151" s="17" t="s">
        <v>145</v>
      </c>
      <c r="C151" s="36">
        <v>929</v>
      </c>
      <c r="D151" s="36">
        <v>930</v>
      </c>
      <c r="E151" s="36">
        <v>4081</v>
      </c>
      <c r="F151" s="36">
        <v>789</v>
      </c>
      <c r="G151" s="36">
        <v>3292</v>
      </c>
      <c r="H151" s="37">
        <v>7.0692588092345101</v>
      </c>
      <c r="I151" s="37">
        <v>6.4287539936102203</v>
      </c>
      <c r="J151" s="38">
        <v>4.9210206561360902E-2</v>
      </c>
      <c r="K151" s="38">
        <v>4.05207975249227E-2</v>
      </c>
      <c r="L151" s="38">
        <v>0.47083839611178602</v>
      </c>
      <c r="M151" s="38">
        <v>0.14368165249088699</v>
      </c>
      <c r="N151" s="39">
        <v>1.3996282806804401</v>
      </c>
      <c r="O151" s="40"/>
      <c r="P151" s="41">
        <v>2.0373633049817701</v>
      </c>
      <c r="Q151" s="41">
        <v>2.26129032258065</v>
      </c>
      <c r="R151" s="38">
        <v>5.0425273390036503E-2</v>
      </c>
    </row>
    <row r="152" spans="2:18" s="1" customFormat="1" ht="14.65" customHeight="1" x14ac:dyDescent="0.15">
      <c r="B152" s="17" t="s">
        <v>146</v>
      </c>
      <c r="C152" s="29"/>
      <c r="D152" s="29"/>
      <c r="E152" s="29">
        <v>833</v>
      </c>
      <c r="F152" s="29">
        <v>5</v>
      </c>
      <c r="G152" s="29">
        <v>828</v>
      </c>
      <c r="H152" s="30">
        <v>28.257246376811601</v>
      </c>
      <c r="I152" s="30">
        <v>26.088461538461502</v>
      </c>
      <c r="J152" s="31">
        <v>5.7971014492753603E-2</v>
      </c>
      <c r="K152" s="31">
        <v>3.6030260289780701E-2</v>
      </c>
      <c r="L152" s="31"/>
      <c r="M152" s="31">
        <v>3.7439613526569999E-2</v>
      </c>
      <c r="N152" s="32">
        <v>0.87102077294685998</v>
      </c>
      <c r="O152" s="33"/>
      <c r="P152" s="34">
        <v>1.73550724637681</v>
      </c>
      <c r="Q152" s="34"/>
      <c r="R152" s="31">
        <v>1.20772946859903E-2</v>
      </c>
    </row>
    <row r="153" spans="2:18" s="1" customFormat="1" ht="14.65" customHeight="1" x14ac:dyDescent="0.15">
      <c r="B153" s="17" t="s">
        <v>147</v>
      </c>
      <c r="C153" s="36"/>
      <c r="D153" s="36"/>
      <c r="E153" s="36">
        <v>366</v>
      </c>
      <c r="F153" s="36">
        <v>11</v>
      </c>
      <c r="G153" s="36">
        <v>355</v>
      </c>
      <c r="H153" s="37">
        <v>44.050704225352099</v>
      </c>
      <c r="I153" s="37">
        <v>43.696531791907503</v>
      </c>
      <c r="J153" s="38">
        <v>2.5352112676056301E-2</v>
      </c>
      <c r="K153" s="38">
        <v>3.7728609796649202E-3</v>
      </c>
      <c r="L153" s="38"/>
      <c r="M153" s="38">
        <v>5.6338028169014096E-3</v>
      </c>
      <c r="N153" s="39">
        <v>0.91745887323943698</v>
      </c>
      <c r="O153" s="40"/>
      <c r="P153" s="41">
        <v>2.1605633802816899</v>
      </c>
      <c r="Q153" s="41"/>
      <c r="R153" s="38">
        <v>2.8169014084507E-3</v>
      </c>
    </row>
    <row r="154" spans="2:18" s="1" customFormat="1" ht="14.65" customHeight="1" x14ac:dyDescent="0.15">
      <c r="B154" s="17" t="s">
        <v>148</v>
      </c>
      <c r="C154" s="29"/>
      <c r="D154" s="29"/>
      <c r="E154" s="29">
        <v>456</v>
      </c>
      <c r="F154" s="29">
        <v>1</v>
      </c>
      <c r="G154" s="29">
        <v>455</v>
      </c>
      <c r="H154" s="30">
        <v>23.109890109890099</v>
      </c>
      <c r="I154" s="30">
        <v>22.925110132158601</v>
      </c>
      <c r="J154" s="31">
        <v>2.1978021978022E-3</v>
      </c>
      <c r="K154" s="31">
        <v>4.4698050404184501E-3</v>
      </c>
      <c r="L154" s="31"/>
      <c r="M154" s="31">
        <v>0.29230769230769199</v>
      </c>
      <c r="N154" s="32">
        <v>0.79664109890109902</v>
      </c>
      <c r="O154" s="33"/>
      <c r="P154" s="34">
        <v>5.5252747252747296</v>
      </c>
      <c r="Q154" s="34"/>
      <c r="R154" s="31">
        <v>1.3186813186813201E-2</v>
      </c>
    </row>
    <row r="155" spans="2:18" s="1" customFormat="1" ht="14.65" customHeight="1" x14ac:dyDescent="0.15">
      <c r="B155" s="17" t="s">
        <v>149</v>
      </c>
      <c r="C155" s="36"/>
      <c r="D155" s="36"/>
      <c r="E155" s="36">
        <v>368</v>
      </c>
      <c r="F155" s="36">
        <v>2</v>
      </c>
      <c r="G155" s="36">
        <v>366</v>
      </c>
      <c r="H155" s="37">
        <v>40.964480874316898</v>
      </c>
      <c r="I155" s="37">
        <v>40.174157303370798</v>
      </c>
      <c r="J155" s="38">
        <v>2.7322404371584699E-2</v>
      </c>
      <c r="K155" s="38">
        <v>6.3362902687921002E-3</v>
      </c>
      <c r="L155" s="38"/>
      <c r="M155" s="38">
        <v>4.0983606557376998E-2</v>
      </c>
      <c r="N155" s="39">
        <v>0.69879918032786903</v>
      </c>
      <c r="O155" s="40"/>
      <c r="P155" s="41">
        <v>2.0409836065573801</v>
      </c>
      <c r="Q155" s="41"/>
      <c r="R155" s="38"/>
    </row>
    <row r="156" spans="2:18" s="1" customFormat="1" ht="14.65" customHeight="1" x14ac:dyDescent="0.15">
      <c r="B156" s="17" t="s">
        <v>150</v>
      </c>
      <c r="C156" s="29"/>
      <c r="D156" s="29"/>
      <c r="E156" s="29">
        <v>888</v>
      </c>
      <c r="F156" s="29"/>
      <c r="G156" s="29">
        <v>888</v>
      </c>
      <c r="H156" s="30">
        <v>32.340090090090101</v>
      </c>
      <c r="I156" s="30">
        <v>31.934256055363299</v>
      </c>
      <c r="J156" s="31">
        <v>2.3648648648648699E-2</v>
      </c>
      <c r="K156" s="31">
        <v>1.8768716484434799E-2</v>
      </c>
      <c r="L156" s="31"/>
      <c r="M156" s="31">
        <v>1.68918918918919E-2</v>
      </c>
      <c r="N156" s="32">
        <v>0.87420529279279302</v>
      </c>
      <c r="O156" s="33"/>
      <c r="P156" s="34">
        <v>3.3659909909909902</v>
      </c>
      <c r="Q156" s="34"/>
      <c r="R156" s="31">
        <v>1.35135135135135E-2</v>
      </c>
    </row>
    <row r="157" spans="2:18" s="1" customFormat="1" ht="14.65" customHeight="1" x14ac:dyDescent="0.15">
      <c r="B157" s="17" t="s">
        <v>151</v>
      </c>
      <c r="C157" s="36"/>
      <c r="D157" s="36"/>
      <c r="E157" s="36">
        <v>578</v>
      </c>
      <c r="F157" s="36"/>
      <c r="G157" s="36">
        <v>578</v>
      </c>
      <c r="H157" s="37">
        <v>25.589965397923901</v>
      </c>
      <c r="I157" s="37">
        <v>25.2510040160643</v>
      </c>
      <c r="J157" s="38">
        <v>0.13840830449826999</v>
      </c>
      <c r="K157" s="38">
        <v>2.04854303292543E-2</v>
      </c>
      <c r="L157" s="38"/>
      <c r="M157" s="38">
        <v>7.0934256055363298E-2</v>
      </c>
      <c r="N157" s="39">
        <v>0.85461695501730095</v>
      </c>
      <c r="O157" s="40"/>
      <c r="P157" s="41">
        <v>3.15570934256055</v>
      </c>
      <c r="Q157" s="41"/>
      <c r="R157" s="38">
        <v>1.7301038062283701E-3</v>
      </c>
    </row>
    <row r="158" spans="2:18" s="1" customFormat="1" ht="14.65" customHeight="1" x14ac:dyDescent="0.15">
      <c r="B158" s="17" t="s">
        <v>152</v>
      </c>
      <c r="C158" s="29">
        <v>4421</v>
      </c>
      <c r="D158" s="29">
        <v>4423</v>
      </c>
      <c r="E158" s="29">
        <v>9497</v>
      </c>
      <c r="F158" s="29">
        <v>1391</v>
      </c>
      <c r="G158" s="29">
        <v>8106</v>
      </c>
      <c r="H158" s="30">
        <v>7.95484826054774</v>
      </c>
      <c r="I158" s="30">
        <v>7.1088204592901896</v>
      </c>
      <c r="J158" s="31">
        <v>5.4527510486059701E-2</v>
      </c>
      <c r="K158" s="31">
        <v>5.36583852858162E-2</v>
      </c>
      <c r="L158" s="31">
        <v>0.234764372070072</v>
      </c>
      <c r="M158" s="31">
        <v>0.15112262521588901</v>
      </c>
      <c r="N158" s="32">
        <v>0.95331300271403896</v>
      </c>
      <c r="O158" s="33">
        <v>3</v>
      </c>
      <c r="P158" s="34">
        <v>2.3047125585985699</v>
      </c>
      <c r="Q158" s="34">
        <v>2.7798213347346299</v>
      </c>
      <c r="R158" s="31">
        <v>3.3925487293362901E-2</v>
      </c>
    </row>
    <row r="159" spans="2:18" s="1" customFormat="1" ht="14.65" customHeight="1" x14ac:dyDescent="0.15">
      <c r="B159" s="17" t="s">
        <v>153</v>
      </c>
      <c r="C159" s="36"/>
      <c r="D159" s="36"/>
      <c r="E159" s="36">
        <v>1341</v>
      </c>
      <c r="F159" s="36">
        <v>1</v>
      </c>
      <c r="G159" s="36">
        <v>1340</v>
      </c>
      <c r="H159" s="37">
        <v>30.8858208955224</v>
      </c>
      <c r="I159" s="37">
        <v>29.482441471571899</v>
      </c>
      <c r="J159" s="38">
        <v>0.107462686567164</v>
      </c>
      <c r="K159" s="38">
        <v>3.3343803609829199E-2</v>
      </c>
      <c r="L159" s="38"/>
      <c r="M159" s="38">
        <v>1.8656716417910401E-2</v>
      </c>
      <c r="N159" s="39">
        <v>0.93569626865671696</v>
      </c>
      <c r="O159" s="40"/>
      <c r="P159" s="41">
        <v>1.92835820895522</v>
      </c>
      <c r="Q159" s="41"/>
      <c r="R159" s="38">
        <v>1.5671641791044799E-2</v>
      </c>
    </row>
    <row r="160" spans="2:18" s="1" customFormat="1" ht="14.65" customHeight="1" x14ac:dyDescent="0.15">
      <c r="B160" s="17" t="s">
        <v>154</v>
      </c>
      <c r="C160" s="29"/>
      <c r="D160" s="29"/>
      <c r="E160" s="29">
        <v>852</v>
      </c>
      <c r="F160" s="29">
        <v>7</v>
      </c>
      <c r="G160" s="29">
        <v>845</v>
      </c>
      <c r="H160" s="30">
        <v>10.4863905325444</v>
      </c>
      <c r="I160" s="30">
        <v>10.3038740920097</v>
      </c>
      <c r="J160" s="31">
        <v>2.2485207100591698E-2</v>
      </c>
      <c r="K160" s="31">
        <v>1.03825753300982E-2</v>
      </c>
      <c r="L160" s="31">
        <v>1.18343195266272E-3</v>
      </c>
      <c r="M160" s="31">
        <v>0.189349112426035</v>
      </c>
      <c r="N160" s="32">
        <v>0.79283420118343195</v>
      </c>
      <c r="O160" s="33"/>
      <c r="P160" s="34">
        <v>2.2071005917159798</v>
      </c>
      <c r="Q160" s="34">
        <v>4</v>
      </c>
      <c r="R160" s="31">
        <v>4.85207100591716E-2</v>
      </c>
    </row>
    <row r="161" spans="2:18" s="1" customFormat="1" ht="14.65" customHeight="1" x14ac:dyDescent="0.15">
      <c r="B161" s="17" t="s">
        <v>155</v>
      </c>
      <c r="C161" s="36">
        <v>62</v>
      </c>
      <c r="D161" s="36">
        <v>62</v>
      </c>
      <c r="E161" s="36">
        <v>5</v>
      </c>
      <c r="F161" s="36"/>
      <c r="G161" s="36">
        <v>5</v>
      </c>
      <c r="H161" s="37">
        <v>2</v>
      </c>
      <c r="I161" s="37">
        <v>2</v>
      </c>
      <c r="J161" s="38"/>
      <c r="K161" s="38">
        <v>0</v>
      </c>
      <c r="L161" s="38">
        <v>1</v>
      </c>
      <c r="M161" s="38"/>
      <c r="N161" s="39">
        <v>0.35487999999999997</v>
      </c>
      <c r="O161" s="40">
        <v>3</v>
      </c>
      <c r="P161" s="41">
        <v>1.2</v>
      </c>
      <c r="Q161" s="41">
        <v>1.2</v>
      </c>
      <c r="R161" s="38"/>
    </row>
    <row r="162" spans="2:18" s="1" customFormat="1" ht="14.65" customHeight="1" x14ac:dyDescent="0.15">
      <c r="B162" s="17" t="s">
        <v>156</v>
      </c>
      <c r="C162" s="29">
        <v>374</v>
      </c>
      <c r="D162" s="29">
        <v>397</v>
      </c>
      <c r="E162" s="29">
        <v>325</v>
      </c>
      <c r="F162" s="29"/>
      <c r="G162" s="29">
        <v>325</v>
      </c>
      <c r="H162" s="30">
        <v>23.692307692307701</v>
      </c>
      <c r="I162" s="30">
        <v>20.550161812297699</v>
      </c>
      <c r="J162" s="31">
        <v>4.9230769230769203E-2</v>
      </c>
      <c r="K162" s="31">
        <v>7.4025974025973995E-2</v>
      </c>
      <c r="L162" s="31">
        <v>3.07692307692308E-3</v>
      </c>
      <c r="M162" s="31">
        <v>3.3846153846153797E-2</v>
      </c>
      <c r="N162" s="32">
        <v>0.87223723076923099</v>
      </c>
      <c r="O162" s="33">
        <v>1</v>
      </c>
      <c r="P162" s="34">
        <v>1.46461538461538</v>
      </c>
      <c r="Q162" s="34">
        <v>5</v>
      </c>
      <c r="R162" s="31">
        <v>1.5384615384615399E-2</v>
      </c>
    </row>
    <row r="163" spans="2:18" s="1" customFormat="1" ht="14.65" customHeight="1" x14ac:dyDescent="0.15">
      <c r="B163" s="17" t="s">
        <v>157</v>
      </c>
      <c r="C163" s="36">
        <v>24</v>
      </c>
      <c r="D163" s="36">
        <v>937</v>
      </c>
      <c r="E163" s="36">
        <v>1228</v>
      </c>
      <c r="F163" s="36">
        <v>2</v>
      </c>
      <c r="G163" s="36">
        <v>1226</v>
      </c>
      <c r="H163" s="37">
        <v>24.151712887438801</v>
      </c>
      <c r="I163" s="37">
        <v>23.768713204373402</v>
      </c>
      <c r="J163" s="38">
        <v>3.0179445350734101E-2</v>
      </c>
      <c r="K163" s="38">
        <v>1.3508949679162399E-2</v>
      </c>
      <c r="L163" s="38"/>
      <c r="M163" s="38">
        <v>8.0750407830342597E-2</v>
      </c>
      <c r="N163" s="39">
        <v>0.86165171288743903</v>
      </c>
      <c r="O163" s="40"/>
      <c r="P163" s="41">
        <v>1.84013050570963</v>
      </c>
      <c r="Q163" s="41"/>
      <c r="R163" s="38">
        <v>2.0391517128874399E-2</v>
      </c>
    </row>
    <row r="164" spans="2:18" s="1" customFormat="1" ht="14.65" customHeight="1" x14ac:dyDescent="0.15">
      <c r="B164" s="17" t="s">
        <v>159</v>
      </c>
      <c r="C164" s="29">
        <v>1419</v>
      </c>
      <c r="D164" s="29">
        <v>1654</v>
      </c>
      <c r="E164" s="29">
        <v>6992</v>
      </c>
      <c r="F164" s="29">
        <v>259</v>
      </c>
      <c r="G164" s="29">
        <v>6733</v>
      </c>
      <c r="H164" s="30">
        <v>5.5379474231397596</v>
      </c>
      <c r="I164" s="30">
        <v>4.6316046171354301</v>
      </c>
      <c r="J164" s="31">
        <v>8.64399227684539E-2</v>
      </c>
      <c r="K164" s="31">
        <v>0.10459409445651301</v>
      </c>
      <c r="L164" s="31">
        <v>8.6291400564384405E-2</v>
      </c>
      <c r="M164" s="31">
        <v>5.8369226199316802E-2</v>
      </c>
      <c r="N164" s="32">
        <v>0.76347017674142303</v>
      </c>
      <c r="O164" s="33"/>
      <c r="P164" s="34">
        <v>2.1666419129659902</v>
      </c>
      <c r="Q164" s="34">
        <v>2.2375215146299499</v>
      </c>
      <c r="R164" s="31">
        <v>2.6733996732511501E-3</v>
      </c>
    </row>
    <row r="165" spans="2:18" s="1" customFormat="1" ht="14.65" customHeight="1" x14ac:dyDescent="0.15">
      <c r="B165" s="17" t="s">
        <v>160</v>
      </c>
      <c r="C165" s="36">
        <v>674</v>
      </c>
      <c r="D165" s="36">
        <v>676</v>
      </c>
      <c r="E165" s="36">
        <v>3459</v>
      </c>
      <c r="F165" s="36">
        <v>405</v>
      </c>
      <c r="G165" s="36">
        <v>3054</v>
      </c>
      <c r="H165" s="37">
        <v>6.7249508840864403</v>
      </c>
      <c r="I165" s="37">
        <v>6.1656357388316199</v>
      </c>
      <c r="J165" s="38">
        <v>4.7151277013752498E-2</v>
      </c>
      <c r="K165" s="38">
        <v>3.9731229915278998E-2</v>
      </c>
      <c r="L165" s="38">
        <v>0.347413228552718</v>
      </c>
      <c r="M165" s="38">
        <v>0.14603798297314999</v>
      </c>
      <c r="N165" s="39">
        <v>0.989959364767518</v>
      </c>
      <c r="O165" s="40"/>
      <c r="P165" s="41">
        <v>1.85101506221349</v>
      </c>
      <c r="Q165" s="41">
        <v>1.8105560791705899</v>
      </c>
      <c r="R165" s="38">
        <v>3.0451866404715099E-2</v>
      </c>
    </row>
    <row r="166" spans="2:18" s="1" customFormat="1" ht="14.65" customHeight="1" x14ac:dyDescent="0.15">
      <c r="B166" s="17" t="s">
        <v>161</v>
      </c>
      <c r="C166" s="29">
        <v>533</v>
      </c>
      <c r="D166" s="29">
        <v>533</v>
      </c>
      <c r="E166" s="29">
        <v>3943</v>
      </c>
      <c r="F166" s="29">
        <v>305</v>
      </c>
      <c r="G166" s="29">
        <v>3638</v>
      </c>
      <c r="H166" s="30">
        <v>9.0654205607476595</v>
      </c>
      <c r="I166" s="30">
        <v>7.8601526717557304</v>
      </c>
      <c r="J166" s="31">
        <v>9.9780098955470006E-2</v>
      </c>
      <c r="K166" s="31">
        <v>6.7313523347483306E-2</v>
      </c>
      <c r="L166" s="31">
        <v>0.224573941726223</v>
      </c>
      <c r="M166" s="31">
        <v>0.18774051676745501</v>
      </c>
      <c r="N166" s="32">
        <v>0.86538064870808096</v>
      </c>
      <c r="O166" s="33"/>
      <c r="P166" s="34">
        <v>2.75261132490379</v>
      </c>
      <c r="Q166" s="34">
        <v>2.76866585067319</v>
      </c>
      <c r="R166" s="31">
        <v>6.2122045079714097E-2</v>
      </c>
    </row>
    <row r="167" spans="2:18" s="1" customFormat="1" ht="14.65" customHeight="1" x14ac:dyDescent="0.15">
      <c r="B167" s="17" t="s">
        <v>162</v>
      </c>
      <c r="C167" s="36">
        <v>783</v>
      </c>
      <c r="D167" s="36">
        <v>783</v>
      </c>
      <c r="E167" s="36"/>
      <c r="F167" s="36"/>
      <c r="G167" s="36"/>
      <c r="H167" s="37"/>
      <c r="I167" s="37"/>
      <c r="J167" s="38"/>
      <c r="K167" s="38"/>
      <c r="L167" s="38"/>
      <c r="M167" s="38"/>
      <c r="N167" s="39"/>
      <c r="O167" s="40"/>
      <c r="P167" s="41"/>
      <c r="Q167" s="41"/>
      <c r="R167" s="38"/>
    </row>
    <row r="168" spans="2:18" s="1" customFormat="1" ht="14.65" customHeight="1" x14ac:dyDescent="0.15">
      <c r="B168" s="17" t="s">
        <v>163</v>
      </c>
      <c r="C168" s="29">
        <v>89</v>
      </c>
      <c r="D168" s="29">
        <v>89</v>
      </c>
      <c r="E168" s="29">
        <v>150</v>
      </c>
      <c r="F168" s="29">
        <v>63</v>
      </c>
      <c r="G168" s="29">
        <v>87</v>
      </c>
      <c r="H168" s="30">
        <v>7.8390804597701198</v>
      </c>
      <c r="I168" s="30">
        <v>6.7926829268292703</v>
      </c>
      <c r="J168" s="31">
        <v>5.7471264367816098E-2</v>
      </c>
      <c r="K168" s="31">
        <v>9.0909090909090898E-2</v>
      </c>
      <c r="L168" s="31">
        <v>0.29885057471264398</v>
      </c>
      <c r="M168" s="31"/>
      <c r="N168" s="32">
        <v>0.96822988505747098</v>
      </c>
      <c r="O168" s="33">
        <v>1</v>
      </c>
      <c r="P168" s="34">
        <v>1</v>
      </c>
      <c r="Q168" s="34">
        <v>1.1923076923076901</v>
      </c>
      <c r="R168" s="31">
        <v>1.1494252873563199E-2</v>
      </c>
    </row>
    <row r="169" spans="2:18" s="1" customFormat="1" ht="14.65" customHeight="1" x14ac:dyDescent="0.15">
      <c r="B169" s="17" t="s">
        <v>164</v>
      </c>
      <c r="C169" s="36"/>
      <c r="D169" s="36"/>
      <c r="E169" s="36">
        <v>1652</v>
      </c>
      <c r="F169" s="36">
        <v>3</v>
      </c>
      <c r="G169" s="36">
        <v>1649</v>
      </c>
      <c r="H169" s="37">
        <v>31.8368708308066</v>
      </c>
      <c r="I169" s="37">
        <v>29.633679169992</v>
      </c>
      <c r="J169" s="38">
        <v>0.240145542753184</v>
      </c>
      <c r="K169" s="38">
        <v>5.0477151945751399E-2</v>
      </c>
      <c r="L169" s="38">
        <v>1.21285627653123E-3</v>
      </c>
      <c r="M169" s="38">
        <v>9.5209217707701604E-2</v>
      </c>
      <c r="N169" s="39">
        <v>0.87463007883565802</v>
      </c>
      <c r="O169" s="40"/>
      <c r="P169" s="41">
        <v>4.0060642813826597</v>
      </c>
      <c r="Q169" s="41">
        <v>5.5</v>
      </c>
      <c r="R169" s="38">
        <v>9.09642207398423E-3</v>
      </c>
    </row>
    <row r="170" spans="2:18" s="1" customFormat="1" ht="14.65" customHeight="1" x14ac:dyDescent="0.15">
      <c r="B170" s="17" t="s">
        <v>165</v>
      </c>
      <c r="C170" s="29"/>
      <c r="D170" s="29"/>
      <c r="E170" s="29">
        <v>299</v>
      </c>
      <c r="F170" s="29">
        <v>3</v>
      </c>
      <c r="G170" s="29">
        <v>296</v>
      </c>
      <c r="H170" s="30">
        <v>26.168918918918902</v>
      </c>
      <c r="I170" s="30">
        <v>22.171102661597001</v>
      </c>
      <c r="J170" s="31">
        <v>0.111486486486487</v>
      </c>
      <c r="K170" s="31">
        <v>8.7787245029692804E-2</v>
      </c>
      <c r="L170" s="31">
        <v>3.3783783783783799E-3</v>
      </c>
      <c r="M170" s="31">
        <v>1.0135135135135099E-2</v>
      </c>
      <c r="N170" s="32">
        <v>1.05067297297297</v>
      </c>
      <c r="O170" s="33">
        <v>1</v>
      </c>
      <c r="P170" s="34">
        <v>3.2905405405405399</v>
      </c>
      <c r="Q170" s="34">
        <v>5</v>
      </c>
      <c r="R170" s="31">
        <v>3.3783783783783799E-3</v>
      </c>
    </row>
    <row r="171" spans="2:18" s="1" customFormat="1" ht="14.65" customHeight="1" x14ac:dyDescent="0.15">
      <c r="B171" s="17" t="s">
        <v>166</v>
      </c>
      <c r="C171" s="36">
        <v>5581</v>
      </c>
      <c r="D171" s="36">
        <v>6039</v>
      </c>
      <c r="E171" s="36">
        <v>19547</v>
      </c>
      <c r="F171" s="36">
        <v>1143</v>
      </c>
      <c r="G171" s="36">
        <v>18404</v>
      </c>
      <c r="H171" s="37">
        <v>10.0195066289937</v>
      </c>
      <c r="I171" s="37">
        <v>8.1705591804378308</v>
      </c>
      <c r="J171" s="38">
        <v>0.108943707889589</v>
      </c>
      <c r="K171" s="38">
        <v>0.10525002847087001</v>
      </c>
      <c r="L171" s="38">
        <v>0.44544664203433998</v>
      </c>
      <c r="M171" s="38">
        <v>0.19805477070202099</v>
      </c>
      <c r="N171" s="39">
        <v>1.5625938871984399</v>
      </c>
      <c r="O171" s="40">
        <v>55</v>
      </c>
      <c r="P171" s="41">
        <v>2.55612910236905</v>
      </c>
      <c r="Q171" s="41">
        <v>3.4013173944864601</v>
      </c>
      <c r="R171" s="38">
        <v>5.4390349923929597E-2</v>
      </c>
    </row>
    <row r="172" spans="2:18" s="1" customFormat="1" ht="14.65" customHeight="1" x14ac:dyDescent="0.15">
      <c r="B172" s="17" t="s">
        <v>167</v>
      </c>
      <c r="C172" s="29">
        <v>3057</v>
      </c>
      <c r="D172" s="29">
        <v>3306</v>
      </c>
      <c r="E172" s="29">
        <v>9956</v>
      </c>
      <c r="F172" s="29">
        <v>1416</v>
      </c>
      <c r="G172" s="29">
        <v>8540</v>
      </c>
      <c r="H172" s="30">
        <v>5.2482435597189703</v>
      </c>
      <c r="I172" s="30">
        <v>4.4481241914618401</v>
      </c>
      <c r="J172" s="31">
        <v>9.4847775175643995E-2</v>
      </c>
      <c r="K172" s="31">
        <v>0.103123605533244</v>
      </c>
      <c r="L172" s="31">
        <v>0.19988290398126499</v>
      </c>
      <c r="M172" s="31">
        <v>7.7634660421545695E-2</v>
      </c>
      <c r="N172" s="32">
        <v>0.63763119437939098</v>
      </c>
      <c r="O172" s="33">
        <v>2</v>
      </c>
      <c r="P172" s="34">
        <v>2.3675644028103</v>
      </c>
      <c r="Q172" s="34">
        <v>4.4586994727592302</v>
      </c>
      <c r="R172" s="31">
        <v>3.3957845433255302E-3</v>
      </c>
    </row>
    <row r="173" spans="2:18" s="1" customFormat="1" ht="14.65" customHeight="1" x14ac:dyDescent="0.15">
      <c r="B173" s="17" t="s">
        <v>168</v>
      </c>
      <c r="C173" s="36">
        <v>2913</v>
      </c>
      <c r="D173" s="36">
        <v>4673</v>
      </c>
      <c r="E173" s="36">
        <v>18270</v>
      </c>
      <c r="F173" s="36">
        <v>1273</v>
      </c>
      <c r="G173" s="36">
        <v>16997</v>
      </c>
      <c r="H173" s="37">
        <v>9.1890921927398992</v>
      </c>
      <c r="I173" s="37">
        <v>7.4297665369649799</v>
      </c>
      <c r="J173" s="38">
        <v>9.2781079013943599E-2</v>
      </c>
      <c r="K173" s="38">
        <v>9.6730201617292094E-2</v>
      </c>
      <c r="L173" s="38">
        <v>0.33070541860328301</v>
      </c>
      <c r="M173" s="38">
        <v>0.12731658527975501</v>
      </c>
      <c r="N173" s="39">
        <v>1.1824379243395899</v>
      </c>
      <c r="O173" s="40">
        <v>11</v>
      </c>
      <c r="P173" s="41">
        <v>2.2969935871036098</v>
      </c>
      <c r="Q173" s="41">
        <v>2.8514499199430698</v>
      </c>
      <c r="R173" s="38">
        <v>2.83579455197976E-2</v>
      </c>
    </row>
    <row r="174" spans="2:18" s="1" customFormat="1" ht="14.65" customHeight="1" x14ac:dyDescent="0.15">
      <c r="B174" s="17" t="s">
        <v>169</v>
      </c>
      <c r="C174" s="29">
        <v>2329</v>
      </c>
      <c r="D174" s="29">
        <v>3150</v>
      </c>
      <c r="E174" s="29">
        <v>17981</v>
      </c>
      <c r="F174" s="29">
        <v>1117</v>
      </c>
      <c r="G174" s="29">
        <v>16864</v>
      </c>
      <c r="H174" s="30">
        <v>9.4343572106261906</v>
      </c>
      <c r="I174" s="30">
        <v>7.3807812603979501</v>
      </c>
      <c r="J174" s="31">
        <v>0.108930265654649</v>
      </c>
      <c r="K174" s="31">
        <v>0.12599543686086201</v>
      </c>
      <c r="L174" s="31">
        <v>0.38863851992409898</v>
      </c>
      <c r="M174" s="31">
        <v>0.13063330170778001</v>
      </c>
      <c r="N174" s="32">
        <v>1.33943314753321</v>
      </c>
      <c r="O174" s="33"/>
      <c r="P174" s="34">
        <v>2.2284155597723001</v>
      </c>
      <c r="Q174" s="34">
        <v>2.6670735428745802</v>
      </c>
      <c r="R174" s="31">
        <v>3.20208728652751E-2</v>
      </c>
    </row>
    <row r="175" spans="2:18" s="1" customFormat="1" ht="14.65" customHeight="1" x14ac:dyDescent="0.15">
      <c r="B175" s="17" t="s">
        <v>170</v>
      </c>
      <c r="C175" s="36">
        <v>596</v>
      </c>
      <c r="D175" s="36">
        <v>656</v>
      </c>
      <c r="E175" s="36">
        <v>7064</v>
      </c>
      <c r="F175" s="36">
        <v>598</v>
      </c>
      <c r="G175" s="36">
        <v>6466</v>
      </c>
      <c r="H175" s="37">
        <v>10.7926074853078</v>
      </c>
      <c r="I175" s="37">
        <v>9.2330403051915706</v>
      </c>
      <c r="J175" s="38">
        <v>6.7584287039901006E-2</v>
      </c>
      <c r="K175" s="38">
        <v>7.7337536719925506E-2</v>
      </c>
      <c r="L175" s="38">
        <v>0.395607794618002</v>
      </c>
      <c r="M175" s="38">
        <v>0.105629446334674</v>
      </c>
      <c r="N175" s="39">
        <v>1.2456652953912799</v>
      </c>
      <c r="O175" s="40">
        <v>1</v>
      </c>
      <c r="P175" s="41">
        <v>2.2752861119703098</v>
      </c>
      <c r="Q175" s="41">
        <v>2.1637998436278298</v>
      </c>
      <c r="R175" s="38">
        <v>4.7324466439839202E-2</v>
      </c>
    </row>
    <row r="176" spans="2:18" s="1" customFormat="1" ht="14.65" customHeight="1" x14ac:dyDescent="0.15">
      <c r="B176" s="17" t="s">
        <v>171</v>
      </c>
      <c r="C176" s="29">
        <v>7518</v>
      </c>
      <c r="D176" s="29">
        <v>10432</v>
      </c>
      <c r="E176" s="29">
        <v>33985</v>
      </c>
      <c r="F176" s="29">
        <v>3605</v>
      </c>
      <c r="G176" s="29">
        <v>30380</v>
      </c>
      <c r="H176" s="30">
        <v>9.5921329822251504</v>
      </c>
      <c r="I176" s="30">
        <v>7.3647391831783304</v>
      </c>
      <c r="J176" s="31">
        <v>0.104575378538512</v>
      </c>
      <c r="K176" s="31">
        <v>0.136804285385832</v>
      </c>
      <c r="L176" s="31">
        <v>0.39423963133640599</v>
      </c>
      <c r="M176" s="31">
        <v>8.2060566161948595E-2</v>
      </c>
      <c r="N176" s="32">
        <v>1.32100052995392</v>
      </c>
      <c r="O176" s="33">
        <v>64</v>
      </c>
      <c r="P176" s="34">
        <v>1.9465766951942101</v>
      </c>
      <c r="Q176" s="34">
        <v>2.5012106537530299</v>
      </c>
      <c r="R176" s="31">
        <v>2.5740618828176399E-2</v>
      </c>
    </row>
    <row r="177" spans="2:18" s="1" customFormat="1" ht="14.65" customHeight="1" x14ac:dyDescent="0.15">
      <c r="B177" s="17" t="s">
        <v>172</v>
      </c>
      <c r="C177" s="36">
        <v>5338</v>
      </c>
      <c r="D177" s="36">
        <v>5955</v>
      </c>
      <c r="E177" s="36">
        <v>41292</v>
      </c>
      <c r="F177" s="36">
        <v>5080</v>
      </c>
      <c r="G177" s="36">
        <v>36212</v>
      </c>
      <c r="H177" s="37">
        <v>8.8931017342317507</v>
      </c>
      <c r="I177" s="37">
        <v>7.2180184009959598</v>
      </c>
      <c r="J177" s="38">
        <v>9.0550093891527697E-2</v>
      </c>
      <c r="K177" s="38">
        <v>0.10548477348876099</v>
      </c>
      <c r="L177" s="38">
        <v>0.38327073898155301</v>
      </c>
      <c r="M177" s="38">
        <v>0.102700762178283</v>
      </c>
      <c r="N177" s="39">
        <v>1.3372880315917399</v>
      </c>
      <c r="O177" s="40">
        <v>2</v>
      </c>
      <c r="P177" s="41">
        <v>2.1792499723848402</v>
      </c>
      <c r="Q177" s="41">
        <v>2.7795230203905201</v>
      </c>
      <c r="R177" s="38">
        <v>2.9189219043410999E-2</v>
      </c>
    </row>
    <row r="178" spans="2:18" s="1" customFormat="1" ht="14.65" customHeight="1" x14ac:dyDescent="0.15">
      <c r="B178" s="17" t="s">
        <v>173</v>
      </c>
      <c r="C178" s="29">
        <v>4037</v>
      </c>
      <c r="D178" s="29">
        <v>4653</v>
      </c>
      <c r="E178" s="29">
        <v>19225</v>
      </c>
      <c r="F178" s="29">
        <v>1341</v>
      </c>
      <c r="G178" s="29">
        <v>17884</v>
      </c>
      <c r="H178" s="30">
        <v>8.9136658465667598</v>
      </c>
      <c r="I178" s="30">
        <v>7.7116650414432</v>
      </c>
      <c r="J178" s="31">
        <v>8.2531872064415104E-2</v>
      </c>
      <c r="K178" s="31">
        <v>7.69076355606855E-2</v>
      </c>
      <c r="L178" s="31">
        <v>0.37424513531648401</v>
      </c>
      <c r="M178" s="31">
        <v>0.180664280921494</v>
      </c>
      <c r="N178" s="32">
        <v>1.4257350201297201</v>
      </c>
      <c r="O178" s="33">
        <v>11</v>
      </c>
      <c r="P178" s="34">
        <v>2.6013755312010698</v>
      </c>
      <c r="Q178" s="34">
        <v>2.7341999103540999</v>
      </c>
      <c r="R178" s="31">
        <v>4.8479087452471502E-2</v>
      </c>
    </row>
    <row r="179" spans="2:18" s="1" customFormat="1" ht="14.65" customHeight="1" x14ac:dyDescent="0.15">
      <c r="B179" s="17" t="s">
        <v>174</v>
      </c>
      <c r="C179" s="36">
        <v>2558</v>
      </c>
      <c r="D179" s="36">
        <v>2723</v>
      </c>
      <c r="E179" s="36">
        <v>19017</v>
      </c>
      <c r="F179" s="36">
        <v>1261</v>
      </c>
      <c r="G179" s="36">
        <v>17756</v>
      </c>
      <c r="H179" s="37">
        <v>8.5698355485469708</v>
      </c>
      <c r="I179" s="37">
        <v>7.4449229649399502</v>
      </c>
      <c r="J179" s="38">
        <v>7.1525118269880603E-2</v>
      </c>
      <c r="K179" s="38">
        <v>7.2677207786233503E-2</v>
      </c>
      <c r="L179" s="38">
        <v>0.30012390177968001</v>
      </c>
      <c r="M179" s="38">
        <v>0.13876999324172101</v>
      </c>
      <c r="N179" s="39">
        <v>1.2714176616355</v>
      </c>
      <c r="O179" s="40">
        <v>3</v>
      </c>
      <c r="P179" s="41">
        <v>2.56679432304573</v>
      </c>
      <c r="Q179" s="41">
        <v>2.5933571026458999</v>
      </c>
      <c r="R179" s="38">
        <v>5.0461815724262199E-2</v>
      </c>
    </row>
    <row r="180" spans="2:18" s="1" customFormat="1" ht="14.65" customHeight="1" x14ac:dyDescent="0.15">
      <c r="B180" s="17" t="s">
        <v>175</v>
      </c>
      <c r="C180" s="29">
        <v>5099</v>
      </c>
      <c r="D180" s="29">
        <v>9058</v>
      </c>
      <c r="E180" s="29">
        <v>19769</v>
      </c>
      <c r="F180" s="29">
        <v>1751</v>
      </c>
      <c r="G180" s="29">
        <v>18018</v>
      </c>
      <c r="H180" s="30">
        <v>9.5504495504495495</v>
      </c>
      <c r="I180" s="30">
        <v>8.0121219395103207</v>
      </c>
      <c r="J180" s="31">
        <v>7.5147075147075207E-2</v>
      </c>
      <c r="K180" s="31">
        <v>8.9609483960948394E-2</v>
      </c>
      <c r="L180" s="31">
        <v>0.48579198579198601</v>
      </c>
      <c r="M180" s="31">
        <v>0.118825618825619</v>
      </c>
      <c r="N180" s="32">
        <v>1.59071500721501</v>
      </c>
      <c r="O180" s="33">
        <v>4</v>
      </c>
      <c r="P180" s="34">
        <v>2.1192141192141198</v>
      </c>
      <c r="Q180" s="34">
        <v>2.7214669256255002</v>
      </c>
      <c r="R180" s="31">
        <v>3.60750360750361E-2</v>
      </c>
    </row>
    <row r="181" spans="2:18" s="1" customFormat="1" ht="14.65" customHeight="1" x14ac:dyDescent="0.15">
      <c r="B181" s="17" t="s">
        <v>176</v>
      </c>
      <c r="C181" s="36">
        <v>1132</v>
      </c>
      <c r="D181" s="36">
        <v>1288</v>
      </c>
      <c r="E181" s="36">
        <v>9515</v>
      </c>
      <c r="F181" s="36">
        <v>1160</v>
      </c>
      <c r="G181" s="36">
        <v>8355</v>
      </c>
      <c r="H181" s="37">
        <v>10.710233393177701</v>
      </c>
      <c r="I181" s="37">
        <v>8.0895705521472401</v>
      </c>
      <c r="J181" s="38">
        <v>0.12208258527827601</v>
      </c>
      <c r="K181" s="38">
        <v>0.14934513432568999</v>
      </c>
      <c r="L181" s="38">
        <v>0.3836026331538</v>
      </c>
      <c r="M181" s="38">
        <v>0.112387791741472</v>
      </c>
      <c r="N181" s="39">
        <v>1.2606385996409299</v>
      </c>
      <c r="O181" s="40">
        <v>2</v>
      </c>
      <c r="P181" s="41">
        <v>1.9685218432076601</v>
      </c>
      <c r="Q181" s="41">
        <v>2.1741029641185698</v>
      </c>
      <c r="R181" s="38">
        <v>5.1944943147815698E-2</v>
      </c>
    </row>
    <row r="182" spans="2:18" s="1" customFormat="1" ht="14.65" customHeight="1" x14ac:dyDescent="0.15">
      <c r="B182" s="17" t="s">
        <v>177</v>
      </c>
      <c r="C182" s="29">
        <v>995</v>
      </c>
      <c r="D182" s="29">
        <v>1894</v>
      </c>
      <c r="E182" s="29">
        <v>9336</v>
      </c>
      <c r="F182" s="29">
        <v>1983</v>
      </c>
      <c r="G182" s="29">
        <v>7353</v>
      </c>
      <c r="H182" s="30">
        <v>10.8810009519924</v>
      </c>
      <c r="I182" s="30">
        <v>9.9337384259259291</v>
      </c>
      <c r="J182" s="31">
        <v>5.9975520195838398E-2</v>
      </c>
      <c r="K182" s="31">
        <v>3.7196280371962799E-2</v>
      </c>
      <c r="L182" s="31">
        <v>0.62246702026383804</v>
      </c>
      <c r="M182" s="31">
        <v>5.6575547395620797E-2</v>
      </c>
      <c r="N182" s="32">
        <v>1.2478374541003701</v>
      </c>
      <c r="O182" s="33">
        <v>1</v>
      </c>
      <c r="P182" s="34">
        <v>1.6148510811913499</v>
      </c>
      <c r="Q182" s="34">
        <v>1.98208433471706</v>
      </c>
      <c r="R182" s="31">
        <v>9.5199238406092795E-4</v>
      </c>
    </row>
    <row r="183" spans="2:18" s="1" customFormat="1" ht="14.65" customHeight="1" x14ac:dyDescent="0.15">
      <c r="B183" s="17" t="s">
        <v>178</v>
      </c>
      <c r="C183" s="36">
        <v>695</v>
      </c>
      <c r="D183" s="36">
        <v>695</v>
      </c>
      <c r="E183" s="36">
        <v>2990</v>
      </c>
      <c r="F183" s="36">
        <v>498</v>
      </c>
      <c r="G183" s="36">
        <v>2492</v>
      </c>
      <c r="H183" s="37">
        <v>12.5176565008026</v>
      </c>
      <c r="I183" s="37">
        <v>11.4305376344086</v>
      </c>
      <c r="J183" s="38">
        <v>6.7014446227929403E-2</v>
      </c>
      <c r="K183" s="38">
        <v>3.7026351221388698E-2</v>
      </c>
      <c r="L183" s="38">
        <v>0.48394863563402901</v>
      </c>
      <c r="M183" s="38">
        <v>0.130016051364366</v>
      </c>
      <c r="N183" s="39">
        <v>1.19367993579454</v>
      </c>
      <c r="O183" s="40"/>
      <c r="P183" s="41">
        <v>1.73314606741573</v>
      </c>
      <c r="Q183" s="41">
        <v>1.4411276948590399</v>
      </c>
      <c r="R183" s="38">
        <v>5.2166934189406102E-3</v>
      </c>
    </row>
    <row r="184" spans="2:18" s="1" customFormat="1" ht="14.65" customHeight="1" x14ac:dyDescent="0.15">
      <c r="B184" s="17" t="s">
        <v>179</v>
      </c>
      <c r="C184" s="29">
        <v>6977</v>
      </c>
      <c r="D184" s="29">
        <v>21867</v>
      </c>
      <c r="E184" s="29">
        <v>31567</v>
      </c>
      <c r="F184" s="29">
        <v>3316</v>
      </c>
      <c r="G184" s="29">
        <v>28251</v>
      </c>
      <c r="H184" s="30">
        <v>10.9268344483381</v>
      </c>
      <c r="I184" s="30">
        <v>8.4472810211676208</v>
      </c>
      <c r="J184" s="31">
        <v>0.115394145339988</v>
      </c>
      <c r="K184" s="31">
        <v>0.13446973378167401</v>
      </c>
      <c r="L184" s="31">
        <v>0.38264132243106402</v>
      </c>
      <c r="M184" s="31">
        <v>0.124349580545821</v>
      </c>
      <c r="N184" s="32">
        <v>1.56181766663127</v>
      </c>
      <c r="O184" s="33">
        <v>40</v>
      </c>
      <c r="P184" s="34">
        <v>2.4461434993451601</v>
      </c>
      <c r="Q184" s="34">
        <v>2.7072155411655898</v>
      </c>
      <c r="R184" s="31">
        <v>3.8016353403419301E-2</v>
      </c>
    </row>
    <row r="185" spans="2:18" s="1" customFormat="1" ht="14.65" customHeight="1" x14ac:dyDescent="0.15">
      <c r="B185" s="17" t="s">
        <v>180</v>
      </c>
      <c r="C185" s="36">
        <v>3840</v>
      </c>
      <c r="D185" s="36">
        <v>5477</v>
      </c>
      <c r="E185" s="36">
        <v>17526</v>
      </c>
      <c r="F185" s="36">
        <v>2041</v>
      </c>
      <c r="G185" s="36">
        <v>15485</v>
      </c>
      <c r="H185" s="37">
        <v>8.2145947691314198</v>
      </c>
      <c r="I185" s="37">
        <v>6.7222845916362601</v>
      </c>
      <c r="J185" s="38">
        <v>7.9625443978043303E-2</v>
      </c>
      <c r="K185" s="38">
        <v>0.102709841749015</v>
      </c>
      <c r="L185" s="38">
        <v>0.29325153374233098</v>
      </c>
      <c r="M185" s="38">
        <v>0.15414917662253799</v>
      </c>
      <c r="N185" s="39">
        <v>1.1787262512108501</v>
      </c>
      <c r="O185" s="40">
        <v>2</v>
      </c>
      <c r="P185" s="41">
        <v>2.1310300290603799</v>
      </c>
      <c r="Q185" s="41">
        <v>2.2492842986126398</v>
      </c>
      <c r="R185" s="38">
        <v>3.2160154988698703E-2</v>
      </c>
    </row>
    <row r="186" spans="2:18" s="1" customFormat="1" ht="14.65" customHeight="1" x14ac:dyDescent="0.15">
      <c r="B186" s="17" t="s">
        <v>181</v>
      </c>
      <c r="C186" s="29">
        <v>1580</v>
      </c>
      <c r="D186" s="29">
        <v>3599</v>
      </c>
      <c r="E186" s="29">
        <v>15533</v>
      </c>
      <c r="F186" s="29">
        <v>1099</v>
      </c>
      <c r="G186" s="29">
        <v>14434</v>
      </c>
      <c r="H186" s="30">
        <v>10.33178606069</v>
      </c>
      <c r="I186" s="30">
        <v>8.5484320557491298</v>
      </c>
      <c r="J186" s="31">
        <v>0.105237633365664</v>
      </c>
      <c r="K186" s="31">
        <v>0.101133917614951</v>
      </c>
      <c r="L186" s="31">
        <v>0.28806983511154199</v>
      </c>
      <c r="M186" s="31">
        <v>0.13932381876125799</v>
      </c>
      <c r="N186" s="32">
        <v>1.2299305459332099</v>
      </c>
      <c r="O186" s="33">
        <v>37</v>
      </c>
      <c r="P186" s="34">
        <v>2.7023001247055598</v>
      </c>
      <c r="Q186" s="34">
        <v>2.41630591630592</v>
      </c>
      <c r="R186" s="31">
        <v>5.7087432451157001E-2</v>
      </c>
    </row>
    <row r="187" spans="2:18" s="1" customFormat="1" ht="14.65" customHeight="1" x14ac:dyDescent="0.15">
      <c r="B187" s="17" t="s">
        <v>182</v>
      </c>
      <c r="C187" s="36">
        <v>2560</v>
      </c>
      <c r="D187" s="36">
        <v>3078</v>
      </c>
      <c r="E187" s="36">
        <v>15582</v>
      </c>
      <c r="F187" s="36">
        <v>1072</v>
      </c>
      <c r="G187" s="36">
        <v>14510</v>
      </c>
      <c r="H187" s="37">
        <v>9.8809786354238494</v>
      </c>
      <c r="I187" s="37">
        <v>8.2479999999999993</v>
      </c>
      <c r="J187" s="38">
        <v>9.5451412818745696E-2</v>
      </c>
      <c r="K187" s="38">
        <v>9.5268983699859797E-2</v>
      </c>
      <c r="L187" s="38">
        <v>0.33756030323914499</v>
      </c>
      <c r="M187" s="38">
        <v>0.139007580978635</v>
      </c>
      <c r="N187" s="39">
        <v>1.43303133700896</v>
      </c>
      <c r="O187" s="40">
        <v>5</v>
      </c>
      <c r="P187" s="41">
        <v>2.5368711233632002</v>
      </c>
      <c r="Q187" s="41">
        <v>2.8003266639444702</v>
      </c>
      <c r="R187" s="38">
        <v>6.2439696760854597E-2</v>
      </c>
    </row>
    <row r="188" spans="2:18" s="1" customFormat="1" ht="14.65" customHeight="1" x14ac:dyDescent="0.15">
      <c r="B188" s="17" t="s">
        <v>183</v>
      </c>
      <c r="C188" s="29"/>
      <c r="D188" s="29"/>
      <c r="E188" s="29">
        <v>1546</v>
      </c>
      <c r="F188" s="29">
        <v>44</v>
      </c>
      <c r="G188" s="29">
        <v>1502</v>
      </c>
      <c r="H188" s="30">
        <v>11.6424766977364</v>
      </c>
      <c r="I188" s="30">
        <v>10.635593220339</v>
      </c>
      <c r="J188" s="31">
        <v>5.7256990679094497E-2</v>
      </c>
      <c r="K188" s="31">
        <v>4.1173443129181697E-2</v>
      </c>
      <c r="L188" s="31"/>
      <c r="M188" s="31">
        <v>0.16644474034620499</v>
      </c>
      <c r="N188" s="32">
        <v>0.98720672436751</v>
      </c>
      <c r="O188" s="33"/>
      <c r="P188" s="34">
        <v>2.74234354194407</v>
      </c>
      <c r="Q188" s="34"/>
      <c r="R188" s="31">
        <v>3.3288948069240998E-3</v>
      </c>
    </row>
    <row r="189" spans="2:18" s="1" customFormat="1" ht="14.65" customHeight="1" x14ac:dyDescent="0.15">
      <c r="B189" s="17" t="s">
        <v>184</v>
      </c>
      <c r="C189" s="36">
        <v>4249</v>
      </c>
      <c r="D189" s="36">
        <v>5472</v>
      </c>
      <c r="E189" s="36">
        <v>13783</v>
      </c>
      <c r="F189" s="36">
        <v>3141</v>
      </c>
      <c r="G189" s="36">
        <v>10642</v>
      </c>
      <c r="H189" s="37">
        <v>6.6216876526968598</v>
      </c>
      <c r="I189" s="37">
        <v>5.84168375817951</v>
      </c>
      <c r="J189" s="38">
        <v>3.7868821650065797E-2</v>
      </c>
      <c r="K189" s="38">
        <v>5.86365442470341E-2</v>
      </c>
      <c r="L189" s="38">
        <v>0.51785378688216499</v>
      </c>
      <c r="M189" s="38">
        <v>0.105525277203533</v>
      </c>
      <c r="N189" s="39">
        <v>1.5336892031573</v>
      </c>
      <c r="O189" s="40">
        <v>11</v>
      </c>
      <c r="P189" s="41">
        <v>2.6981770343920299</v>
      </c>
      <c r="Q189" s="41">
        <v>3.08582834331337</v>
      </c>
      <c r="R189" s="38">
        <v>2.5841007329449401E-2</v>
      </c>
    </row>
    <row r="190" spans="2:18" s="1" customFormat="1" ht="14.65" customHeight="1" x14ac:dyDescent="0.15">
      <c r="B190" s="17" t="s">
        <v>185</v>
      </c>
      <c r="C190" s="29">
        <v>108</v>
      </c>
      <c r="D190" s="29">
        <v>134</v>
      </c>
      <c r="E190" s="29">
        <v>5626</v>
      </c>
      <c r="F190" s="29">
        <v>287</v>
      </c>
      <c r="G190" s="29">
        <v>5339</v>
      </c>
      <c r="H190" s="30">
        <v>6.9041018917400301</v>
      </c>
      <c r="I190" s="30">
        <v>6.4299618320610703</v>
      </c>
      <c r="J190" s="31">
        <v>1.8542798276830901E-2</v>
      </c>
      <c r="K190" s="31">
        <v>3.4942079704837099E-2</v>
      </c>
      <c r="L190" s="31">
        <v>0.36954485858775099</v>
      </c>
      <c r="M190" s="31">
        <v>3.0530061809327599E-2</v>
      </c>
      <c r="N190" s="32">
        <v>1.2874891552725201</v>
      </c>
      <c r="O190" s="33">
        <v>4</v>
      </c>
      <c r="P190" s="34">
        <v>1.7076231504027</v>
      </c>
      <c r="Q190" s="34">
        <v>1.36898124683224</v>
      </c>
      <c r="R190" s="31">
        <v>4.1206218392957497E-3</v>
      </c>
    </row>
    <row r="191" spans="2:18" s="1" customFormat="1" ht="14.65" customHeight="1" x14ac:dyDescent="0.15">
      <c r="B191" s="17" t="s">
        <v>186</v>
      </c>
      <c r="C191" s="36">
        <v>4078</v>
      </c>
      <c r="D191" s="36">
        <v>4926</v>
      </c>
      <c r="E191" s="36">
        <v>31850</v>
      </c>
      <c r="F191" s="36">
        <v>4831</v>
      </c>
      <c r="G191" s="36">
        <v>27019</v>
      </c>
      <c r="H191" s="37">
        <v>8.5365853658536608</v>
      </c>
      <c r="I191" s="37">
        <v>7.0921885711981298</v>
      </c>
      <c r="J191" s="38">
        <v>8.2238424812169197E-2</v>
      </c>
      <c r="K191" s="38">
        <v>9.5009755040104102E-2</v>
      </c>
      <c r="L191" s="38">
        <v>0.40478922239905302</v>
      </c>
      <c r="M191" s="38">
        <v>0.132647396276694</v>
      </c>
      <c r="N191" s="39">
        <v>1.4581162774344001</v>
      </c>
      <c r="O191" s="40">
        <v>37</v>
      </c>
      <c r="P191" s="41">
        <v>2.6633110033679999</v>
      </c>
      <c r="Q191" s="41">
        <v>3.19722044436317</v>
      </c>
      <c r="R191" s="38">
        <v>3.51234316592028E-2</v>
      </c>
    </row>
    <row r="192" spans="2:18" s="1" customFormat="1" ht="14.65" customHeight="1" x14ac:dyDescent="0.15">
      <c r="B192" s="17" t="s">
        <v>187</v>
      </c>
      <c r="C192" s="29">
        <v>8502</v>
      </c>
      <c r="D192" s="29">
        <v>9288</v>
      </c>
      <c r="E192" s="29">
        <v>35500</v>
      </c>
      <c r="F192" s="29">
        <v>4661</v>
      </c>
      <c r="G192" s="29">
        <v>30839</v>
      </c>
      <c r="H192" s="30">
        <v>8.0403385323778291</v>
      </c>
      <c r="I192" s="30">
        <v>6.5627366916755996</v>
      </c>
      <c r="J192" s="31">
        <v>9.2383021498751605E-2</v>
      </c>
      <c r="K192" s="31">
        <v>0.114560647856878</v>
      </c>
      <c r="L192" s="31">
        <v>0.318298258698401</v>
      </c>
      <c r="M192" s="31">
        <v>0.117578390998411</v>
      </c>
      <c r="N192" s="32">
        <v>1.10565894484257</v>
      </c>
      <c r="O192" s="33">
        <v>1</v>
      </c>
      <c r="P192" s="34">
        <v>2.34310451052239</v>
      </c>
      <c r="Q192" s="34">
        <v>2.7067033414832902</v>
      </c>
      <c r="R192" s="31">
        <v>2.6297869580725702E-2</v>
      </c>
    </row>
    <row r="193" spans="2:18" s="1" customFormat="1" ht="14.65" customHeight="1" x14ac:dyDescent="0.15">
      <c r="B193" s="17" t="s">
        <v>188</v>
      </c>
      <c r="C193" s="36"/>
      <c r="D193" s="36"/>
      <c r="E193" s="36">
        <v>2311</v>
      </c>
      <c r="F193" s="36">
        <v>4</v>
      </c>
      <c r="G193" s="36">
        <v>2307</v>
      </c>
      <c r="H193" s="37">
        <v>21.754659731252701</v>
      </c>
      <c r="I193" s="37">
        <v>19.1162921348315</v>
      </c>
      <c r="J193" s="38">
        <v>0.228435197225834</v>
      </c>
      <c r="K193" s="38">
        <v>6.2704232087351597E-2</v>
      </c>
      <c r="L193" s="38">
        <v>3.90117035110533E-3</v>
      </c>
      <c r="M193" s="38">
        <v>0.22366710013003899</v>
      </c>
      <c r="N193" s="39">
        <v>0.94492228001733902</v>
      </c>
      <c r="O193" s="40"/>
      <c r="P193" s="41">
        <v>3.41048981361075</v>
      </c>
      <c r="Q193" s="41">
        <v>5</v>
      </c>
      <c r="R193" s="38">
        <v>3.4677069787602899E-3</v>
      </c>
    </row>
    <row r="194" spans="2:18" s="1" customFormat="1" ht="14.65" customHeight="1" x14ac:dyDescent="0.15">
      <c r="B194" s="17" t="s">
        <v>189</v>
      </c>
      <c r="C194" s="29">
        <v>790</v>
      </c>
      <c r="D194" s="29">
        <v>2033</v>
      </c>
      <c r="E194" s="29">
        <v>2055</v>
      </c>
      <c r="F194" s="29">
        <v>9</v>
      </c>
      <c r="G194" s="29">
        <v>2046</v>
      </c>
      <c r="H194" s="30">
        <v>15.0014662756598</v>
      </c>
      <c r="I194" s="30">
        <v>13.548910288900201</v>
      </c>
      <c r="J194" s="31">
        <v>3.5679374389051798E-2</v>
      </c>
      <c r="K194" s="31">
        <v>4.6785912097220897E-2</v>
      </c>
      <c r="L194" s="31"/>
      <c r="M194" s="31">
        <v>3.2746823069403699E-2</v>
      </c>
      <c r="N194" s="32">
        <v>0.970888123167155</v>
      </c>
      <c r="O194" s="33"/>
      <c r="P194" s="34">
        <v>2.52932551319648</v>
      </c>
      <c r="Q194" s="34"/>
      <c r="R194" s="31"/>
    </row>
    <row r="195" spans="2:18" s="1" customFormat="1" ht="14.65" customHeight="1" x14ac:dyDescent="0.15">
      <c r="B195" s="17" t="s">
        <v>190</v>
      </c>
      <c r="C195" s="36"/>
      <c r="D195" s="36"/>
      <c r="E195" s="36">
        <v>1323</v>
      </c>
      <c r="F195" s="36">
        <v>1</v>
      </c>
      <c r="G195" s="36">
        <v>1322</v>
      </c>
      <c r="H195" s="37">
        <v>31.680786686838101</v>
      </c>
      <c r="I195" s="37">
        <v>25.9581795817958</v>
      </c>
      <c r="J195" s="38">
        <v>0.38502269288956098</v>
      </c>
      <c r="K195" s="38">
        <v>0.122057208347261</v>
      </c>
      <c r="L195" s="38"/>
      <c r="M195" s="38">
        <v>8.1694402420574894E-2</v>
      </c>
      <c r="N195" s="39">
        <v>0.92751649016641402</v>
      </c>
      <c r="O195" s="40"/>
      <c r="P195" s="41">
        <v>2.0839636913767001</v>
      </c>
      <c r="Q195" s="41"/>
      <c r="R195" s="38">
        <v>1.9667170953101401E-2</v>
      </c>
    </row>
    <row r="196" spans="2:18" s="1" customFormat="1" ht="14.65" customHeight="1" x14ac:dyDescent="0.15">
      <c r="B196" s="17" t="s">
        <v>191</v>
      </c>
      <c r="C196" s="29">
        <v>38</v>
      </c>
      <c r="D196" s="29">
        <v>976</v>
      </c>
      <c r="E196" s="29">
        <v>929</v>
      </c>
      <c r="F196" s="29"/>
      <c r="G196" s="29">
        <v>929</v>
      </c>
      <c r="H196" s="30">
        <v>32.817007534983901</v>
      </c>
      <c r="I196" s="30">
        <v>31.5416666666667</v>
      </c>
      <c r="J196" s="31">
        <v>0.199138858988159</v>
      </c>
      <c r="K196" s="31">
        <v>3.7556991504575699E-2</v>
      </c>
      <c r="L196" s="31">
        <v>1.07642626480086E-3</v>
      </c>
      <c r="M196" s="31">
        <v>3.4445640473627602E-2</v>
      </c>
      <c r="N196" s="32">
        <v>0.840130247578041</v>
      </c>
      <c r="O196" s="33"/>
      <c r="P196" s="34">
        <v>2.83638320775027</v>
      </c>
      <c r="Q196" s="34">
        <v>3</v>
      </c>
      <c r="R196" s="31">
        <v>1.29171151776103E-2</v>
      </c>
    </row>
    <row r="197" spans="2:18" s="1" customFormat="1" ht="14.65" customHeight="1" x14ac:dyDescent="0.15">
      <c r="B197" s="17" t="s">
        <v>192</v>
      </c>
      <c r="C197" s="36"/>
      <c r="D197" s="36"/>
      <c r="E197" s="36">
        <v>8953</v>
      </c>
      <c r="F197" s="36">
        <v>2069</v>
      </c>
      <c r="G197" s="36">
        <v>6884</v>
      </c>
      <c r="H197" s="37">
        <v>6.6865194654270796</v>
      </c>
      <c r="I197" s="37">
        <v>5.5571091908876697</v>
      </c>
      <c r="J197" s="38">
        <v>7.5392213829169094E-2</v>
      </c>
      <c r="K197" s="38">
        <v>9.4090810341081896E-2</v>
      </c>
      <c r="L197" s="38">
        <v>0.67809413131900098</v>
      </c>
      <c r="M197" s="38">
        <v>8.4398605461940696E-2</v>
      </c>
      <c r="N197" s="39">
        <v>2.41209803893085</v>
      </c>
      <c r="O197" s="40">
        <v>1</v>
      </c>
      <c r="P197" s="41">
        <v>2.8022951772225499</v>
      </c>
      <c r="Q197" s="41">
        <v>4.2395029991430997</v>
      </c>
      <c r="R197" s="38">
        <v>1.1621150493898899E-2</v>
      </c>
    </row>
    <row r="198" spans="2:18" s="1" customFormat="1" ht="14.65" customHeight="1" x14ac:dyDescent="0.15">
      <c r="B198" s="17" t="s">
        <v>193</v>
      </c>
      <c r="C198" s="29">
        <v>6862</v>
      </c>
      <c r="D198" s="29">
        <v>8054</v>
      </c>
      <c r="E198" s="29">
        <v>39658</v>
      </c>
      <c r="F198" s="29">
        <v>7591</v>
      </c>
      <c r="G198" s="29">
        <v>32067</v>
      </c>
      <c r="H198" s="30">
        <v>8.5177285059406902</v>
      </c>
      <c r="I198" s="30">
        <v>6.9951785956811099</v>
      </c>
      <c r="J198" s="31">
        <v>8.15480088564568E-2</v>
      </c>
      <c r="K198" s="31">
        <v>9.5296150663766996E-2</v>
      </c>
      <c r="L198" s="31">
        <v>0.50890323385411795</v>
      </c>
      <c r="M198" s="31">
        <v>8.4884772507562295E-2</v>
      </c>
      <c r="N198" s="32">
        <v>1.6731147285371299</v>
      </c>
      <c r="O198" s="33">
        <v>88</v>
      </c>
      <c r="P198" s="34">
        <v>1.7495556179249701</v>
      </c>
      <c r="Q198" s="34">
        <v>2.13793737361358</v>
      </c>
      <c r="R198" s="31">
        <v>2.36068232138959E-2</v>
      </c>
    </row>
    <row r="199" spans="2:18" s="1" customFormat="1" ht="14.65" customHeight="1" x14ac:dyDescent="0.15">
      <c r="B199" s="17" t="s">
        <v>194</v>
      </c>
      <c r="C199" s="36">
        <v>456</v>
      </c>
      <c r="D199" s="36">
        <v>1129</v>
      </c>
      <c r="E199" s="36">
        <v>4126</v>
      </c>
      <c r="F199" s="36">
        <v>456</v>
      </c>
      <c r="G199" s="36">
        <v>3670</v>
      </c>
      <c r="H199" s="37">
        <v>13.4899182561308</v>
      </c>
      <c r="I199" s="37">
        <v>11.4392273402675</v>
      </c>
      <c r="J199" s="38">
        <v>8.31062670299728E-2</v>
      </c>
      <c r="K199" s="38">
        <v>6.3969459481295995E-2</v>
      </c>
      <c r="L199" s="38">
        <v>0.15149863760217999</v>
      </c>
      <c r="M199" s="38">
        <v>0.146594005449591</v>
      </c>
      <c r="N199" s="39">
        <v>1.2420163760217999</v>
      </c>
      <c r="O199" s="40">
        <v>2</v>
      </c>
      <c r="P199" s="41">
        <v>2.93297002724796</v>
      </c>
      <c r="Q199" s="41">
        <v>5.2392086330935301</v>
      </c>
      <c r="R199" s="38">
        <v>3.2425068119891001E-2</v>
      </c>
    </row>
    <row r="200" spans="2:18" s="1" customFormat="1" ht="14.65" customHeight="1" x14ac:dyDescent="0.15">
      <c r="B200" s="17" t="s">
        <v>195</v>
      </c>
      <c r="C200" s="29">
        <v>2210</v>
      </c>
      <c r="D200" s="29">
        <v>2211</v>
      </c>
      <c r="E200" s="29">
        <v>3027</v>
      </c>
      <c r="F200" s="29">
        <v>1227</v>
      </c>
      <c r="G200" s="29">
        <v>1800</v>
      </c>
      <c r="H200" s="30">
        <v>4.4955555555555602</v>
      </c>
      <c r="I200" s="30">
        <v>4.3135165451486301</v>
      </c>
      <c r="J200" s="31">
        <v>9.4444444444444393E-3</v>
      </c>
      <c r="K200" s="31">
        <v>1.71774592189817E-2</v>
      </c>
      <c r="L200" s="31">
        <v>0.92277777777777803</v>
      </c>
      <c r="M200" s="31">
        <v>2.5000000000000001E-2</v>
      </c>
      <c r="N200" s="32">
        <v>1.37738322222222</v>
      </c>
      <c r="O200" s="33"/>
      <c r="P200" s="34">
        <v>1.2394444444444399</v>
      </c>
      <c r="Q200" s="34">
        <v>1.7314870559903699</v>
      </c>
      <c r="R200" s="31">
        <v>4.4444444444444401E-3</v>
      </c>
    </row>
    <row r="201" spans="2:18" s="1" customFormat="1" ht="14.65" customHeight="1" x14ac:dyDescent="0.15">
      <c r="B201" s="17" t="s">
        <v>196</v>
      </c>
      <c r="C201" s="36">
        <v>41</v>
      </c>
      <c r="D201" s="36">
        <v>1350</v>
      </c>
      <c r="E201" s="36">
        <v>1401</v>
      </c>
      <c r="F201" s="36">
        <v>3</v>
      </c>
      <c r="G201" s="36">
        <v>1398</v>
      </c>
      <c r="H201" s="37">
        <v>28.654506437768202</v>
      </c>
      <c r="I201" s="37">
        <v>26.110040160642601</v>
      </c>
      <c r="J201" s="38">
        <v>0.109442060085837</v>
      </c>
      <c r="K201" s="38">
        <v>5.8313986869367701E-2</v>
      </c>
      <c r="L201" s="38"/>
      <c r="M201" s="38">
        <v>0.17238912732475001</v>
      </c>
      <c r="N201" s="39">
        <v>0.97618676680972805</v>
      </c>
      <c r="O201" s="40"/>
      <c r="P201" s="41">
        <v>2.4613733905579398</v>
      </c>
      <c r="Q201" s="41"/>
      <c r="R201" s="38">
        <v>2.86123032904149E-3</v>
      </c>
    </row>
    <row r="202" spans="2:18" s="1" customFormat="1" ht="14.65" customHeight="1" x14ac:dyDescent="0.15">
      <c r="B202" s="17" t="s">
        <v>197</v>
      </c>
      <c r="C202" s="29">
        <v>882</v>
      </c>
      <c r="D202" s="29">
        <v>886</v>
      </c>
      <c r="E202" s="29">
        <v>6540</v>
      </c>
      <c r="F202" s="29">
        <v>555</v>
      </c>
      <c r="G202" s="29">
        <v>5985</v>
      </c>
      <c r="H202" s="30">
        <v>15.959398496240601</v>
      </c>
      <c r="I202" s="30">
        <v>12.1697617707747</v>
      </c>
      <c r="J202" s="31">
        <v>0.10927318295739299</v>
      </c>
      <c r="K202" s="31">
        <v>8.73247694127747E-2</v>
      </c>
      <c r="L202" s="31">
        <v>0.28738512949039302</v>
      </c>
      <c r="M202" s="31">
        <v>0.14803675856307399</v>
      </c>
      <c r="N202" s="32">
        <v>1.05417089390142</v>
      </c>
      <c r="O202" s="33">
        <v>1</v>
      </c>
      <c r="P202" s="34">
        <v>3.4056808688387599</v>
      </c>
      <c r="Q202" s="34">
        <v>2.4302325581395299</v>
      </c>
      <c r="R202" s="31">
        <v>2.35588972431078E-2</v>
      </c>
    </row>
    <row r="203" spans="2:18" s="1" customFormat="1" ht="14.65" customHeight="1" x14ac:dyDescent="0.15">
      <c r="B203" s="17" t="s">
        <v>198</v>
      </c>
      <c r="C203" s="36">
        <v>262</v>
      </c>
      <c r="D203" s="36">
        <v>436</v>
      </c>
      <c r="E203" s="36">
        <v>3851</v>
      </c>
      <c r="F203" s="36">
        <v>94</v>
      </c>
      <c r="G203" s="36">
        <v>3757</v>
      </c>
      <c r="H203" s="37">
        <v>10.6185786531807</v>
      </c>
      <c r="I203" s="37">
        <v>9.8037991858887406</v>
      </c>
      <c r="J203" s="38">
        <v>1.9164226776683502E-2</v>
      </c>
      <c r="K203" s="38">
        <v>4.2913721361608301E-2</v>
      </c>
      <c r="L203" s="38">
        <v>1.06467926537131E-3</v>
      </c>
      <c r="M203" s="38">
        <v>3.03433590630823E-2</v>
      </c>
      <c r="N203" s="39">
        <v>0.857451876497205</v>
      </c>
      <c r="O203" s="40"/>
      <c r="P203" s="41">
        <v>2.8871439978706399</v>
      </c>
      <c r="Q203" s="41">
        <v>5</v>
      </c>
      <c r="R203" s="38">
        <v>3.9925472451424002E-3</v>
      </c>
    </row>
    <row r="204" spans="2:18" s="1" customFormat="1" ht="14.65" customHeight="1" x14ac:dyDescent="0.15">
      <c r="B204" s="17" t="s">
        <v>199</v>
      </c>
      <c r="C204" s="29"/>
      <c r="D204" s="29"/>
      <c r="E204" s="29">
        <v>2432</v>
      </c>
      <c r="F204" s="29">
        <v>4</v>
      </c>
      <c r="G204" s="29">
        <v>2428</v>
      </c>
      <c r="H204" s="30">
        <v>30.830724876441501</v>
      </c>
      <c r="I204" s="30">
        <v>25.287679799874901</v>
      </c>
      <c r="J204" s="31">
        <v>0.341433278418451</v>
      </c>
      <c r="K204" s="31">
        <v>0.123154815180945</v>
      </c>
      <c r="L204" s="31"/>
      <c r="M204" s="31">
        <v>0.158154859967051</v>
      </c>
      <c r="N204" s="32">
        <v>0.94552446457990103</v>
      </c>
      <c r="O204" s="33"/>
      <c r="P204" s="34">
        <v>4.3574958813838602</v>
      </c>
      <c r="Q204" s="34"/>
      <c r="R204" s="31">
        <v>7.4135090609555197E-3</v>
      </c>
    </row>
    <row r="205" spans="2:18" s="1" customFormat="1" ht="14.65" customHeight="1" x14ac:dyDescent="0.15">
      <c r="B205" s="17" t="s">
        <v>200</v>
      </c>
      <c r="C205" s="36">
        <v>5443</v>
      </c>
      <c r="D205" s="36">
        <v>5534</v>
      </c>
      <c r="E205" s="36">
        <v>12300</v>
      </c>
      <c r="F205" s="36">
        <v>2900</v>
      </c>
      <c r="G205" s="36">
        <v>9400</v>
      </c>
      <c r="H205" s="37">
        <v>4.8994680851063803</v>
      </c>
      <c r="I205" s="37">
        <v>4.4645558677328703</v>
      </c>
      <c r="J205" s="38">
        <v>1.5531914893617001E-2</v>
      </c>
      <c r="K205" s="38">
        <v>3.5957007925306698E-2</v>
      </c>
      <c r="L205" s="38">
        <v>0.78404255319148897</v>
      </c>
      <c r="M205" s="38">
        <v>0.108297872340426</v>
      </c>
      <c r="N205" s="39">
        <v>1.42555969148936</v>
      </c>
      <c r="O205" s="40">
        <v>4</v>
      </c>
      <c r="P205" s="41">
        <v>2.02265957446809</v>
      </c>
      <c r="Q205" s="41">
        <v>3.0256445047489802</v>
      </c>
      <c r="R205" s="38">
        <v>6.4893617021276597E-3</v>
      </c>
    </row>
    <row r="206" spans="2:18" s="1" customFormat="1" ht="14.65" customHeight="1" x14ac:dyDescent="0.15">
      <c r="B206" s="17" t="s">
        <v>201</v>
      </c>
      <c r="C206" s="29"/>
      <c r="D206" s="29"/>
      <c r="E206" s="29">
        <v>604</v>
      </c>
      <c r="F206" s="29">
        <v>12</v>
      </c>
      <c r="G206" s="29">
        <v>592</v>
      </c>
      <c r="H206" s="30">
        <v>33.709459459459502</v>
      </c>
      <c r="I206" s="30">
        <v>31.809917355371901</v>
      </c>
      <c r="J206" s="31">
        <v>0.18243243243243201</v>
      </c>
      <c r="K206" s="31">
        <v>4.0589296452194799E-2</v>
      </c>
      <c r="L206" s="31"/>
      <c r="M206" s="31">
        <v>5.0675675675675696E-3</v>
      </c>
      <c r="N206" s="32">
        <v>0.83257449324324295</v>
      </c>
      <c r="O206" s="33"/>
      <c r="P206" s="34">
        <v>4.1672297297297298</v>
      </c>
      <c r="Q206" s="34"/>
      <c r="R206" s="31">
        <v>3.3783783783783799E-3</v>
      </c>
    </row>
    <row r="207" spans="2:18" s="1" customFormat="1" ht="14.65" customHeight="1" x14ac:dyDescent="0.15">
      <c r="B207" s="17" t="s">
        <v>202</v>
      </c>
      <c r="C207" s="36">
        <v>14111</v>
      </c>
      <c r="D207" s="36">
        <v>14426</v>
      </c>
      <c r="E207" s="36">
        <v>30764</v>
      </c>
      <c r="F207" s="36">
        <v>5941</v>
      </c>
      <c r="G207" s="36">
        <v>24823</v>
      </c>
      <c r="H207" s="37">
        <v>7.7129275268903799</v>
      </c>
      <c r="I207" s="37">
        <v>6.4887595087331604</v>
      </c>
      <c r="J207" s="38">
        <v>5.2048503404100999E-2</v>
      </c>
      <c r="K207" s="38">
        <v>7.9610149484482196E-2</v>
      </c>
      <c r="L207" s="38">
        <v>0.63690931797123596</v>
      </c>
      <c r="M207" s="38">
        <v>0.102727309350199</v>
      </c>
      <c r="N207" s="39">
        <v>1.73765687064416</v>
      </c>
      <c r="O207" s="40"/>
      <c r="P207" s="41">
        <v>2.2349836844861599</v>
      </c>
      <c r="Q207" s="41">
        <v>2.6733080328905801</v>
      </c>
      <c r="R207" s="38">
        <v>2.35265681021633E-2</v>
      </c>
    </row>
    <row r="208" spans="2:18" s="1" customFormat="1" ht="14.65" customHeight="1" x14ac:dyDescent="0.15">
      <c r="B208" s="17" t="s">
        <v>203</v>
      </c>
      <c r="C208" s="29"/>
      <c r="D208" s="29"/>
      <c r="E208" s="29">
        <v>375</v>
      </c>
      <c r="F208" s="29">
        <v>1</v>
      </c>
      <c r="G208" s="29">
        <v>374</v>
      </c>
      <c r="H208" s="30">
        <v>35.358288770053498</v>
      </c>
      <c r="I208" s="30">
        <v>32.768253968254001</v>
      </c>
      <c r="J208" s="31">
        <v>0.15775401069518699</v>
      </c>
      <c r="K208" s="31">
        <v>2.72232304900181E-2</v>
      </c>
      <c r="L208" s="31"/>
      <c r="M208" s="31">
        <v>5.3475935828877002E-3</v>
      </c>
      <c r="N208" s="32">
        <v>0.87397299465240696</v>
      </c>
      <c r="O208" s="33"/>
      <c r="P208" s="34">
        <v>3.02139037433155</v>
      </c>
      <c r="Q208" s="34"/>
      <c r="R208" s="31">
        <v>2.6737967914438501E-3</v>
      </c>
    </row>
    <row r="209" spans="2:18" s="1" customFormat="1" ht="14.65" customHeight="1" x14ac:dyDescent="0.15">
      <c r="B209" s="17" t="s">
        <v>204</v>
      </c>
      <c r="C209" s="36">
        <v>3</v>
      </c>
      <c r="D209" s="36">
        <v>3</v>
      </c>
      <c r="E209" s="36">
        <v>939</v>
      </c>
      <c r="F209" s="36">
        <v>2</v>
      </c>
      <c r="G209" s="36">
        <v>937</v>
      </c>
      <c r="H209" s="37">
        <v>27.562433297758801</v>
      </c>
      <c r="I209" s="37">
        <v>24.7215041128085</v>
      </c>
      <c r="J209" s="38">
        <v>9.1782283884738497E-2</v>
      </c>
      <c r="K209" s="38">
        <v>3.6745914969410702E-2</v>
      </c>
      <c r="L209" s="38"/>
      <c r="M209" s="38">
        <v>2.1344717182497301E-2</v>
      </c>
      <c r="N209" s="39">
        <v>0.67521056563500503</v>
      </c>
      <c r="O209" s="40"/>
      <c r="P209" s="41">
        <v>4.7652081109925302</v>
      </c>
      <c r="Q209" s="41"/>
      <c r="R209" s="38">
        <v>0.39274279615795099</v>
      </c>
    </row>
    <row r="210" spans="2:18" s="1" customFormat="1" ht="14.65" customHeight="1" x14ac:dyDescent="0.15">
      <c r="B210" s="17" t="s">
        <v>205</v>
      </c>
      <c r="C210" s="29">
        <v>3355</v>
      </c>
      <c r="D210" s="29">
        <v>3399</v>
      </c>
      <c r="E210" s="29">
        <v>13031</v>
      </c>
      <c r="F210" s="29">
        <v>2133</v>
      </c>
      <c r="G210" s="29">
        <v>10898</v>
      </c>
      <c r="H210" s="30">
        <v>6.7405946045145901</v>
      </c>
      <c r="I210" s="30">
        <v>6.4909074039710504</v>
      </c>
      <c r="J210" s="31">
        <v>1.1011194714626501E-2</v>
      </c>
      <c r="K210" s="31">
        <v>1.9643610721627E-2</v>
      </c>
      <c r="L210" s="31">
        <v>0.76390163332721595</v>
      </c>
      <c r="M210" s="31">
        <v>3.5327583042760097E-2</v>
      </c>
      <c r="N210" s="32">
        <v>1.85724510919435</v>
      </c>
      <c r="O210" s="33"/>
      <c r="P210" s="34">
        <v>1.25481739768765</v>
      </c>
      <c r="Q210" s="34">
        <v>1.93537537537538</v>
      </c>
      <c r="R210" s="31">
        <v>1.8351991191044199E-3</v>
      </c>
    </row>
    <row r="211" spans="2:18" s="1" customFormat="1" ht="14.65" customHeight="1" x14ac:dyDescent="0.15">
      <c r="B211" s="17" t="s">
        <v>206</v>
      </c>
      <c r="C211" s="36">
        <v>26</v>
      </c>
      <c r="D211" s="36">
        <v>26</v>
      </c>
      <c r="E211" s="36">
        <v>15633</v>
      </c>
      <c r="F211" s="36">
        <v>3184</v>
      </c>
      <c r="G211" s="36">
        <v>12449</v>
      </c>
      <c r="H211" s="37">
        <v>8.2812274078239199</v>
      </c>
      <c r="I211" s="37">
        <v>6.7394599303135898</v>
      </c>
      <c r="J211" s="38">
        <v>7.7837577315447007E-2</v>
      </c>
      <c r="K211" s="38">
        <v>8.90846129223129E-2</v>
      </c>
      <c r="L211" s="38">
        <v>0.63426781267571697</v>
      </c>
      <c r="M211" s="38">
        <v>8.9645754679090695E-2</v>
      </c>
      <c r="N211" s="39">
        <v>2.3651627600610499</v>
      </c>
      <c r="O211" s="40">
        <v>2</v>
      </c>
      <c r="P211" s="41">
        <v>2.0706080809703602</v>
      </c>
      <c r="Q211" s="41">
        <v>3.5433130699088098</v>
      </c>
      <c r="R211" s="38">
        <v>2.9560607277693E-2</v>
      </c>
    </row>
    <row r="212" spans="2:18" s="1" customFormat="1" ht="14.65" customHeight="1" x14ac:dyDescent="0.15">
      <c r="B212" s="17" t="s">
        <v>207</v>
      </c>
      <c r="C212" s="29">
        <v>2032</v>
      </c>
      <c r="D212" s="29">
        <v>2032</v>
      </c>
      <c r="E212" s="29">
        <v>5367</v>
      </c>
      <c r="F212" s="29">
        <v>1024</v>
      </c>
      <c r="G212" s="29">
        <v>4343</v>
      </c>
      <c r="H212" s="30">
        <v>8.3410085194566008</v>
      </c>
      <c r="I212" s="30">
        <v>7.1887691150664299</v>
      </c>
      <c r="J212" s="31">
        <v>8.1510476629058207E-2</v>
      </c>
      <c r="K212" s="31">
        <v>7.7791580400276103E-2</v>
      </c>
      <c r="L212" s="31">
        <v>0.66014275846189296</v>
      </c>
      <c r="M212" s="31">
        <v>0.128482615703431</v>
      </c>
      <c r="N212" s="32">
        <v>1.97020545705733</v>
      </c>
      <c r="O212" s="33">
        <v>11</v>
      </c>
      <c r="P212" s="34">
        <v>2.0515772507483301</v>
      </c>
      <c r="Q212" s="34">
        <v>2.5730728985001701</v>
      </c>
      <c r="R212" s="31">
        <v>4.3978816486299803E-2</v>
      </c>
    </row>
    <row r="213" spans="2:18" s="1" customFormat="1" ht="14.65" customHeight="1" x14ac:dyDescent="0.15">
      <c r="B213" s="17" t="s">
        <v>208</v>
      </c>
      <c r="C213" s="36"/>
      <c r="D213" s="36"/>
      <c r="E213" s="36">
        <v>746</v>
      </c>
      <c r="F213" s="36"/>
      <c r="G213" s="36">
        <v>746</v>
      </c>
      <c r="H213" s="37">
        <v>29.099195710455799</v>
      </c>
      <c r="I213" s="37">
        <v>27.4894894894895</v>
      </c>
      <c r="J213" s="38">
        <v>0.10723860589812299</v>
      </c>
      <c r="K213" s="38">
        <v>2.6856458448498301E-2</v>
      </c>
      <c r="L213" s="38"/>
      <c r="M213" s="38">
        <v>0.16890080428954399</v>
      </c>
      <c r="N213" s="39">
        <v>0.94070522788203803</v>
      </c>
      <c r="O213" s="40"/>
      <c r="P213" s="41">
        <v>3.1997319034852501</v>
      </c>
      <c r="Q213" s="41"/>
      <c r="R213" s="38">
        <v>9.3833780160857902E-3</v>
      </c>
    </row>
    <row r="214" spans="2:18" s="1" customFormat="1" ht="14.65" customHeight="1" x14ac:dyDescent="0.15">
      <c r="B214" s="17" t="s">
        <v>209</v>
      </c>
      <c r="C214" s="29">
        <v>81</v>
      </c>
      <c r="D214" s="29">
        <v>81</v>
      </c>
      <c r="E214" s="29">
        <v>5077</v>
      </c>
      <c r="F214" s="29">
        <v>501</v>
      </c>
      <c r="G214" s="29">
        <v>4576</v>
      </c>
      <c r="H214" s="30">
        <v>13.008959790209801</v>
      </c>
      <c r="I214" s="30">
        <v>10.980927713680201</v>
      </c>
      <c r="J214" s="31">
        <v>7.1896853146853207E-2</v>
      </c>
      <c r="K214" s="31">
        <v>5.6829444472442002E-2</v>
      </c>
      <c r="L214" s="31">
        <v>0.36538461538461497</v>
      </c>
      <c r="M214" s="31">
        <v>2.44755244755245E-2</v>
      </c>
      <c r="N214" s="32">
        <v>0.82273103146853099</v>
      </c>
      <c r="O214" s="33">
        <v>7</v>
      </c>
      <c r="P214" s="34">
        <v>1.5244755244755199</v>
      </c>
      <c r="Q214" s="34">
        <v>2.2296650717703299</v>
      </c>
      <c r="R214" s="31">
        <v>1.52972027972028E-3</v>
      </c>
    </row>
    <row r="215" spans="2:18" s="1" customFormat="1" ht="14.65" customHeight="1" x14ac:dyDescent="0.15">
      <c r="B215" s="12" t="s">
        <v>879</v>
      </c>
      <c r="C215" s="43">
        <v>231686</v>
      </c>
      <c r="D215" s="43">
        <v>295704</v>
      </c>
      <c r="E215" s="43">
        <v>1247200</v>
      </c>
      <c r="F215" s="43">
        <v>159121</v>
      </c>
      <c r="G215" s="43">
        <v>1088079</v>
      </c>
      <c r="H215" s="44">
        <v>9.3529569084597703</v>
      </c>
      <c r="I215" s="44">
        <v>7.9151791054297798</v>
      </c>
      <c r="J215" s="45">
        <v>7.8000770164666403E-2</v>
      </c>
      <c r="K215" s="45">
        <v>7.88103792603458E-2</v>
      </c>
      <c r="L215" s="45">
        <v>0.37062658134198001</v>
      </c>
      <c r="M215" s="45">
        <v>0.112384302978001</v>
      </c>
      <c r="N215" s="46">
        <v>1.25533466899003</v>
      </c>
      <c r="O215" s="47">
        <v>669</v>
      </c>
      <c r="P215" s="48">
        <v>2.2497355430993502</v>
      </c>
      <c r="Q215" s="48">
        <v>2.6291253276332802</v>
      </c>
      <c r="R215" s="45">
        <v>3.4412942442598397E-2</v>
      </c>
    </row>
  </sheetData>
  <mergeCells count="7">
    <mergeCell ref="C16:F16"/>
    <mergeCell ref="G16:R16"/>
    <mergeCell ref="B2:B4"/>
    <mergeCell ref="G2:J3"/>
    <mergeCell ref="N2:P2"/>
    <mergeCell ref="F6:J7"/>
    <mergeCell ref="B7:B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S556"/>
  <sheetViews>
    <sheetView workbookViewId="0"/>
  </sheetViews>
  <sheetFormatPr defaultColWidth="8.85546875" defaultRowHeight="12.75" x14ac:dyDescent="0.2"/>
  <cols>
    <col min="1" max="1" width="0.42578125" style="15" customWidth="1"/>
    <col min="2" max="2" width="0.7109375" style="15" customWidth="1"/>
    <col min="3" max="3" width="72.85546875" style="15" customWidth="1"/>
    <col min="4" max="4" width="5.140625" style="15" customWidth="1"/>
    <col min="5" max="6" width="5.7109375" style="15" customWidth="1"/>
    <col min="7" max="7" width="6.85546875" style="15" customWidth="1"/>
    <col min="8" max="8" width="5.7109375" style="15" customWidth="1"/>
    <col min="9" max="9" width="6.85546875" style="15" customWidth="1"/>
    <col min="10" max="10" width="8.140625" style="15" customWidth="1"/>
    <col min="11" max="19" width="5.710937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 x14ac:dyDescent="0.2">
      <c r="B1" s="159"/>
    </row>
    <row r="2" spans="2:19" s="1" customFormat="1" ht="12.75" customHeight="1" thickBot="1" x14ac:dyDescent="0.25">
      <c r="B2" s="159"/>
      <c r="C2" s="160" t="s">
        <v>0</v>
      </c>
      <c r="D2" s="160"/>
      <c r="E2" s="160"/>
      <c r="I2" s="161" t="s">
        <v>881</v>
      </c>
      <c r="J2" s="161"/>
      <c r="K2" s="161"/>
      <c r="L2" s="161"/>
    </row>
    <row r="3" spans="2:19" s="1" customFormat="1" ht="2.1" customHeight="1" thickBot="1" x14ac:dyDescent="0.2">
      <c r="B3" s="159"/>
      <c r="C3" s="160"/>
      <c r="D3" s="160"/>
      <c r="E3" s="160"/>
    </row>
    <row r="4" spans="2:19" s="1" customFormat="1" ht="15.75" customHeight="1" x14ac:dyDescent="0.15">
      <c r="B4" s="159"/>
    </row>
    <row r="5" spans="2:19" s="1" customFormat="1" ht="13.7" customHeight="1" x14ac:dyDescent="0.15"/>
    <row r="6" spans="2:19" s="1" customFormat="1" ht="8.65" customHeight="1" thickBot="1" x14ac:dyDescent="0.2">
      <c r="C6" s="164" t="s">
        <v>882</v>
      </c>
      <c r="D6" s="164"/>
      <c r="E6" s="164"/>
      <c r="F6" s="164"/>
      <c r="G6" s="164"/>
      <c r="H6" s="164"/>
      <c r="I6" s="164"/>
      <c r="J6" s="164"/>
    </row>
    <row r="7" spans="2:19" s="1" customFormat="1" ht="6" customHeight="1" thickBot="1" x14ac:dyDescent="0.2">
      <c r="C7" s="164"/>
      <c r="D7" s="164"/>
      <c r="E7" s="164"/>
      <c r="F7" s="164"/>
      <c r="G7" s="164"/>
      <c r="H7" s="164"/>
      <c r="I7" s="164"/>
      <c r="J7" s="164"/>
      <c r="K7" s="161" t="s">
        <v>3</v>
      </c>
    </row>
    <row r="8" spans="2:19" s="1" customFormat="1" ht="6" customHeight="1" x14ac:dyDescent="0.15">
      <c r="K8" s="161"/>
    </row>
    <row r="9" spans="2:19" s="1" customFormat="1" ht="8.85" customHeight="1" x14ac:dyDescent="0.15"/>
    <row r="10" spans="2:19" s="1" customFormat="1" ht="11.85" customHeight="1" x14ac:dyDescent="0.2">
      <c r="C10" s="2" t="s">
        <v>883</v>
      </c>
    </row>
    <row r="11" spans="2:19" s="1" customFormat="1" ht="8.85" customHeight="1" x14ac:dyDescent="0.15"/>
    <row r="12" spans="2:19" s="1" customFormat="1" ht="11.85" customHeight="1" x14ac:dyDescent="0.2">
      <c r="C12" s="2" t="s">
        <v>884</v>
      </c>
    </row>
    <row r="13" spans="2:19" s="1" customFormat="1" ht="22.7" customHeight="1" x14ac:dyDescent="0.15"/>
    <row r="14" spans="2:19" s="1" customFormat="1" ht="21.75" customHeight="1" x14ac:dyDescent="0.15">
      <c r="C14" s="179"/>
      <c r="D14" s="180"/>
      <c r="E14" s="180"/>
      <c r="F14" s="180"/>
      <c r="G14" s="167" t="s">
        <v>885</v>
      </c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76"/>
    </row>
    <row r="15" spans="2:19" s="1" customFormat="1" ht="14.65" customHeight="1" x14ac:dyDescent="0.15">
      <c r="C15" s="179"/>
      <c r="D15" s="180"/>
      <c r="E15" s="180"/>
      <c r="F15" s="180"/>
      <c r="G15" s="177" t="s">
        <v>832</v>
      </c>
      <c r="H15" s="177"/>
      <c r="I15" s="177"/>
      <c r="J15" s="177"/>
      <c r="K15" s="174" t="s">
        <v>886</v>
      </c>
      <c r="L15" s="174"/>
      <c r="M15" s="174"/>
      <c r="N15" s="174"/>
      <c r="O15" s="174" t="s">
        <v>887</v>
      </c>
      <c r="P15" s="174" t="s">
        <v>888</v>
      </c>
      <c r="Q15" s="174"/>
      <c r="R15" s="174"/>
      <c r="S15" s="176"/>
    </row>
    <row r="16" spans="2:19" s="1" customFormat="1" ht="14.65" customHeight="1" x14ac:dyDescent="0.15">
      <c r="C16" s="178" t="s">
        <v>274</v>
      </c>
      <c r="D16" s="177" t="s">
        <v>889</v>
      </c>
      <c r="E16" s="177" t="s">
        <v>842</v>
      </c>
      <c r="F16" s="177"/>
      <c r="G16" s="177" t="s">
        <v>890</v>
      </c>
      <c r="H16" s="177"/>
      <c r="I16" s="177" t="s">
        <v>891</v>
      </c>
      <c r="J16" s="177"/>
      <c r="K16" s="174" t="s">
        <v>890</v>
      </c>
      <c r="L16" s="174"/>
      <c r="M16" s="174" t="s">
        <v>891</v>
      </c>
      <c r="N16" s="174"/>
      <c r="O16" s="174"/>
      <c r="P16" s="174"/>
      <c r="Q16" s="174"/>
      <c r="R16" s="174"/>
      <c r="S16" s="176"/>
    </row>
    <row r="17" spans="3:19" s="1" customFormat="1" ht="37.15" customHeight="1" x14ac:dyDescent="0.15">
      <c r="C17" s="178"/>
      <c r="D17" s="177"/>
      <c r="E17" s="50" t="s">
        <v>892</v>
      </c>
      <c r="F17" s="50" t="s">
        <v>893</v>
      </c>
      <c r="G17" s="50" t="s">
        <v>892</v>
      </c>
      <c r="H17" s="27" t="s">
        <v>894</v>
      </c>
      <c r="I17" s="50" t="s">
        <v>892</v>
      </c>
      <c r="J17" s="27" t="s">
        <v>894</v>
      </c>
      <c r="K17" s="27" t="s">
        <v>892</v>
      </c>
      <c r="L17" s="27" t="s">
        <v>893</v>
      </c>
      <c r="M17" s="27" t="s">
        <v>892</v>
      </c>
      <c r="N17" s="27" t="s">
        <v>893</v>
      </c>
      <c r="O17" s="174"/>
      <c r="P17" s="27" t="s">
        <v>895</v>
      </c>
      <c r="Q17" s="27" t="s">
        <v>896</v>
      </c>
      <c r="R17" s="51" t="s">
        <v>897</v>
      </c>
      <c r="S17" s="27" t="s">
        <v>898</v>
      </c>
    </row>
    <row r="18" spans="3:19" s="1" customFormat="1" ht="11.85" customHeight="1" x14ac:dyDescent="0.15">
      <c r="C18" s="17" t="s">
        <v>275</v>
      </c>
      <c r="D18" s="52" t="s">
        <v>899</v>
      </c>
      <c r="E18" s="8">
        <v>1</v>
      </c>
      <c r="F18" s="9">
        <v>1.2135922330097099E-3</v>
      </c>
      <c r="G18" s="8">
        <v>823</v>
      </c>
      <c r="H18" s="9">
        <v>8.3825455641768902E-4</v>
      </c>
      <c r="I18" s="8">
        <v>17522</v>
      </c>
      <c r="J18" s="9">
        <v>2.2979973507849302E-3</v>
      </c>
      <c r="K18" s="53">
        <v>211</v>
      </c>
      <c r="L18" s="9">
        <v>0.25637910085054699</v>
      </c>
      <c r="M18" s="53">
        <v>3487</v>
      </c>
      <c r="N18" s="9">
        <v>0.199006962675494</v>
      </c>
      <c r="O18" s="54" t="s">
        <v>900</v>
      </c>
      <c r="P18" s="55">
        <v>21.290400972053501</v>
      </c>
      <c r="Q18" s="55">
        <v>13.9656862745098</v>
      </c>
      <c r="R18" s="55">
        <v>5.22964763061968</v>
      </c>
      <c r="S18" s="8">
        <v>134</v>
      </c>
    </row>
    <row r="19" spans="3:19" s="1" customFormat="1" ht="11.85" customHeight="1" x14ac:dyDescent="0.15">
      <c r="C19" s="17" t="s">
        <v>276</v>
      </c>
      <c r="D19" s="56" t="s">
        <v>899</v>
      </c>
      <c r="E19" s="10">
        <v>7</v>
      </c>
      <c r="F19" s="11">
        <v>1.51384083044983E-3</v>
      </c>
      <c r="G19" s="10">
        <v>4617</v>
      </c>
      <c r="H19" s="11">
        <v>4.7025775054440697E-3</v>
      </c>
      <c r="I19" s="10">
        <v>47188</v>
      </c>
      <c r="J19" s="11">
        <v>6.1886713268370702E-3</v>
      </c>
      <c r="K19" s="57">
        <v>22</v>
      </c>
      <c r="L19" s="11">
        <v>4.7649989170457001E-3</v>
      </c>
      <c r="M19" s="57">
        <v>432</v>
      </c>
      <c r="N19" s="11">
        <v>9.1548698821734397E-3</v>
      </c>
      <c r="O19" s="58" t="s">
        <v>901</v>
      </c>
      <c r="P19" s="59">
        <v>10.220489495343299</v>
      </c>
      <c r="Q19" s="59">
        <v>9.9886833514689908</v>
      </c>
      <c r="R19" s="59">
        <v>2.7095516569200799</v>
      </c>
      <c r="S19" s="10">
        <v>24</v>
      </c>
    </row>
    <row r="20" spans="3:19" s="1" customFormat="1" ht="11.85" customHeight="1" x14ac:dyDescent="0.15">
      <c r="C20" s="17" t="s">
        <v>277</v>
      </c>
      <c r="D20" s="52" t="s">
        <v>899</v>
      </c>
      <c r="E20" s="8">
        <v>3</v>
      </c>
      <c r="F20" s="9">
        <v>8.0645161290322596E-3</v>
      </c>
      <c r="G20" s="8">
        <v>369</v>
      </c>
      <c r="H20" s="9">
        <v>3.7583952772554999E-4</v>
      </c>
      <c r="I20" s="8">
        <v>4974</v>
      </c>
      <c r="J20" s="9">
        <v>6.5233642408425003E-4</v>
      </c>
      <c r="K20" s="53">
        <v>5</v>
      </c>
      <c r="L20" s="9">
        <v>1.3550135501355001E-2</v>
      </c>
      <c r="M20" s="53">
        <v>103</v>
      </c>
      <c r="N20" s="9">
        <v>2.07076799356655E-2</v>
      </c>
      <c r="O20" s="54" t="s">
        <v>902</v>
      </c>
      <c r="P20" s="55">
        <v>13.479674796748</v>
      </c>
      <c r="Q20" s="55">
        <v>12.557692307692299</v>
      </c>
      <c r="R20" s="55">
        <v>3.17886178861789</v>
      </c>
      <c r="S20" s="8">
        <v>6</v>
      </c>
    </row>
    <row r="21" spans="3:19" s="1" customFormat="1" ht="11.85" customHeight="1" x14ac:dyDescent="0.15">
      <c r="C21" s="17" t="s">
        <v>278</v>
      </c>
      <c r="D21" s="56" t="s">
        <v>899</v>
      </c>
      <c r="E21" s="10">
        <v>167</v>
      </c>
      <c r="F21" s="11">
        <v>0.87894736842105303</v>
      </c>
      <c r="G21" s="10">
        <v>23</v>
      </c>
      <c r="H21" s="11">
        <v>2.3426312026253799E-5</v>
      </c>
      <c r="I21" s="10">
        <v>67</v>
      </c>
      <c r="J21" s="11">
        <v>8.7870004852522708E-6</v>
      </c>
      <c r="K21" s="57">
        <v>1</v>
      </c>
      <c r="L21" s="11">
        <v>4.3478260869565202E-2</v>
      </c>
      <c r="M21" s="57">
        <v>10</v>
      </c>
      <c r="N21" s="11">
        <v>0.14925373134328401</v>
      </c>
      <c r="O21" s="58" t="s">
        <v>903</v>
      </c>
      <c r="P21" s="59">
        <v>2.9130434782608701</v>
      </c>
      <c r="Q21" s="59">
        <v>2.4090909090909101</v>
      </c>
      <c r="R21" s="59">
        <v>0.86956521739130399</v>
      </c>
      <c r="S21" s="10"/>
    </row>
    <row r="22" spans="3:19" s="1" customFormat="1" ht="11.85" customHeight="1" x14ac:dyDescent="0.15">
      <c r="C22" s="17" t="s">
        <v>279</v>
      </c>
      <c r="D22" s="52" t="s">
        <v>899</v>
      </c>
      <c r="E22" s="8">
        <v>10</v>
      </c>
      <c r="F22" s="9">
        <v>3.6630036630036597E-2</v>
      </c>
      <c r="G22" s="8">
        <v>263</v>
      </c>
      <c r="H22" s="9">
        <v>2.67874785343684E-4</v>
      </c>
      <c r="I22" s="8">
        <v>3158</v>
      </c>
      <c r="J22" s="9">
        <v>4.1416936615562197E-4</v>
      </c>
      <c r="K22" s="53">
        <v>9</v>
      </c>
      <c r="L22" s="9">
        <v>3.4220532319391601E-2</v>
      </c>
      <c r="M22" s="53">
        <v>332</v>
      </c>
      <c r="N22" s="9">
        <v>0.1051298290057</v>
      </c>
      <c r="O22" s="54" t="s">
        <v>904</v>
      </c>
      <c r="P22" s="55">
        <v>12.007604562737599</v>
      </c>
      <c r="Q22" s="55">
        <v>9.7086614173228405</v>
      </c>
      <c r="R22" s="55">
        <v>4.6539923954372604</v>
      </c>
      <c r="S22" s="8">
        <v>9</v>
      </c>
    </row>
    <row r="23" spans="3:19" s="1" customFormat="1" ht="11.85" customHeight="1" x14ac:dyDescent="0.15">
      <c r="C23" s="17" t="s">
        <v>280</v>
      </c>
      <c r="D23" s="56" t="s">
        <v>899</v>
      </c>
      <c r="E23" s="10">
        <v>2014</v>
      </c>
      <c r="F23" s="11">
        <v>0.60209267563527702</v>
      </c>
      <c r="G23" s="10">
        <v>1331</v>
      </c>
      <c r="H23" s="11">
        <v>1.3556704916062501E-3</v>
      </c>
      <c r="I23" s="10">
        <v>5610</v>
      </c>
      <c r="J23" s="11">
        <v>7.3574735406366004E-4</v>
      </c>
      <c r="K23" s="57">
        <v>44</v>
      </c>
      <c r="L23" s="11">
        <v>3.3057851239669402E-2</v>
      </c>
      <c r="M23" s="57">
        <v>317</v>
      </c>
      <c r="N23" s="11">
        <v>5.6506238859179998E-2</v>
      </c>
      <c r="O23" s="58" t="s">
        <v>905</v>
      </c>
      <c r="P23" s="59">
        <v>4.2148760330578501</v>
      </c>
      <c r="Q23" s="59">
        <v>3.6340326340326299</v>
      </c>
      <c r="R23" s="59">
        <v>1.54320060105184</v>
      </c>
      <c r="S23" s="10"/>
    </row>
    <row r="24" spans="3:19" s="1" customFormat="1" ht="11.85" customHeight="1" x14ac:dyDescent="0.15">
      <c r="C24" s="17" t="s">
        <v>281</v>
      </c>
      <c r="D24" s="52" t="s">
        <v>906</v>
      </c>
      <c r="E24" s="8">
        <v>19</v>
      </c>
      <c r="F24" s="9">
        <v>5.39772727272727E-2</v>
      </c>
      <c r="G24" s="8">
        <v>333</v>
      </c>
      <c r="H24" s="9">
        <v>3.3917225672793502E-4</v>
      </c>
      <c r="I24" s="8">
        <v>3307</v>
      </c>
      <c r="J24" s="9">
        <v>4.3371060604073498E-4</v>
      </c>
      <c r="K24" s="53">
        <v>8</v>
      </c>
      <c r="L24" s="9">
        <v>2.4024024024024E-2</v>
      </c>
      <c r="M24" s="53">
        <v>110</v>
      </c>
      <c r="N24" s="9">
        <v>3.3262775929845799E-2</v>
      </c>
      <c r="O24" s="54" t="s">
        <v>907</v>
      </c>
      <c r="P24" s="55">
        <v>9.9309309309309306</v>
      </c>
      <c r="Q24" s="55">
        <v>9.0738461538461497</v>
      </c>
      <c r="R24" s="55"/>
      <c r="S24" s="8">
        <v>10</v>
      </c>
    </row>
    <row r="25" spans="3:19" s="1" customFormat="1" ht="11.85" customHeight="1" x14ac:dyDescent="0.15">
      <c r="C25" s="17" t="s">
        <v>282</v>
      </c>
      <c r="D25" s="56" t="s">
        <v>906</v>
      </c>
      <c r="E25" s="10">
        <v>16</v>
      </c>
      <c r="F25" s="11">
        <v>1.3524936601859701E-2</v>
      </c>
      <c r="G25" s="10">
        <v>1167</v>
      </c>
      <c r="H25" s="11">
        <v>1.1886307015060099E-3</v>
      </c>
      <c r="I25" s="10">
        <v>15434</v>
      </c>
      <c r="J25" s="11">
        <v>2.0241576938714E-3</v>
      </c>
      <c r="K25" s="57">
        <v>277</v>
      </c>
      <c r="L25" s="11">
        <v>0.23736075407026599</v>
      </c>
      <c r="M25" s="57">
        <v>3230</v>
      </c>
      <c r="N25" s="11">
        <v>0.20927821692367499</v>
      </c>
      <c r="O25" s="58" t="s">
        <v>908</v>
      </c>
      <c r="P25" s="59">
        <v>13.2253641816624</v>
      </c>
      <c r="Q25" s="59">
        <v>8.7258426966292095</v>
      </c>
      <c r="R25" s="59"/>
      <c r="S25" s="10">
        <v>154</v>
      </c>
    </row>
    <row r="26" spans="3:19" s="1" customFormat="1" ht="11.85" customHeight="1" x14ac:dyDescent="0.15">
      <c r="C26" s="17" t="s">
        <v>283</v>
      </c>
      <c r="D26" s="52" t="s">
        <v>906</v>
      </c>
      <c r="E26" s="8">
        <v>96</v>
      </c>
      <c r="F26" s="9">
        <v>5.22875816993464E-2</v>
      </c>
      <c r="G26" s="8">
        <v>1740</v>
      </c>
      <c r="H26" s="9">
        <v>1.77225143155137E-3</v>
      </c>
      <c r="I26" s="8">
        <v>15078</v>
      </c>
      <c r="J26" s="9">
        <v>1.9774685569646801E-3</v>
      </c>
      <c r="K26" s="53">
        <v>47</v>
      </c>
      <c r="L26" s="9">
        <v>2.7011494252873601E-2</v>
      </c>
      <c r="M26" s="53">
        <v>379</v>
      </c>
      <c r="N26" s="9">
        <v>2.5135959676349701E-2</v>
      </c>
      <c r="O26" s="54" t="s">
        <v>900</v>
      </c>
      <c r="P26" s="55">
        <v>8.6655172413793107</v>
      </c>
      <c r="Q26" s="55">
        <v>7.9604252805670397</v>
      </c>
      <c r="R26" s="55"/>
      <c r="S26" s="8">
        <v>43</v>
      </c>
    </row>
    <row r="27" spans="3:19" s="1" customFormat="1" ht="11.85" customHeight="1" x14ac:dyDescent="0.15">
      <c r="C27" s="17" t="s">
        <v>284</v>
      </c>
      <c r="D27" s="56" t="s">
        <v>906</v>
      </c>
      <c r="E27" s="10">
        <v>236</v>
      </c>
      <c r="F27" s="11">
        <v>3.8822174699786098E-2</v>
      </c>
      <c r="G27" s="10">
        <v>5843</v>
      </c>
      <c r="H27" s="11">
        <v>5.95130178997395E-3</v>
      </c>
      <c r="I27" s="10">
        <v>53744</v>
      </c>
      <c r="J27" s="11">
        <v>7.0484858817820599E-3</v>
      </c>
      <c r="K27" s="57">
        <v>259</v>
      </c>
      <c r="L27" s="11">
        <v>4.4326544583261997E-2</v>
      </c>
      <c r="M27" s="57">
        <v>4112</v>
      </c>
      <c r="N27" s="11">
        <v>7.6510866329264696E-2</v>
      </c>
      <c r="O27" s="58" t="s">
        <v>909</v>
      </c>
      <c r="P27" s="59">
        <v>9.1980147184665402</v>
      </c>
      <c r="Q27" s="59">
        <v>7.8214541547277898</v>
      </c>
      <c r="R27" s="59"/>
      <c r="S27" s="10">
        <v>102</v>
      </c>
    </row>
    <row r="28" spans="3:19" s="1" customFormat="1" ht="11.85" customHeight="1" x14ac:dyDescent="0.15">
      <c r="C28" s="17" t="s">
        <v>285</v>
      </c>
      <c r="D28" s="52" t="s">
        <v>906</v>
      </c>
      <c r="E28" s="8">
        <v>16</v>
      </c>
      <c r="F28" s="9">
        <v>1.16279069767442E-2</v>
      </c>
      <c r="G28" s="8">
        <v>1360</v>
      </c>
      <c r="H28" s="9">
        <v>1.3852080154654401E-3</v>
      </c>
      <c r="I28" s="8">
        <v>11308</v>
      </c>
      <c r="J28" s="9">
        <v>1.48303584309302E-3</v>
      </c>
      <c r="K28" s="53">
        <v>35</v>
      </c>
      <c r="L28" s="9">
        <v>2.5735294117647099E-2</v>
      </c>
      <c r="M28" s="53">
        <v>411</v>
      </c>
      <c r="N28" s="9">
        <v>3.6345949770074298E-2</v>
      </c>
      <c r="O28" s="54" t="s">
        <v>910</v>
      </c>
      <c r="P28" s="55">
        <v>8.3147058823529392</v>
      </c>
      <c r="Q28" s="55">
        <v>7.6958490566037696</v>
      </c>
      <c r="R28" s="55"/>
      <c r="S28" s="8">
        <v>1</v>
      </c>
    </row>
    <row r="29" spans="3:19" s="1" customFormat="1" ht="11.85" customHeight="1" x14ac:dyDescent="0.15">
      <c r="C29" s="17" t="s">
        <v>286</v>
      </c>
      <c r="D29" s="56" t="s">
        <v>906</v>
      </c>
      <c r="E29" s="10">
        <v>50</v>
      </c>
      <c r="F29" s="11">
        <v>3.7180249851279002E-3</v>
      </c>
      <c r="G29" s="10">
        <v>13398</v>
      </c>
      <c r="H29" s="11">
        <v>1.3646336022945601E-2</v>
      </c>
      <c r="I29" s="10">
        <v>143735</v>
      </c>
      <c r="J29" s="11">
        <v>1.8850739026085601E-2</v>
      </c>
      <c r="K29" s="57">
        <v>343</v>
      </c>
      <c r="L29" s="11">
        <v>2.5600835945663501E-2</v>
      </c>
      <c r="M29" s="57">
        <v>3684</v>
      </c>
      <c r="N29" s="11">
        <v>2.5630500573972901E-2</v>
      </c>
      <c r="O29" s="58" t="s">
        <v>911</v>
      </c>
      <c r="P29" s="59">
        <v>10.7280937453351</v>
      </c>
      <c r="Q29" s="59">
        <v>9.9286097280735408</v>
      </c>
      <c r="R29" s="59"/>
      <c r="S29" s="10">
        <v>1658</v>
      </c>
    </row>
    <row r="30" spans="3:19" s="1" customFormat="1" ht="11.85" customHeight="1" x14ac:dyDescent="0.15">
      <c r="C30" s="17" t="s">
        <v>287</v>
      </c>
      <c r="D30" s="52" t="s">
        <v>906</v>
      </c>
      <c r="E30" s="8">
        <v>60</v>
      </c>
      <c r="F30" s="9">
        <v>3.3057851239669402E-2</v>
      </c>
      <c r="G30" s="8">
        <v>1755</v>
      </c>
      <c r="H30" s="9">
        <v>1.7875294611337099E-3</v>
      </c>
      <c r="I30" s="8">
        <v>15966</v>
      </c>
      <c r="J30" s="9">
        <v>2.0939291007095202E-3</v>
      </c>
      <c r="K30" s="53">
        <v>27</v>
      </c>
      <c r="L30" s="9">
        <v>1.5384615384615399E-2</v>
      </c>
      <c r="M30" s="53">
        <v>292</v>
      </c>
      <c r="N30" s="9">
        <v>1.8288863835650801E-2</v>
      </c>
      <c r="O30" s="54" t="s">
        <v>911</v>
      </c>
      <c r="P30" s="55">
        <v>9.0974358974359006</v>
      </c>
      <c r="Q30" s="55">
        <v>8.6018518518518494</v>
      </c>
      <c r="R30" s="55"/>
      <c r="S30" s="8">
        <v>112</v>
      </c>
    </row>
    <row r="31" spans="3:19" s="1" customFormat="1" ht="11.85" customHeight="1" x14ac:dyDescent="0.15">
      <c r="C31" s="17" t="s">
        <v>288</v>
      </c>
      <c r="D31" s="56" t="s">
        <v>906</v>
      </c>
      <c r="E31" s="10">
        <v>5</v>
      </c>
      <c r="F31" s="11">
        <v>7.5528700906344398E-3</v>
      </c>
      <c r="G31" s="10">
        <v>657</v>
      </c>
      <c r="H31" s="11">
        <v>6.6917769570646604E-4</v>
      </c>
      <c r="I31" s="10">
        <v>8185</v>
      </c>
      <c r="J31" s="11">
        <v>1.0734567010714899E-3</v>
      </c>
      <c r="K31" s="57">
        <v>178</v>
      </c>
      <c r="L31" s="11">
        <v>0.270928462709285</v>
      </c>
      <c r="M31" s="57">
        <v>2362</v>
      </c>
      <c r="N31" s="11">
        <v>0.28857666463042098</v>
      </c>
      <c r="O31" s="58" t="s">
        <v>912</v>
      </c>
      <c r="P31" s="59">
        <v>12.4581430745814</v>
      </c>
      <c r="Q31" s="59">
        <v>7.3256784968684796</v>
      </c>
      <c r="R31" s="59"/>
      <c r="S31" s="10">
        <v>50</v>
      </c>
    </row>
    <row r="32" spans="3:19" s="1" customFormat="1" ht="11.85" customHeight="1" x14ac:dyDescent="0.15">
      <c r="C32" s="17" t="s">
        <v>289</v>
      </c>
      <c r="D32" s="52" t="s">
        <v>906</v>
      </c>
      <c r="E32" s="8">
        <v>30</v>
      </c>
      <c r="F32" s="9">
        <v>2.6595744680851099E-2</v>
      </c>
      <c r="G32" s="8">
        <v>1098</v>
      </c>
      <c r="H32" s="9">
        <v>1.1183517654272501E-3</v>
      </c>
      <c r="I32" s="8">
        <v>8631</v>
      </c>
      <c r="J32" s="9">
        <v>1.1319492714658599E-3</v>
      </c>
      <c r="K32" s="53">
        <v>41</v>
      </c>
      <c r="L32" s="9">
        <v>3.7340619307832397E-2</v>
      </c>
      <c r="M32" s="53">
        <v>623</v>
      </c>
      <c r="N32" s="9">
        <v>7.2181670721816693E-2</v>
      </c>
      <c r="O32" s="54" t="s">
        <v>910</v>
      </c>
      <c r="P32" s="55">
        <v>7.8606557377049198</v>
      </c>
      <c r="Q32" s="55">
        <v>6.8003784295175</v>
      </c>
      <c r="R32" s="55"/>
      <c r="S32" s="8">
        <v>8</v>
      </c>
    </row>
    <row r="33" spans="3:19" s="1" customFormat="1" ht="11.85" customHeight="1" x14ac:dyDescent="0.15">
      <c r="C33" s="17" t="s">
        <v>290</v>
      </c>
      <c r="D33" s="56" t="s">
        <v>906</v>
      </c>
      <c r="E33" s="10">
        <v>8</v>
      </c>
      <c r="F33" s="11">
        <v>2.5889967637540499E-2</v>
      </c>
      <c r="G33" s="10">
        <v>301</v>
      </c>
      <c r="H33" s="11">
        <v>3.0657912695227797E-4</v>
      </c>
      <c r="I33" s="10">
        <v>3695</v>
      </c>
      <c r="J33" s="11">
        <v>4.8459651929861399E-4</v>
      </c>
      <c r="K33" s="57">
        <v>94</v>
      </c>
      <c r="L33" s="11">
        <v>0.31229235880398698</v>
      </c>
      <c r="M33" s="57">
        <v>941</v>
      </c>
      <c r="N33" s="11">
        <v>0.25466847090663097</v>
      </c>
      <c r="O33" s="58" t="s">
        <v>912</v>
      </c>
      <c r="P33" s="59">
        <v>12.275747508305599</v>
      </c>
      <c r="Q33" s="59">
        <v>7.3333333333333304</v>
      </c>
      <c r="R33" s="59"/>
      <c r="S33" s="10">
        <v>4</v>
      </c>
    </row>
    <row r="34" spans="3:19" s="1" customFormat="1" ht="11.85" customHeight="1" x14ac:dyDescent="0.15">
      <c r="C34" s="17" t="s">
        <v>291</v>
      </c>
      <c r="D34" s="52" t="s">
        <v>906</v>
      </c>
      <c r="E34" s="8">
        <v>128</v>
      </c>
      <c r="F34" s="9">
        <v>9.4395280235988199E-2</v>
      </c>
      <c r="G34" s="8">
        <v>1228</v>
      </c>
      <c r="H34" s="9">
        <v>1.2507613551408501E-3</v>
      </c>
      <c r="I34" s="8">
        <v>9457</v>
      </c>
      <c r="J34" s="9">
        <v>1.2402785610303099E-3</v>
      </c>
      <c r="K34" s="53">
        <v>28</v>
      </c>
      <c r="L34" s="9">
        <v>2.2801302931596101E-2</v>
      </c>
      <c r="M34" s="53">
        <v>614</v>
      </c>
      <c r="N34" s="9">
        <v>6.4925452046103393E-2</v>
      </c>
      <c r="O34" s="54" t="s">
        <v>913</v>
      </c>
      <c r="P34" s="55">
        <v>7.7011400651465802</v>
      </c>
      <c r="Q34" s="55">
        <v>6.8558333333333303</v>
      </c>
      <c r="R34" s="55"/>
      <c r="S34" s="8"/>
    </row>
    <row r="35" spans="3:19" s="1" customFormat="1" ht="11.85" customHeight="1" x14ac:dyDescent="0.15">
      <c r="C35" s="17" t="s">
        <v>292</v>
      </c>
      <c r="D35" s="56" t="s">
        <v>906</v>
      </c>
      <c r="E35" s="10">
        <v>1</v>
      </c>
      <c r="F35" s="11">
        <v>1.05263157894737E-2</v>
      </c>
      <c r="G35" s="10">
        <v>94</v>
      </c>
      <c r="H35" s="11">
        <v>9.5742318715993693E-5</v>
      </c>
      <c r="I35" s="10">
        <v>887</v>
      </c>
      <c r="J35" s="11">
        <v>1.16329394483862E-4</v>
      </c>
      <c r="K35" s="57">
        <v>5</v>
      </c>
      <c r="L35" s="11">
        <v>5.31914893617021E-2</v>
      </c>
      <c r="M35" s="57">
        <v>16</v>
      </c>
      <c r="N35" s="11">
        <v>1.80383314543405E-2</v>
      </c>
      <c r="O35" s="58" t="s">
        <v>910</v>
      </c>
      <c r="P35" s="59">
        <v>9.4361702127659601</v>
      </c>
      <c r="Q35" s="59">
        <v>8.6629213483146099</v>
      </c>
      <c r="R35" s="59"/>
      <c r="S35" s="10">
        <v>1</v>
      </c>
    </row>
    <row r="36" spans="3:19" s="1" customFormat="1" ht="11.85" customHeight="1" x14ac:dyDescent="0.15">
      <c r="C36" s="17" t="s">
        <v>293</v>
      </c>
      <c r="D36" s="52" t="s">
        <v>906</v>
      </c>
      <c r="E36" s="8">
        <v>2</v>
      </c>
      <c r="F36" s="9">
        <v>2.4390243902439001E-2</v>
      </c>
      <c r="G36" s="8">
        <v>80</v>
      </c>
      <c r="H36" s="9">
        <v>8.1482824439143504E-5</v>
      </c>
      <c r="I36" s="8">
        <v>709</v>
      </c>
      <c r="J36" s="9">
        <v>9.2984826030505298E-5</v>
      </c>
      <c r="K36" s="53">
        <v>2</v>
      </c>
      <c r="L36" s="9">
        <v>2.5000000000000001E-2</v>
      </c>
      <c r="M36" s="53">
        <v>13</v>
      </c>
      <c r="N36" s="9">
        <v>1.8335684062059199E-2</v>
      </c>
      <c r="O36" s="54" t="s">
        <v>914</v>
      </c>
      <c r="P36" s="55">
        <v>8.8625000000000007</v>
      </c>
      <c r="Q36" s="55">
        <v>8.2307692307692299</v>
      </c>
      <c r="R36" s="55"/>
      <c r="S36" s="8"/>
    </row>
    <row r="37" spans="3:19" s="1" customFormat="1" ht="11.85" customHeight="1" x14ac:dyDescent="0.15">
      <c r="C37" s="17" t="s">
        <v>294</v>
      </c>
      <c r="D37" s="56" t="s">
        <v>906</v>
      </c>
      <c r="E37" s="10">
        <v>29</v>
      </c>
      <c r="F37" s="11">
        <v>5.5343511450381702E-2</v>
      </c>
      <c r="G37" s="10">
        <v>495</v>
      </c>
      <c r="H37" s="11">
        <v>5.0417497621720096E-4</v>
      </c>
      <c r="I37" s="10">
        <v>3805</v>
      </c>
      <c r="J37" s="11">
        <v>4.9902293800574405E-4</v>
      </c>
      <c r="K37" s="57">
        <v>20</v>
      </c>
      <c r="L37" s="11">
        <v>4.0404040404040401E-2</v>
      </c>
      <c r="M37" s="57">
        <v>230</v>
      </c>
      <c r="N37" s="11">
        <v>6.0446780551905402E-2</v>
      </c>
      <c r="O37" s="58" t="s">
        <v>915</v>
      </c>
      <c r="P37" s="59">
        <v>7.6868686868686904</v>
      </c>
      <c r="Q37" s="59">
        <v>6.5157894736842099</v>
      </c>
      <c r="R37" s="59"/>
      <c r="S37" s="10">
        <v>137</v>
      </c>
    </row>
    <row r="38" spans="3:19" s="1" customFormat="1" ht="11.85" customHeight="1" x14ac:dyDescent="0.15">
      <c r="C38" s="17" t="s">
        <v>295</v>
      </c>
      <c r="D38" s="52" t="s">
        <v>906</v>
      </c>
      <c r="E38" s="8">
        <v>422</v>
      </c>
      <c r="F38" s="9">
        <v>0.104300543746911</v>
      </c>
      <c r="G38" s="8">
        <v>3624</v>
      </c>
      <c r="H38" s="9">
        <v>3.6911719470931999E-3</v>
      </c>
      <c r="I38" s="8">
        <v>17697</v>
      </c>
      <c r="J38" s="9">
        <v>2.3209484714553602E-3</v>
      </c>
      <c r="K38" s="53">
        <v>151</v>
      </c>
      <c r="L38" s="9">
        <v>4.1666666666666699E-2</v>
      </c>
      <c r="M38" s="53">
        <v>1375</v>
      </c>
      <c r="N38" s="9">
        <v>7.76967847657795E-2</v>
      </c>
      <c r="O38" s="54" t="s">
        <v>916</v>
      </c>
      <c r="P38" s="55">
        <v>4.8832781456953596</v>
      </c>
      <c r="Q38" s="55">
        <v>4.2145119493233496</v>
      </c>
      <c r="R38" s="55"/>
      <c r="S38" s="8"/>
    </row>
    <row r="39" spans="3:19" s="1" customFormat="1" ht="11.85" customHeight="1" x14ac:dyDescent="0.15">
      <c r="C39" s="17" t="s">
        <v>296</v>
      </c>
      <c r="D39" s="56" t="s">
        <v>906</v>
      </c>
      <c r="E39" s="10">
        <v>5</v>
      </c>
      <c r="F39" s="11">
        <v>0.01</v>
      </c>
      <c r="G39" s="10">
        <v>495</v>
      </c>
      <c r="H39" s="11">
        <v>5.0417497621720096E-4</v>
      </c>
      <c r="I39" s="10">
        <v>4980</v>
      </c>
      <c r="J39" s="11">
        <v>6.5312331965009397E-4</v>
      </c>
      <c r="K39" s="57">
        <v>10</v>
      </c>
      <c r="L39" s="11">
        <v>2.02020202020202E-2</v>
      </c>
      <c r="M39" s="57">
        <v>128</v>
      </c>
      <c r="N39" s="11">
        <v>2.57028112449799E-2</v>
      </c>
      <c r="O39" s="58" t="s">
        <v>907</v>
      </c>
      <c r="P39" s="59">
        <v>10.0606060606061</v>
      </c>
      <c r="Q39" s="59">
        <v>9.3649484536082497</v>
      </c>
      <c r="R39" s="59"/>
      <c r="S39" s="10">
        <v>113</v>
      </c>
    </row>
    <row r="40" spans="3:19" s="1" customFormat="1" ht="11.85" customHeight="1" x14ac:dyDescent="0.15">
      <c r="C40" s="17" t="s">
        <v>297</v>
      </c>
      <c r="D40" s="52" t="s">
        <v>906</v>
      </c>
      <c r="E40" s="8">
        <v>7</v>
      </c>
      <c r="F40" s="9">
        <v>7.7519379844961196E-3</v>
      </c>
      <c r="G40" s="8">
        <v>896</v>
      </c>
      <c r="H40" s="9">
        <v>9.12607633718408E-4</v>
      </c>
      <c r="I40" s="8">
        <v>11171</v>
      </c>
      <c r="J40" s="9">
        <v>1.4650683943396E-3</v>
      </c>
      <c r="K40" s="53">
        <v>259</v>
      </c>
      <c r="L40" s="9">
        <v>0.2890625</v>
      </c>
      <c r="M40" s="53">
        <v>2429</v>
      </c>
      <c r="N40" s="9">
        <v>0.21743800913078501</v>
      </c>
      <c r="O40" s="54" t="s">
        <v>917</v>
      </c>
      <c r="P40" s="55">
        <v>12.4676339285714</v>
      </c>
      <c r="Q40" s="55">
        <v>8</v>
      </c>
      <c r="R40" s="55"/>
      <c r="S40" s="8">
        <v>75</v>
      </c>
    </row>
    <row r="41" spans="3:19" s="1" customFormat="1" ht="11.85" customHeight="1" x14ac:dyDescent="0.15">
      <c r="C41" s="17" t="s">
        <v>298</v>
      </c>
      <c r="D41" s="56" t="s">
        <v>906</v>
      </c>
      <c r="E41" s="10">
        <v>55</v>
      </c>
      <c r="F41" s="11">
        <v>2.8690662493479398E-2</v>
      </c>
      <c r="G41" s="10">
        <v>1862</v>
      </c>
      <c r="H41" s="11">
        <v>1.89651273882107E-3</v>
      </c>
      <c r="I41" s="10">
        <v>14489</v>
      </c>
      <c r="J41" s="11">
        <v>1.90022164225105E-3</v>
      </c>
      <c r="K41" s="57">
        <v>80</v>
      </c>
      <c r="L41" s="11">
        <v>4.2964554242749697E-2</v>
      </c>
      <c r="M41" s="57">
        <v>536</v>
      </c>
      <c r="N41" s="11">
        <v>3.6993581337566403E-2</v>
      </c>
      <c r="O41" s="58" t="s">
        <v>918</v>
      </c>
      <c r="P41" s="59">
        <v>7.7814178302900103</v>
      </c>
      <c r="Q41" s="59">
        <v>7.0202020202020199</v>
      </c>
      <c r="R41" s="59"/>
      <c r="S41" s="10">
        <v>49</v>
      </c>
    </row>
    <row r="42" spans="3:19" s="1" customFormat="1" ht="11.85" customHeight="1" x14ac:dyDescent="0.15">
      <c r="C42" s="17" t="s">
        <v>299</v>
      </c>
      <c r="D42" s="52" t="s">
        <v>906</v>
      </c>
      <c r="E42" s="8">
        <v>95</v>
      </c>
      <c r="F42" s="9">
        <v>0.18849206349206299</v>
      </c>
      <c r="G42" s="8">
        <v>409</v>
      </c>
      <c r="H42" s="9">
        <v>4.1658093994512098E-4</v>
      </c>
      <c r="I42" s="8">
        <v>1474</v>
      </c>
      <c r="J42" s="9">
        <v>1.9331401067555E-4</v>
      </c>
      <c r="K42" s="53">
        <v>94</v>
      </c>
      <c r="L42" s="9">
        <v>0.229828850855746</v>
      </c>
      <c r="M42" s="53">
        <v>304</v>
      </c>
      <c r="N42" s="9">
        <v>0.206241519674355</v>
      </c>
      <c r="O42" s="54" t="s">
        <v>903</v>
      </c>
      <c r="P42" s="55">
        <v>3.6039119804400999</v>
      </c>
      <c r="Q42" s="55">
        <v>2.5206349206349201</v>
      </c>
      <c r="R42" s="55"/>
      <c r="S42" s="8"/>
    </row>
    <row r="43" spans="3:19" s="1" customFormat="1" ht="11.85" customHeight="1" x14ac:dyDescent="0.15">
      <c r="C43" s="17" t="s">
        <v>300</v>
      </c>
      <c r="D43" s="56" t="s">
        <v>906</v>
      </c>
      <c r="E43" s="10">
        <v>6</v>
      </c>
      <c r="F43" s="11">
        <v>3.7974683544303799E-2</v>
      </c>
      <c r="G43" s="10">
        <v>152</v>
      </c>
      <c r="H43" s="11">
        <v>1.5481736643437299E-4</v>
      </c>
      <c r="I43" s="10">
        <v>1332</v>
      </c>
      <c r="J43" s="11">
        <v>1.7469081561725399E-4</v>
      </c>
      <c r="K43" s="57">
        <v>47</v>
      </c>
      <c r="L43" s="11">
        <v>0.30921052631578899</v>
      </c>
      <c r="M43" s="57">
        <v>454</v>
      </c>
      <c r="N43" s="11">
        <v>0.34084084084084099</v>
      </c>
      <c r="O43" s="58" t="s">
        <v>919</v>
      </c>
      <c r="P43" s="59">
        <v>8.7631578947368407</v>
      </c>
      <c r="Q43" s="59">
        <v>4.78095238095238</v>
      </c>
      <c r="R43" s="59"/>
      <c r="S43" s="10">
        <v>3</v>
      </c>
    </row>
    <row r="44" spans="3:19" s="1" customFormat="1" ht="11.85" customHeight="1" x14ac:dyDescent="0.15">
      <c r="C44" s="17" t="s">
        <v>301</v>
      </c>
      <c r="D44" s="52" t="s">
        <v>906</v>
      </c>
      <c r="E44" s="8">
        <v>31</v>
      </c>
      <c r="F44" s="9">
        <v>9.2537313432835805E-2</v>
      </c>
      <c r="G44" s="8">
        <v>304</v>
      </c>
      <c r="H44" s="9">
        <v>3.09634732868745E-4</v>
      </c>
      <c r="I44" s="8">
        <v>1726</v>
      </c>
      <c r="J44" s="9">
        <v>2.2636362444097599E-4</v>
      </c>
      <c r="K44" s="53">
        <v>32</v>
      </c>
      <c r="L44" s="9">
        <v>0.105263157894737</v>
      </c>
      <c r="M44" s="53">
        <v>254</v>
      </c>
      <c r="N44" s="9">
        <v>0.14716106604866699</v>
      </c>
      <c r="O44" s="54" t="s">
        <v>920</v>
      </c>
      <c r="P44" s="55">
        <v>5.6776315789473699</v>
      </c>
      <c r="Q44" s="55">
        <v>4.2352941176470598</v>
      </c>
      <c r="R44" s="55"/>
      <c r="S44" s="8">
        <v>1</v>
      </c>
    </row>
    <row r="45" spans="3:19" s="1" customFormat="1" ht="11.85" customHeight="1" x14ac:dyDescent="0.15">
      <c r="C45" s="17" t="s">
        <v>302</v>
      </c>
      <c r="D45" s="56" t="s">
        <v>906</v>
      </c>
      <c r="E45" s="10">
        <v>120</v>
      </c>
      <c r="F45" s="11">
        <v>0.28503562945368199</v>
      </c>
      <c r="G45" s="10">
        <v>301</v>
      </c>
      <c r="H45" s="11">
        <v>3.0657912695227797E-4</v>
      </c>
      <c r="I45" s="10">
        <v>803</v>
      </c>
      <c r="J45" s="11">
        <v>1.05312856562053E-4</v>
      </c>
      <c r="K45" s="57">
        <v>25</v>
      </c>
      <c r="L45" s="11">
        <v>8.3056478405315604E-2</v>
      </c>
      <c r="M45" s="57">
        <v>51</v>
      </c>
      <c r="N45" s="11">
        <v>6.3511830635118297E-2</v>
      </c>
      <c r="O45" s="58" t="s">
        <v>903</v>
      </c>
      <c r="P45" s="59">
        <v>2.6677740863787398</v>
      </c>
      <c r="Q45" s="59">
        <v>2.36231884057971</v>
      </c>
      <c r="R45" s="59"/>
      <c r="S45" s="10"/>
    </row>
    <row r="46" spans="3:19" s="1" customFormat="1" ht="11.85" customHeight="1" x14ac:dyDescent="0.15">
      <c r="C46" s="17" t="s">
        <v>303</v>
      </c>
      <c r="D46" s="52" t="s">
        <v>906</v>
      </c>
      <c r="E46" s="8">
        <v>9</v>
      </c>
      <c r="F46" s="9">
        <v>1.70132325141777E-2</v>
      </c>
      <c r="G46" s="8">
        <v>520</v>
      </c>
      <c r="H46" s="9">
        <v>5.2963835885443296E-4</v>
      </c>
      <c r="I46" s="8">
        <v>5481</v>
      </c>
      <c r="J46" s="9">
        <v>7.1882909939802501E-4</v>
      </c>
      <c r="K46" s="53">
        <v>168</v>
      </c>
      <c r="L46" s="9">
        <v>0.32307692307692298</v>
      </c>
      <c r="M46" s="53">
        <v>1874</v>
      </c>
      <c r="N46" s="9">
        <v>0.34190841087392798</v>
      </c>
      <c r="O46" s="54" t="s">
        <v>920</v>
      </c>
      <c r="P46" s="55">
        <v>10.5403846153846</v>
      </c>
      <c r="Q46" s="55">
        <v>5.4659090909090899</v>
      </c>
      <c r="R46" s="55"/>
      <c r="S46" s="8">
        <v>89</v>
      </c>
    </row>
    <row r="47" spans="3:19" s="1" customFormat="1" ht="11.85" customHeight="1" x14ac:dyDescent="0.15">
      <c r="C47" s="17" t="s">
        <v>304</v>
      </c>
      <c r="D47" s="56" t="s">
        <v>906</v>
      </c>
      <c r="E47" s="10">
        <v>232</v>
      </c>
      <c r="F47" s="11">
        <v>9.7684210526315804E-2</v>
      </c>
      <c r="G47" s="10">
        <v>2143</v>
      </c>
      <c r="H47" s="11">
        <v>2.18272115966356E-3</v>
      </c>
      <c r="I47" s="10">
        <v>13920</v>
      </c>
      <c r="J47" s="11">
        <v>1.82559771275689E-3</v>
      </c>
      <c r="K47" s="57">
        <v>51</v>
      </c>
      <c r="L47" s="11">
        <v>2.3798413439104101E-2</v>
      </c>
      <c r="M47" s="57">
        <v>504</v>
      </c>
      <c r="N47" s="11">
        <v>3.6206896551724099E-2</v>
      </c>
      <c r="O47" s="58" t="s">
        <v>910</v>
      </c>
      <c r="P47" s="59">
        <v>6.4955669622025196</v>
      </c>
      <c r="Q47" s="59">
        <v>5.9254302103250502</v>
      </c>
      <c r="R47" s="59"/>
      <c r="S47" s="10">
        <v>13</v>
      </c>
    </row>
    <row r="48" spans="3:19" s="1" customFormat="1" ht="11.85" customHeight="1" x14ac:dyDescent="0.15">
      <c r="C48" s="17" t="s">
        <v>305</v>
      </c>
      <c r="D48" s="52" t="s">
        <v>899</v>
      </c>
      <c r="E48" s="8">
        <v>1997</v>
      </c>
      <c r="F48" s="9">
        <v>0.66082064857710099</v>
      </c>
      <c r="G48" s="8">
        <v>1025</v>
      </c>
      <c r="H48" s="9">
        <v>1.0439986881265299E-3</v>
      </c>
      <c r="I48" s="8">
        <v>3180</v>
      </c>
      <c r="J48" s="9">
        <v>4.17054649897048E-4</v>
      </c>
      <c r="K48" s="53">
        <v>11</v>
      </c>
      <c r="L48" s="9">
        <v>1.0731707317073199E-2</v>
      </c>
      <c r="M48" s="53">
        <v>67</v>
      </c>
      <c r="N48" s="9">
        <v>2.1069182389937099E-2</v>
      </c>
      <c r="O48" s="54" t="s">
        <v>921</v>
      </c>
      <c r="P48" s="55">
        <v>3.10243902439024</v>
      </c>
      <c r="Q48" s="55">
        <v>2.9398422090729799</v>
      </c>
      <c r="R48" s="55">
        <v>0.83121951219512202</v>
      </c>
      <c r="S48" s="8"/>
    </row>
    <row r="49" spans="3:19" s="1" customFormat="1" ht="11.85" customHeight="1" x14ac:dyDescent="0.15">
      <c r="C49" s="17" t="s">
        <v>306</v>
      </c>
      <c r="D49" s="56" t="s">
        <v>899</v>
      </c>
      <c r="E49" s="10">
        <v>100</v>
      </c>
      <c r="F49" s="11">
        <v>0.20703933747412001</v>
      </c>
      <c r="G49" s="10">
        <v>383</v>
      </c>
      <c r="H49" s="11">
        <v>3.9009902200239999E-4</v>
      </c>
      <c r="I49" s="10">
        <v>2043</v>
      </c>
      <c r="J49" s="11">
        <v>2.67937940169707E-4</v>
      </c>
      <c r="K49" s="57">
        <v>6</v>
      </c>
      <c r="L49" s="11">
        <v>1.5665796344647501E-2</v>
      </c>
      <c r="M49" s="57">
        <v>81</v>
      </c>
      <c r="N49" s="11">
        <v>3.9647577092511002E-2</v>
      </c>
      <c r="O49" s="58" t="s">
        <v>910</v>
      </c>
      <c r="P49" s="59">
        <v>5.3342036553524803</v>
      </c>
      <c r="Q49" s="59">
        <v>4.8779840848806399</v>
      </c>
      <c r="R49" s="59">
        <v>1.65535248041775</v>
      </c>
      <c r="S49" s="10"/>
    </row>
    <row r="50" spans="3:19" s="1" customFormat="1" ht="11.85" customHeight="1" x14ac:dyDescent="0.15">
      <c r="C50" s="17" t="s">
        <v>307</v>
      </c>
      <c r="D50" s="52" t="s">
        <v>899</v>
      </c>
      <c r="E50" s="8">
        <v>79</v>
      </c>
      <c r="F50" s="9">
        <v>0.54109589041095896</v>
      </c>
      <c r="G50" s="8">
        <v>67</v>
      </c>
      <c r="H50" s="9">
        <v>6.8241865467782699E-5</v>
      </c>
      <c r="I50" s="8">
        <v>314</v>
      </c>
      <c r="J50" s="9">
        <v>4.1180867945809099E-5</v>
      </c>
      <c r="K50" s="53">
        <v>1</v>
      </c>
      <c r="L50" s="9">
        <v>1.49253731343284E-2</v>
      </c>
      <c r="M50" s="53">
        <v>3</v>
      </c>
      <c r="N50" s="9">
        <v>9.5541401273885294E-3</v>
      </c>
      <c r="O50" s="54" t="s">
        <v>908</v>
      </c>
      <c r="P50" s="55">
        <v>4.6865671641790998</v>
      </c>
      <c r="Q50" s="55">
        <v>4.4696969696969697</v>
      </c>
      <c r="R50" s="55">
        <v>1.62686567164179</v>
      </c>
      <c r="S50" s="8"/>
    </row>
    <row r="51" spans="3:19" s="1" customFormat="1" ht="11.85" customHeight="1" x14ac:dyDescent="0.15">
      <c r="C51" s="17" t="s">
        <v>308</v>
      </c>
      <c r="D51" s="56" t="s">
        <v>899</v>
      </c>
      <c r="E51" s="10">
        <v>705</v>
      </c>
      <c r="F51" s="11">
        <v>0.70289132602193405</v>
      </c>
      <c r="G51" s="10">
        <v>298</v>
      </c>
      <c r="H51" s="11">
        <v>3.0352352103581002E-4</v>
      </c>
      <c r="I51" s="10">
        <v>1080</v>
      </c>
      <c r="J51" s="11">
        <v>1.41641201851828E-4</v>
      </c>
      <c r="K51" s="57">
        <v>58</v>
      </c>
      <c r="L51" s="11">
        <v>0.194630872483221</v>
      </c>
      <c r="M51" s="57">
        <v>260</v>
      </c>
      <c r="N51" s="11">
        <v>0.240740740740741</v>
      </c>
      <c r="O51" s="58" t="s">
        <v>903</v>
      </c>
      <c r="P51" s="59">
        <v>3.6241610738254999</v>
      </c>
      <c r="Q51" s="59">
        <v>2.4166666666666701</v>
      </c>
      <c r="R51" s="59">
        <v>1.22818791946309</v>
      </c>
      <c r="S51" s="10"/>
    </row>
    <row r="52" spans="3:19" s="1" customFormat="1" ht="11.85" customHeight="1" x14ac:dyDescent="0.15">
      <c r="C52" s="17" t="s">
        <v>309</v>
      </c>
      <c r="D52" s="52" t="s">
        <v>899</v>
      </c>
      <c r="E52" s="8">
        <v>996</v>
      </c>
      <c r="F52" s="9">
        <v>0.63479923518164405</v>
      </c>
      <c r="G52" s="8">
        <v>573</v>
      </c>
      <c r="H52" s="9">
        <v>5.8362073004536604E-4</v>
      </c>
      <c r="I52" s="8">
        <v>2246</v>
      </c>
      <c r="J52" s="9">
        <v>2.9456124014741198E-4</v>
      </c>
      <c r="K52" s="53">
        <v>134</v>
      </c>
      <c r="L52" s="9">
        <v>0.23385689354275699</v>
      </c>
      <c r="M52" s="53">
        <v>595</v>
      </c>
      <c r="N52" s="9">
        <v>0.26491540516473699</v>
      </c>
      <c r="O52" s="54" t="s">
        <v>903</v>
      </c>
      <c r="P52" s="55">
        <v>3.9197207678883101</v>
      </c>
      <c r="Q52" s="55">
        <v>2.5284738041002299</v>
      </c>
      <c r="R52" s="55">
        <v>0.83071553228621298</v>
      </c>
      <c r="S52" s="8"/>
    </row>
    <row r="53" spans="3:19" s="1" customFormat="1" ht="11.85" customHeight="1" x14ac:dyDescent="0.15">
      <c r="C53" s="17" t="s">
        <v>310</v>
      </c>
      <c r="D53" s="56" t="s">
        <v>899</v>
      </c>
      <c r="E53" s="10">
        <v>287</v>
      </c>
      <c r="F53" s="11">
        <v>0.70689655172413801</v>
      </c>
      <c r="G53" s="10">
        <v>119</v>
      </c>
      <c r="H53" s="11">
        <v>1.21205701353226E-4</v>
      </c>
      <c r="I53" s="10">
        <v>281</v>
      </c>
      <c r="J53" s="11">
        <v>3.6852942333669997E-5</v>
      </c>
      <c r="K53" s="57">
        <v>7</v>
      </c>
      <c r="L53" s="11">
        <v>5.8823529411764698E-2</v>
      </c>
      <c r="M53" s="57">
        <v>13</v>
      </c>
      <c r="N53" s="11">
        <v>4.6263345195729499E-2</v>
      </c>
      <c r="O53" s="58" t="s">
        <v>903</v>
      </c>
      <c r="P53" s="59">
        <v>2.3613445378151301</v>
      </c>
      <c r="Q53" s="59">
        <v>2.1339285714285698</v>
      </c>
      <c r="R53" s="59">
        <v>1.0924369747899201</v>
      </c>
      <c r="S53" s="10"/>
    </row>
    <row r="54" spans="3:19" s="1" customFormat="1" ht="11.85" customHeight="1" x14ac:dyDescent="0.15">
      <c r="C54" s="17" t="s">
        <v>311</v>
      </c>
      <c r="D54" s="52" t="s">
        <v>899</v>
      </c>
      <c r="E54" s="8">
        <v>1632</v>
      </c>
      <c r="F54" s="9">
        <v>0.43060686015831101</v>
      </c>
      <c r="G54" s="8">
        <v>2158</v>
      </c>
      <c r="H54" s="9">
        <v>2.1979991892459002E-3</v>
      </c>
      <c r="I54" s="8">
        <v>8028</v>
      </c>
      <c r="J54" s="9">
        <v>1.05286626709858E-3</v>
      </c>
      <c r="K54" s="53">
        <v>92</v>
      </c>
      <c r="L54" s="9">
        <v>4.2632066728452302E-2</v>
      </c>
      <c r="M54" s="53">
        <v>719</v>
      </c>
      <c r="N54" s="9">
        <v>8.9561534628799205E-2</v>
      </c>
      <c r="O54" s="54" t="s">
        <v>922</v>
      </c>
      <c r="P54" s="55">
        <v>3.7201112140871202</v>
      </c>
      <c r="Q54" s="55">
        <v>3.12633107454017</v>
      </c>
      <c r="R54" s="55">
        <v>0.89156626506024095</v>
      </c>
      <c r="S54" s="8">
        <v>1</v>
      </c>
    </row>
    <row r="55" spans="3:19" s="1" customFormat="1" ht="11.85" customHeight="1" x14ac:dyDescent="0.15">
      <c r="C55" s="17" t="s">
        <v>312</v>
      </c>
      <c r="D55" s="56" t="s">
        <v>906</v>
      </c>
      <c r="E55" s="10">
        <v>5</v>
      </c>
      <c r="F55" s="11">
        <v>0.125</v>
      </c>
      <c r="G55" s="10">
        <v>35</v>
      </c>
      <c r="H55" s="11">
        <v>3.5648735692125297E-5</v>
      </c>
      <c r="I55" s="10">
        <v>193</v>
      </c>
      <c r="J55" s="11">
        <v>2.5311807367965501E-5</v>
      </c>
      <c r="K55" s="57">
        <v>3</v>
      </c>
      <c r="L55" s="11">
        <v>8.5714285714285701E-2</v>
      </c>
      <c r="M55" s="57">
        <v>13</v>
      </c>
      <c r="N55" s="11">
        <v>6.7357512953367907E-2</v>
      </c>
      <c r="O55" s="58" t="s">
        <v>912</v>
      </c>
      <c r="P55" s="59">
        <v>5.5142857142857098</v>
      </c>
      <c r="Q55" s="59">
        <v>4.40625</v>
      </c>
      <c r="R55" s="59"/>
      <c r="S55" s="10"/>
    </row>
    <row r="56" spans="3:19" s="1" customFormat="1" ht="11.85" customHeight="1" x14ac:dyDescent="0.15">
      <c r="C56" s="17" t="s">
        <v>313</v>
      </c>
      <c r="D56" s="52" t="s">
        <v>906</v>
      </c>
      <c r="E56" s="8">
        <v>8</v>
      </c>
      <c r="F56" s="9">
        <v>2.07792207792208E-2</v>
      </c>
      <c r="G56" s="8">
        <v>377</v>
      </c>
      <c r="H56" s="9">
        <v>3.8398781016946398E-4</v>
      </c>
      <c r="I56" s="8">
        <v>2425</v>
      </c>
      <c r="J56" s="9">
        <v>3.1803695786174202E-4</v>
      </c>
      <c r="K56" s="53">
        <v>1</v>
      </c>
      <c r="L56" s="9">
        <v>2.6525198938992002E-3</v>
      </c>
      <c r="M56" s="53">
        <v>8</v>
      </c>
      <c r="N56" s="9">
        <v>3.2989690721649499E-3</v>
      </c>
      <c r="O56" s="54" t="s">
        <v>900</v>
      </c>
      <c r="P56" s="55">
        <v>6.43236074270557</v>
      </c>
      <c r="Q56" s="55">
        <v>6.3590425531914896</v>
      </c>
      <c r="R56" s="55"/>
      <c r="S56" s="8"/>
    </row>
    <row r="57" spans="3:19" s="1" customFormat="1" ht="11.85" customHeight="1" x14ac:dyDescent="0.15">
      <c r="C57" s="17" t="s">
        <v>314</v>
      </c>
      <c r="D57" s="56" t="s">
        <v>906</v>
      </c>
      <c r="E57" s="10">
        <v>21</v>
      </c>
      <c r="F57" s="11">
        <v>2.41379310344828E-2</v>
      </c>
      <c r="G57" s="10">
        <v>849</v>
      </c>
      <c r="H57" s="11">
        <v>8.6473647436041104E-4</v>
      </c>
      <c r="I57" s="10">
        <v>6208</v>
      </c>
      <c r="J57" s="11">
        <v>8.1417461212606097E-4</v>
      </c>
      <c r="K57" s="57">
        <v>13</v>
      </c>
      <c r="L57" s="11">
        <v>1.53121319199058E-2</v>
      </c>
      <c r="M57" s="57">
        <v>63</v>
      </c>
      <c r="N57" s="11">
        <v>1.01481958762887E-2</v>
      </c>
      <c r="O57" s="58" t="s">
        <v>910</v>
      </c>
      <c r="P57" s="59">
        <v>7.3121319199057702</v>
      </c>
      <c r="Q57" s="59">
        <v>7.0394736842105301</v>
      </c>
      <c r="R57" s="59"/>
      <c r="S57" s="10">
        <v>1</v>
      </c>
    </row>
    <row r="58" spans="3:19" s="1" customFormat="1" ht="11.85" customHeight="1" x14ac:dyDescent="0.15">
      <c r="C58" s="17" t="s">
        <v>315</v>
      </c>
      <c r="D58" s="52" t="s">
        <v>906</v>
      </c>
      <c r="E58" s="8">
        <v>4</v>
      </c>
      <c r="F58" s="9">
        <v>4.8780487804878099E-2</v>
      </c>
      <c r="G58" s="8">
        <v>78</v>
      </c>
      <c r="H58" s="9">
        <v>7.9445753828165006E-5</v>
      </c>
      <c r="I58" s="8">
        <v>811</v>
      </c>
      <c r="J58" s="9">
        <v>1.06362050649845E-4</v>
      </c>
      <c r="K58" s="53">
        <v>28</v>
      </c>
      <c r="L58" s="9">
        <v>0.35897435897435898</v>
      </c>
      <c r="M58" s="53">
        <v>223</v>
      </c>
      <c r="N58" s="9">
        <v>0.27496917385943298</v>
      </c>
      <c r="O58" s="54" t="s">
        <v>920</v>
      </c>
      <c r="P58" s="55">
        <v>10.3974358974359</v>
      </c>
      <c r="Q58" s="55">
        <v>6.16</v>
      </c>
      <c r="R58" s="55"/>
      <c r="S58" s="8">
        <v>1</v>
      </c>
    </row>
    <row r="59" spans="3:19" s="1" customFormat="1" ht="11.85" customHeight="1" x14ac:dyDescent="0.15">
      <c r="C59" s="17" t="s">
        <v>316</v>
      </c>
      <c r="D59" s="56" t="s">
        <v>906</v>
      </c>
      <c r="E59" s="10">
        <v>116</v>
      </c>
      <c r="F59" s="11">
        <v>0.191103789126853</v>
      </c>
      <c r="G59" s="10">
        <v>491</v>
      </c>
      <c r="H59" s="11">
        <v>5.0010083499524305E-4</v>
      </c>
      <c r="I59" s="10">
        <v>3163</v>
      </c>
      <c r="J59" s="11">
        <v>4.1482511246049102E-4</v>
      </c>
      <c r="K59" s="57">
        <v>21</v>
      </c>
      <c r="L59" s="11">
        <v>4.2769857433808602E-2</v>
      </c>
      <c r="M59" s="57">
        <v>105</v>
      </c>
      <c r="N59" s="11">
        <v>3.3196332595637097E-2</v>
      </c>
      <c r="O59" s="58" t="s">
        <v>923</v>
      </c>
      <c r="P59" s="59">
        <v>6.4419551934826904</v>
      </c>
      <c r="Q59" s="59">
        <v>5.8361702127659596</v>
      </c>
      <c r="R59" s="59"/>
      <c r="S59" s="10"/>
    </row>
    <row r="60" spans="3:19" s="1" customFormat="1" ht="11.85" customHeight="1" x14ac:dyDescent="0.15">
      <c r="C60" s="17" t="s">
        <v>317</v>
      </c>
      <c r="D60" s="52" t="s">
        <v>906</v>
      </c>
      <c r="E60" s="8">
        <v>39</v>
      </c>
      <c r="F60" s="9">
        <v>0.17647058823529399</v>
      </c>
      <c r="G60" s="8">
        <v>182</v>
      </c>
      <c r="H60" s="9">
        <v>1.85373425599052E-4</v>
      </c>
      <c r="I60" s="8">
        <v>807</v>
      </c>
      <c r="J60" s="9">
        <v>1.05837453605949E-4</v>
      </c>
      <c r="K60" s="53">
        <v>2</v>
      </c>
      <c r="L60" s="9">
        <v>1.0989010989011E-2</v>
      </c>
      <c r="M60" s="53">
        <v>10</v>
      </c>
      <c r="N60" s="9">
        <v>1.23915737298637E-2</v>
      </c>
      <c r="O60" s="54" t="s">
        <v>912</v>
      </c>
      <c r="P60" s="55">
        <v>4.4340659340659299</v>
      </c>
      <c r="Q60" s="55">
        <v>4.2833333333333297</v>
      </c>
      <c r="R60" s="55"/>
      <c r="S60" s="8"/>
    </row>
    <row r="61" spans="3:19" s="1" customFormat="1" ht="11.85" customHeight="1" x14ac:dyDescent="0.15">
      <c r="C61" s="17" t="s">
        <v>318</v>
      </c>
      <c r="D61" s="56" t="s">
        <v>899</v>
      </c>
      <c r="E61" s="10">
        <v>96</v>
      </c>
      <c r="F61" s="11">
        <v>0.158415841584158</v>
      </c>
      <c r="G61" s="10">
        <v>510</v>
      </c>
      <c r="H61" s="11">
        <v>5.1945300579954001E-4</v>
      </c>
      <c r="I61" s="10">
        <v>3043</v>
      </c>
      <c r="J61" s="11">
        <v>3.99087201143622E-4</v>
      </c>
      <c r="K61" s="57">
        <v>2</v>
      </c>
      <c r="L61" s="11">
        <v>3.9215686274509803E-3</v>
      </c>
      <c r="M61" s="57">
        <v>55</v>
      </c>
      <c r="N61" s="11">
        <v>1.8074268813670701E-2</v>
      </c>
      <c r="O61" s="58" t="s">
        <v>924</v>
      </c>
      <c r="P61" s="59">
        <v>5.9666666666666703</v>
      </c>
      <c r="Q61" s="59">
        <v>5.7007874015748001</v>
      </c>
      <c r="R61" s="59">
        <v>0.80196078431372597</v>
      </c>
      <c r="S61" s="10">
        <v>1</v>
      </c>
    </row>
    <row r="62" spans="3:19" s="1" customFormat="1" ht="11.85" customHeight="1" x14ac:dyDescent="0.15">
      <c r="C62" s="17" t="s">
        <v>319</v>
      </c>
      <c r="D62" s="52" t="s">
        <v>899</v>
      </c>
      <c r="E62" s="8">
        <v>48</v>
      </c>
      <c r="F62" s="9">
        <v>3.7884767166535098E-2</v>
      </c>
      <c r="G62" s="8">
        <v>1219</v>
      </c>
      <c r="H62" s="9">
        <v>1.2415945373914501E-3</v>
      </c>
      <c r="I62" s="8">
        <v>4423</v>
      </c>
      <c r="J62" s="9">
        <v>5.80073181287623E-4</v>
      </c>
      <c r="K62" s="53">
        <v>11</v>
      </c>
      <c r="L62" s="9">
        <v>9.0237899917965606E-3</v>
      </c>
      <c r="M62" s="53">
        <v>82</v>
      </c>
      <c r="N62" s="9">
        <v>1.85394528600497E-2</v>
      </c>
      <c r="O62" s="54" t="s">
        <v>916</v>
      </c>
      <c r="P62" s="55">
        <v>3.62838392124692</v>
      </c>
      <c r="Q62" s="55">
        <v>3.4933774834437101</v>
      </c>
      <c r="R62" s="55">
        <v>0.34618539786710401</v>
      </c>
      <c r="S62" s="8"/>
    </row>
    <row r="63" spans="3:19" s="1" customFormat="1" ht="11.85" customHeight="1" x14ac:dyDescent="0.15">
      <c r="C63" s="17" t="s">
        <v>320</v>
      </c>
      <c r="D63" s="56" t="s">
        <v>899</v>
      </c>
      <c r="E63" s="10">
        <v>122</v>
      </c>
      <c r="F63" s="11">
        <v>0.39482200647249199</v>
      </c>
      <c r="G63" s="10">
        <v>187</v>
      </c>
      <c r="H63" s="11">
        <v>1.9046610212649799E-4</v>
      </c>
      <c r="I63" s="10">
        <v>587</v>
      </c>
      <c r="J63" s="11">
        <v>7.6984616191687796E-5</v>
      </c>
      <c r="K63" s="57"/>
      <c r="L63" s="11"/>
      <c r="M63" s="57"/>
      <c r="N63" s="11"/>
      <c r="O63" s="58" t="s">
        <v>910</v>
      </c>
      <c r="P63" s="59">
        <v>3.1390374331550799</v>
      </c>
      <c r="Q63" s="59">
        <v>3.1390374331550799</v>
      </c>
      <c r="R63" s="59">
        <v>0.45989304812834197</v>
      </c>
      <c r="S63" s="10"/>
    </row>
    <row r="64" spans="3:19" s="1" customFormat="1" ht="11.85" customHeight="1" x14ac:dyDescent="0.15">
      <c r="C64" s="17" t="s">
        <v>321</v>
      </c>
      <c r="D64" s="52" t="s">
        <v>899</v>
      </c>
      <c r="E64" s="8">
        <v>19</v>
      </c>
      <c r="F64" s="9">
        <v>0.121794871794872</v>
      </c>
      <c r="G64" s="8">
        <v>137</v>
      </c>
      <c r="H64" s="9">
        <v>1.39539336852033E-4</v>
      </c>
      <c r="I64" s="8">
        <v>558</v>
      </c>
      <c r="J64" s="9">
        <v>7.3181287623444203E-5</v>
      </c>
      <c r="K64" s="53">
        <v>1</v>
      </c>
      <c r="L64" s="9">
        <v>7.2992700729926996E-3</v>
      </c>
      <c r="M64" s="53">
        <v>2</v>
      </c>
      <c r="N64" s="9">
        <v>3.5842293906810001E-3</v>
      </c>
      <c r="O64" s="54" t="s">
        <v>917</v>
      </c>
      <c r="P64" s="55">
        <v>4.0729927007299302</v>
      </c>
      <c r="Q64" s="55">
        <v>3.9852941176470602</v>
      </c>
      <c r="R64" s="55">
        <v>0.69343065693430705</v>
      </c>
      <c r="S64" s="8"/>
    </row>
    <row r="65" spans="3:19" s="1" customFormat="1" ht="11.85" customHeight="1" x14ac:dyDescent="0.15">
      <c r="C65" s="17" t="s">
        <v>322</v>
      </c>
      <c r="D65" s="56" t="s">
        <v>899</v>
      </c>
      <c r="E65" s="10">
        <v>1525</v>
      </c>
      <c r="F65" s="11">
        <v>0.26740312116429898</v>
      </c>
      <c r="G65" s="10">
        <v>4178</v>
      </c>
      <c r="H65" s="11">
        <v>4.2554405063342697E-3</v>
      </c>
      <c r="I65" s="10">
        <v>13163</v>
      </c>
      <c r="J65" s="11">
        <v>1.7263177221996399E-3</v>
      </c>
      <c r="K65" s="57">
        <v>103</v>
      </c>
      <c r="L65" s="11">
        <v>2.46529439923408E-2</v>
      </c>
      <c r="M65" s="57">
        <v>756</v>
      </c>
      <c r="N65" s="11">
        <v>5.7433715718301297E-2</v>
      </c>
      <c r="O65" s="58" t="s">
        <v>922</v>
      </c>
      <c r="P65" s="59">
        <v>3.1505505026328402</v>
      </c>
      <c r="Q65" s="59">
        <v>2.8171779141104301</v>
      </c>
      <c r="R65" s="59">
        <v>0.38894207754906701</v>
      </c>
      <c r="S65" s="10">
        <v>1</v>
      </c>
    </row>
    <row r="66" spans="3:19" s="1" customFormat="1" ht="11.85" customHeight="1" x14ac:dyDescent="0.15">
      <c r="C66" s="17" t="s">
        <v>323</v>
      </c>
      <c r="D66" s="52" t="s">
        <v>899</v>
      </c>
      <c r="E66" s="8">
        <v>60</v>
      </c>
      <c r="F66" s="9">
        <v>0.292682926829268</v>
      </c>
      <c r="G66" s="8">
        <v>145</v>
      </c>
      <c r="H66" s="9">
        <v>1.4768761929594799E-4</v>
      </c>
      <c r="I66" s="8">
        <v>707</v>
      </c>
      <c r="J66" s="9">
        <v>9.2722527508557503E-5</v>
      </c>
      <c r="K66" s="53">
        <v>3</v>
      </c>
      <c r="L66" s="9">
        <v>2.06896551724138E-2</v>
      </c>
      <c r="M66" s="53">
        <v>69</v>
      </c>
      <c r="N66" s="9">
        <v>9.7595473833097607E-2</v>
      </c>
      <c r="O66" s="54" t="s">
        <v>910</v>
      </c>
      <c r="P66" s="55">
        <v>4.8758620689655201</v>
      </c>
      <c r="Q66" s="55">
        <v>4.0704225352112697</v>
      </c>
      <c r="R66" s="55">
        <v>1.16551724137931</v>
      </c>
      <c r="S66" s="8"/>
    </row>
    <row r="67" spans="3:19" s="1" customFormat="1" ht="11.85" customHeight="1" x14ac:dyDescent="0.15">
      <c r="C67" s="17" t="s">
        <v>324</v>
      </c>
      <c r="D67" s="56" t="s">
        <v>899</v>
      </c>
      <c r="E67" s="10">
        <v>2811</v>
      </c>
      <c r="F67" s="11">
        <v>0.47419028340080999</v>
      </c>
      <c r="G67" s="10">
        <v>3117</v>
      </c>
      <c r="H67" s="11">
        <v>3.1747745472101301E-3</v>
      </c>
      <c r="I67" s="10">
        <v>8210</v>
      </c>
      <c r="J67" s="11">
        <v>1.0767354325958399E-3</v>
      </c>
      <c r="K67" s="57">
        <v>142</v>
      </c>
      <c r="L67" s="11">
        <v>4.5556624959897297E-2</v>
      </c>
      <c r="M67" s="57">
        <v>635</v>
      </c>
      <c r="N67" s="11">
        <v>7.7344701583434802E-2</v>
      </c>
      <c r="O67" s="58" t="s">
        <v>903</v>
      </c>
      <c r="P67" s="59">
        <v>2.6339428938081499</v>
      </c>
      <c r="Q67" s="59">
        <v>2.3522689075630301</v>
      </c>
      <c r="R67" s="59">
        <v>0.35835739493102298</v>
      </c>
      <c r="S67" s="10"/>
    </row>
    <row r="68" spans="3:19" s="1" customFormat="1" ht="11.85" customHeight="1" x14ac:dyDescent="0.15">
      <c r="C68" s="17" t="s">
        <v>325</v>
      </c>
      <c r="D68" s="52" t="s">
        <v>899</v>
      </c>
      <c r="E68" s="8">
        <v>1179</v>
      </c>
      <c r="F68" s="9">
        <v>0.66950596252129502</v>
      </c>
      <c r="G68" s="8">
        <v>582</v>
      </c>
      <c r="H68" s="9">
        <v>5.9278754779476897E-4</v>
      </c>
      <c r="I68" s="8">
        <v>1680</v>
      </c>
      <c r="J68" s="9">
        <v>2.20330758436176E-4</v>
      </c>
      <c r="K68" s="53">
        <v>47</v>
      </c>
      <c r="L68" s="9">
        <v>8.07560137457045E-2</v>
      </c>
      <c r="M68" s="53">
        <v>98</v>
      </c>
      <c r="N68" s="9">
        <v>5.83333333333333E-2</v>
      </c>
      <c r="O68" s="54" t="s">
        <v>903</v>
      </c>
      <c r="P68" s="55">
        <v>2.8865979381443299</v>
      </c>
      <c r="Q68" s="55">
        <v>2.6056074766355102</v>
      </c>
      <c r="R68" s="55">
        <v>0.15635738831615101</v>
      </c>
      <c r="S68" s="8"/>
    </row>
    <row r="69" spans="3:19" s="1" customFormat="1" ht="11.85" customHeight="1" x14ac:dyDescent="0.15">
      <c r="C69" s="17" t="s">
        <v>326</v>
      </c>
      <c r="D69" s="56" t="s">
        <v>899</v>
      </c>
      <c r="E69" s="10">
        <v>140</v>
      </c>
      <c r="F69" s="11">
        <v>0.18691588785046701</v>
      </c>
      <c r="G69" s="10">
        <v>609</v>
      </c>
      <c r="H69" s="11">
        <v>6.2028800104298003E-4</v>
      </c>
      <c r="I69" s="10">
        <v>2546</v>
      </c>
      <c r="J69" s="11">
        <v>3.3390601843958598E-4</v>
      </c>
      <c r="K69" s="57">
        <v>176</v>
      </c>
      <c r="L69" s="11">
        <v>0.28899835796387502</v>
      </c>
      <c r="M69" s="57">
        <v>600</v>
      </c>
      <c r="N69" s="11">
        <v>0.23566378633150001</v>
      </c>
      <c r="O69" s="58" t="s">
        <v>903</v>
      </c>
      <c r="P69" s="59">
        <v>4.1806239737274202</v>
      </c>
      <c r="Q69" s="59">
        <v>2.8660508083140899</v>
      </c>
      <c r="R69" s="59">
        <v>0.60262725779967197</v>
      </c>
      <c r="S69" s="10">
        <v>1</v>
      </c>
    </row>
    <row r="70" spans="3:19" s="1" customFormat="1" ht="11.85" customHeight="1" x14ac:dyDescent="0.15">
      <c r="C70" s="17" t="s">
        <v>327</v>
      </c>
      <c r="D70" s="52" t="s">
        <v>899</v>
      </c>
      <c r="E70" s="8">
        <v>195</v>
      </c>
      <c r="F70" s="9">
        <v>0.57863501483679503</v>
      </c>
      <c r="G70" s="8">
        <v>142</v>
      </c>
      <c r="H70" s="9">
        <v>1.4463201337948001E-4</v>
      </c>
      <c r="I70" s="8">
        <v>470</v>
      </c>
      <c r="J70" s="9">
        <v>6.1640152657739801E-5</v>
      </c>
      <c r="K70" s="53">
        <v>6</v>
      </c>
      <c r="L70" s="9">
        <v>4.2253521126760597E-2</v>
      </c>
      <c r="M70" s="53">
        <v>32</v>
      </c>
      <c r="N70" s="9">
        <v>6.8085106382978697E-2</v>
      </c>
      <c r="O70" s="54" t="s">
        <v>925</v>
      </c>
      <c r="P70" s="55">
        <v>3.3098591549295802</v>
      </c>
      <c r="Q70" s="55">
        <v>2.9117647058823501</v>
      </c>
      <c r="R70" s="55">
        <v>0.5</v>
      </c>
      <c r="S70" s="8"/>
    </row>
    <row r="71" spans="3:19" s="1" customFormat="1" ht="11.85" customHeight="1" x14ac:dyDescent="0.15">
      <c r="C71" s="17" t="s">
        <v>328</v>
      </c>
      <c r="D71" s="56" t="s">
        <v>899</v>
      </c>
      <c r="E71" s="10">
        <v>1063</v>
      </c>
      <c r="F71" s="11">
        <v>0.656578134651019</v>
      </c>
      <c r="G71" s="10">
        <v>556</v>
      </c>
      <c r="H71" s="11">
        <v>5.6630562985204803E-4</v>
      </c>
      <c r="I71" s="10">
        <v>1386</v>
      </c>
      <c r="J71" s="11">
        <v>1.8177287570984499E-4</v>
      </c>
      <c r="K71" s="57">
        <v>26</v>
      </c>
      <c r="L71" s="11">
        <v>4.6762589928057603E-2</v>
      </c>
      <c r="M71" s="57">
        <v>87</v>
      </c>
      <c r="N71" s="11">
        <v>6.2770562770562796E-2</v>
      </c>
      <c r="O71" s="58" t="s">
        <v>903</v>
      </c>
      <c r="P71" s="59">
        <v>2.4928057553956799</v>
      </c>
      <c r="Q71" s="59">
        <v>2.2547169811320802</v>
      </c>
      <c r="R71" s="59">
        <v>0.32014388489208601</v>
      </c>
      <c r="S71" s="10"/>
    </row>
    <row r="72" spans="3:19" s="1" customFormat="1" ht="11.85" customHeight="1" x14ac:dyDescent="0.15">
      <c r="C72" s="17" t="s">
        <v>329</v>
      </c>
      <c r="D72" s="52" t="s">
        <v>899</v>
      </c>
      <c r="E72" s="8">
        <v>3553</v>
      </c>
      <c r="F72" s="9">
        <v>0.77458033573141505</v>
      </c>
      <c r="G72" s="8">
        <v>1034</v>
      </c>
      <c r="H72" s="9">
        <v>1.0531655058759299E-3</v>
      </c>
      <c r="I72" s="8">
        <v>2360</v>
      </c>
      <c r="J72" s="9">
        <v>3.0951225589843798E-4</v>
      </c>
      <c r="K72" s="53">
        <v>19</v>
      </c>
      <c r="L72" s="9">
        <v>1.8375241779497099E-2</v>
      </c>
      <c r="M72" s="53">
        <v>46</v>
      </c>
      <c r="N72" s="9">
        <v>1.9491525423728801E-2</v>
      </c>
      <c r="O72" s="54" t="s">
        <v>903</v>
      </c>
      <c r="P72" s="55">
        <v>2.2823984526112202</v>
      </c>
      <c r="Q72" s="55">
        <v>2.20394088669951</v>
      </c>
      <c r="R72" s="55">
        <v>0.339458413926499</v>
      </c>
      <c r="S72" s="8"/>
    </row>
    <row r="73" spans="3:19" s="1" customFormat="1" ht="11.85" customHeight="1" x14ac:dyDescent="0.15">
      <c r="C73" s="17" t="s">
        <v>330</v>
      </c>
      <c r="D73" s="56" t="s">
        <v>899</v>
      </c>
      <c r="E73" s="10">
        <v>97</v>
      </c>
      <c r="F73" s="11">
        <v>0.71323529411764697</v>
      </c>
      <c r="G73" s="10">
        <v>39</v>
      </c>
      <c r="H73" s="11">
        <v>3.9722876914082503E-5</v>
      </c>
      <c r="I73" s="10">
        <v>245</v>
      </c>
      <c r="J73" s="11">
        <v>3.2131568938609001E-5</v>
      </c>
      <c r="K73" s="57">
        <v>7</v>
      </c>
      <c r="L73" s="11">
        <v>0.17948717948717999</v>
      </c>
      <c r="M73" s="57">
        <v>60</v>
      </c>
      <c r="N73" s="11">
        <v>0.24489795918367299</v>
      </c>
      <c r="O73" s="58" t="s">
        <v>920</v>
      </c>
      <c r="P73" s="59">
        <v>6.2820512820512802</v>
      </c>
      <c r="Q73" s="59">
        <v>3.59375</v>
      </c>
      <c r="R73" s="59">
        <v>2.3076923076923102</v>
      </c>
      <c r="S73" s="10"/>
    </row>
    <row r="74" spans="3:19" s="1" customFormat="1" ht="11.85" customHeight="1" x14ac:dyDescent="0.15">
      <c r="C74" s="17" t="s">
        <v>331</v>
      </c>
      <c r="D74" s="52" t="s">
        <v>899</v>
      </c>
      <c r="E74" s="8">
        <v>191</v>
      </c>
      <c r="F74" s="9">
        <v>0.81974248927038595</v>
      </c>
      <c r="G74" s="8">
        <v>42</v>
      </c>
      <c r="H74" s="9">
        <v>4.2778482830550399E-5</v>
      </c>
      <c r="I74" s="8">
        <v>168</v>
      </c>
      <c r="J74" s="9">
        <v>2.2033075843617601E-5</v>
      </c>
      <c r="K74" s="53">
        <v>13</v>
      </c>
      <c r="L74" s="9">
        <v>0.30952380952380998</v>
      </c>
      <c r="M74" s="53">
        <v>76</v>
      </c>
      <c r="N74" s="9">
        <v>0.452380952380952</v>
      </c>
      <c r="O74" s="54" t="s">
        <v>926</v>
      </c>
      <c r="P74" s="55">
        <v>4</v>
      </c>
      <c r="Q74" s="55">
        <v>2.0689655172413799</v>
      </c>
      <c r="R74" s="55">
        <v>1.19047619047619</v>
      </c>
      <c r="S74" s="8"/>
    </row>
    <row r="75" spans="3:19" s="1" customFormat="1" ht="11.85" customHeight="1" x14ac:dyDescent="0.15">
      <c r="C75" s="17" t="s">
        <v>332</v>
      </c>
      <c r="D75" s="56" t="s">
        <v>899</v>
      </c>
      <c r="E75" s="10">
        <v>354</v>
      </c>
      <c r="F75" s="11">
        <v>0.194398682042834</v>
      </c>
      <c r="G75" s="10">
        <v>1467</v>
      </c>
      <c r="H75" s="11">
        <v>1.49419129315279E-3</v>
      </c>
      <c r="I75" s="10">
        <v>7158</v>
      </c>
      <c r="J75" s="11">
        <v>9.3876641005127901E-4</v>
      </c>
      <c r="K75" s="57">
        <v>30</v>
      </c>
      <c r="L75" s="11">
        <v>2.04498977505112E-2</v>
      </c>
      <c r="M75" s="57">
        <v>259</v>
      </c>
      <c r="N75" s="11">
        <v>3.6183291422185002E-2</v>
      </c>
      <c r="O75" s="58" t="s">
        <v>923</v>
      </c>
      <c r="P75" s="59">
        <v>4.8793456032719797</v>
      </c>
      <c r="Q75" s="59">
        <v>4.4878218510786398</v>
      </c>
      <c r="R75" s="59">
        <v>1.47171097477846</v>
      </c>
      <c r="S75" s="10">
        <v>1</v>
      </c>
    </row>
    <row r="76" spans="3:19" s="1" customFormat="1" ht="11.85" customHeight="1" x14ac:dyDescent="0.15">
      <c r="C76" s="17" t="s">
        <v>333</v>
      </c>
      <c r="D76" s="52" t="s">
        <v>906</v>
      </c>
      <c r="E76" s="8">
        <v>252</v>
      </c>
      <c r="F76" s="9">
        <v>0.31898734177215199</v>
      </c>
      <c r="G76" s="8">
        <v>538</v>
      </c>
      <c r="H76" s="9">
        <v>5.4797199435324001E-4</v>
      </c>
      <c r="I76" s="8">
        <v>4841</v>
      </c>
      <c r="J76" s="9">
        <v>6.3489357237471998E-4</v>
      </c>
      <c r="K76" s="53">
        <v>36</v>
      </c>
      <c r="L76" s="9">
        <v>6.6914498141263906E-2</v>
      </c>
      <c r="M76" s="53">
        <v>473</v>
      </c>
      <c r="N76" s="9">
        <v>9.77070853129519E-2</v>
      </c>
      <c r="O76" s="54" t="s">
        <v>909</v>
      </c>
      <c r="P76" s="55">
        <v>8.9981412639405196</v>
      </c>
      <c r="Q76" s="55">
        <v>7.0517928286852598</v>
      </c>
      <c r="R76" s="55"/>
      <c r="S76" s="8">
        <v>29</v>
      </c>
    </row>
    <row r="77" spans="3:19" s="1" customFormat="1" ht="11.85" customHeight="1" x14ac:dyDescent="0.15">
      <c r="C77" s="17" t="s">
        <v>334</v>
      </c>
      <c r="D77" s="56" t="s">
        <v>906</v>
      </c>
      <c r="E77" s="10">
        <v>87</v>
      </c>
      <c r="F77" s="11">
        <v>4.6824542518837498E-2</v>
      </c>
      <c r="G77" s="10">
        <v>1771</v>
      </c>
      <c r="H77" s="11">
        <v>1.8038260260215401E-3</v>
      </c>
      <c r="I77" s="10">
        <v>9655</v>
      </c>
      <c r="J77" s="11">
        <v>1.2662461147031399E-3</v>
      </c>
      <c r="K77" s="57">
        <v>15</v>
      </c>
      <c r="L77" s="11">
        <v>8.4697910784867301E-3</v>
      </c>
      <c r="M77" s="57">
        <v>105</v>
      </c>
      <c r="N77" s="11">
        <v>1.0875194199896399E-2</v>
      </c>
      <c r="O77" s="58" t="s">
        <v>923</v>
      </c>
      <c r="P77" s="59">
        <v>5.4517221908526299</v>
      </c>
      <c r="Q77" s="59">
        <v>5.3103644646924799</v>
      </c>
      <c r="R77" s="59"/>
      <c r="S77" s="10"/>
    </row>
    <row r="78" spans="3:19" s="1" customFormat="1" ht="11.85" customHeight="1" x14ac:dyDescent="0.15">
      <c r="C78" s="17" t="s">
        <v>335</v>
      </c>
      <c r="D78" s="52" t="s">
        <v>906</v>
      </c>
      <c r="E78" s="8">
        <v>131</v>
      </c>
      <c r="F78" s="9">
        <v>0.22053872053872101</v>
      </c>
      <c r="G78" s="8">
        <v>463</v>
      </c>
      <c r="H78" s="9">
        <v>4.7158184644154299E-4</v>
      </c>
      <c r="I78" s="8">
        <v>2439</v>
      </c>
      <c r="J78" s="9">
        <v>3.1987304751537697E-4</v>
      </c>
      <c r="K78" s="53">
        <v>16</v>
      </c>
      <c r="L78" s="9">
        <v>3.4557235421166302E-2</v>
      </c>
      <c r="M78" s="53">
        <v>79</v>
      </c>
      <c r="N78" s="9">
        <v>3.2390323903239003E-2</v>
      </c>
      <c r="O78" s="54" t="s">
        <v>916</v>
      </c>
      <c r="P78" s="55">
        <v>5.26781857451404</v>
      </c>
      <c r="Q78" s="55">
        <v>4.88590604026846</v>
      </c>
      <c r="R78" s="55"/>
      <c r="S78" s="8">
        <v>3</v>
      </c>
    </row>
    <row r="79" spans="3:19" s="1" customFormat="1" ht="11.85" customHeight="1" x14ac:dyDescent="0.15">
      <c r="C79" s="17" t="s">
        <v>336</v>
      </c>
      <c r="D79" s="56" t="s">
        <v>906</v>
      </c>
      <c r="E79" s="10"/>
      <c r="F79" s="11"/>
      <c r="G79" s="10">
        <v>46</v>
      </c>
      <c r="H79" s="11">
        <v>4.6852624052507503E-5</v>
      </c>
      <c r="I79" s="10">
        <v>286</v>
      </c>
      <c r="J79" s="11">
        <v>3.7508688638539497E-5</v>
      </c>
      <c r="K79" s="57"/>
      <c r="L79" s="11"/>
      <c r="M79" s="57"/>
      <c r="N79" s="11"/>
      <c r="O79" s="58" t="s">
        <v>912</v>
      </c>
      <c r="P79" s="59">
        <v>6.2173913043478297</v>
      </c>
      <c r="Q79" s="59">
        <v>6.2173913043478297</v>
      </c>
      <c r="R79" s="59"/>
      <c r="S79" s="10"/>
    </row>
    <row r="80" spans="3:19" s="1" customFormat="1" ht="11.85" customHeight="1" x14ac:dyDescent="0.15">
      <c r="C80" s="17" t="s">
        <v>337</v>
      </c>
      <c r="D80" s="52" t="s">
        <v>906</v>
      </c>
      <c r="E80" s="8">
        <v>5</v>
      </c>
      <c r="F80" s="9">
        <v>1.9305019305019301E-2</v>
      </c>
      <c r="G80" s="8">
        <v>254</v>
      </c>
      <c r="H80" s="9">
        <v>2.5870796759428101E-4</v>
      </c>
      <c r="I80" s="8">
        <v>2514</v>
      </c>
      <c r="J80" s="9">
        <v>3.29709242088421E-4</v>
      </c>
      <c r="K80" s="53">
        <v>120</v>
      </c>
      <c r="L80" s="9">
        <v>0.47244094488188998</v>
      </c>
      <c r="M80" s="53">
        <v>863</v>
      </c>
      <c r="N80" s="9">
        <v>0.34327764518695297</v>
      </c>
      <c r="O80" s="54" t="s">
        <v>919</v>
      </c>
      <c r="P80" s="55">
        <v>9.8976377952755907</v>
      </c>
      <c r="Q80" s="55">
        <v>5.1567164179104497</v>
      </c>
      <c r="R80" s="55"/>
      <c r="S80" s="8">
        <v>14</v>
      </c>
    </row>
    <row r="81" spans="3:19" s="1" customFormat="1" ht="11.85" customHeight="1" x14ac:dyDescent="0.15">
      <c r="C81" s="17" t="s">
        <v>338</v>
      </c>
      <c r="D81" s="56" t="s">
        <v>906</v>
      </c>
      <c r="E81" s="10">
        <v>123</v>
      </c>
      <c r="F81" s="11">
        <v>8.5833914863921806E-2</v>
      </c>
      <c r="G81" s="10">
        <v>1310</v>
      </c>
      <c r="H81" s="11">
        <v>1.33428125019098E-3</v>
      </c>
      <c r="I81" s="10">
        <v>6138</v>
      </c>
      <c r="J81" s="11">
        <v>8.0499416385788696E-4</v>
      </c>
      <c r="K81" s="57">
        <v>55</v>
      </c>
      <c r="L81" s="11">
        <v>4.1984732824427502E-2</v>
      </c>
      <c r="M81" s="57">
        <v>218</v>
      </c>
      <c r="N81" s="11">
        <v>3.5516454871293603E-2</v>
      </c>
      <c r="O81" s="58" t="s">
        <v>920</v>
      </c>
      <c r="P81" s="59">
        <v>4.6854961832061104</v>
      </c>
      <c r="Q81" s="59">
        <v>4.2788844621513897</v>
      </c>
      <c r="R81" s="59"/>
      <c r="S81" s="10"/>
    </row>
    <row r="82" spans="3:19" s="1" customFormat="1" ht="11.85" customHeight="1" x14ac:dyDescent="0.15">
      <c r="C82" s="17" t="s">
        <v>339</v>
      </c>
      <c r="D82" s="52" t="s">
        <v>906</v>
      </c>
      <c r="E82" s="8">
        <v>255</v>
      </c>
      <c r="F82" s="9">
        <v>5.70214669051878E-2</v>
      </c>
      <c r="G82" s="8">
        <v>4217</v>
      </c>
      <c r="H82" s="9">
        <v>4.29516338324835E-3</v>
      </c>
      <c r="I82" s="8">
        <v>16723</v>
      </c>
      <c r="J82" s="9">
        <v>2.19320909126677E-3</v>
      </c>
      <c r="K82" s="53">
        <v>89</v>
      </c>
      <c r="L82" s="9">
        <v>2.11050509841119E-2</v>
      </c>
      <c r="M82" s="53">
        <v>329</v>
      </c>
      <c r="N82" s="9">
        <v>1.9673503557973999E-2</v>
      </c>
      <c r="O82" s="54" t="s">
        <v>922</v>
      </c>
      <c r="P82" s="55">
        <v>3.9656153663742</v>
      </c>
      <c r="Q82" s="55">
        <v>3.7768895348837201</v>
      </c>
      <c r="R82" s="55"/>
      <c r="S82" s="8"/>
    </row>
    <row r="83" spans="3:19" s="1" customFormat="1" ht="11.85" customHeight="1" x14ac:dyDescent="0.15">
      <c r="C83" s="17" t="s">
        <v>340</v>
      </c>
      <c r="D83" s="56" t="s">
        <v>906</v>
      </c>
      <c r="E83" s="10">
        <v>5</v>
      </c>
      <c r="F83" s="11">
        <v>8.6206896551724199E-2</v>
      </c>
      <c r="G83" s="10">
        <v>53</v>
      </c>
      <c r="H83" s="11">
        <v>5.3982371190932598E-5</v>
      </c>
      <c r="I83" s="10">
        <v>200</v>
      </c>
      <c r="J83" s="11">
        <v>2.62298521947829E-5</v>
      </c>
      <c r="K83" s="57">
        <v>7</v>
      </c>
      <c r="L83" s="11">
        <v>0.13207547169811301</v>
      </c>
      <c r="M83" s="57">
        <v>24</v>
      </c>
      <c r="N83" s="11">
        <v>0.12</v>
      </c>
      <c r="O83" s="58" t="s">
        <v>927</v>
      </c>
      <c r="P83" s="59">
        <v>3.7735849056603801</v>
      </c>
      <c r="Q83" s="59">
        <v>3.0652173913043499</v>
      </c>
      <c r="R83" s="59"/>
      <c r="S83" s="10">
        <v>1</v>
      </c>
    </row>
    <row r="84" spans="3:19" s="1" customFormat="1" ht="11.85" customHeight="1" x14ac:dyDescent="0.15">
      <c r="C84" s="17" t="s">
        <v>341</v>
      </c>
      <c r="D84" s="52" t="s">
        <v>906</v>
      </c>
      <c r="E84" s="8">
        <v>522</v>
      </c>
      <c r="F84" s="9">
        <v>0.46113074204947002</v>
      </c>
      <c r="G84" s="8">
        <v>610</v>
      </c>
      <c r="H84" s="9">
        <v>6.2130653634846897E-4</v>
      </c>
      <c r="I84" s="8">
        <v>2056</v>
      </c>
      <c r="J84" s="9">
        <v>2.6964288056236798E-4</v>
      </c>
      <c r="K84" s="53">
        <v>88</v>
      </c>
      <c r="L84" s="9">
        <v>0.144262295081967</v>
      </c>
      <c r="M84" s="53">
        <v>426</v>
      </c>
      <c r="N84" s="9">
        <v>0.20719844357976699</v>
      </c>
      <c r="O84" s="54" t="s">
        <v>903</v>
      </c>
      <c r="P84" s="55">
        <v>3.3704918032786901</v>
      </c>
      <c r="Q84" s="55">
        <v>2.4463601532567099</v>
      </c>
      <c r="R84" s="55"/>
      <c r="S84" s="8"/>
    </row>
    <row r="85" spans="3:19" s="1" customFormat="1" ht="11.85" customHeight="1" x14ac:dyDescent="0.15">
      <c r="C85" s="17" t="s">
        <v>342</v>
      </c>
      <c r="D85" s="56" t="s">
        <v>906</v>
      </c>
      <c r="E85" s="10">
        <v>437</v>
      </c>
      <c r="F85" s="11">
        <v>0.17728194726166299</v>
      </c>
      <c r="G85" s="10">
        <v>2028</v>
      </c>
      <c r="H85" s="11">
        <v>2.0655895995322902E-3</v>
      </c>
      <c r="I85" s="10">
        <v>10863</v>
      </c>
      <c r="J85" s="11">
        <v>1.4246744219596299E-3</v>
      </c>
      <c r="K85" s="57">
        <v>81</v>
      </c>
      <c r="L85" s="11">
        <v>3.9940828402366901E-2</v>
      </c>
      <c r="M85" s="57">
        <v>529</v>
      </c>
      <c r="N85" s="11">
        <v>4.8697413237595501E-2</v>
      </c>
      <c r="O85" s="58" t="s">
        <v>912</v>
      </c>
      <c r="P85" s="59">
        <v>5.3565088757396504</v>
      </c>
      <c r="Q85" s="59">
        <v>4.7668207498716004</v>
      </c>
      <c r="R85" s="59"/>
      <c r="S85" s="10">
        <v>4</v>
      </c>
    </row>
    <row r="86" spans="3:19" s="1" customFormat="1" ht="11.85" customHeight="1" x14ac:dyDescent="0.15">
      <c r="C86" s="17" t="s">
        <v>343</v>
      </c>
      <c r="D86" s="52" t="s">
        <v>906</v>
      </c>
      <c r="E86" s="8">
        <v>230</v>
      </c>
      <c r="F86" s="9">
        <v>0.382059800664452</v>
      </c>
      <c r="G86" s="8">
        <v>372</v>
      </c>
      <c r="H86" s="9">
        <v>3.7889513364201702E-4</v>
      </c>
      <c r="I86" s="8">
        <v>1638</v>
      </c>
      <c r="J86" s="9">
        <v>2.1482248947527201E-4</v>
      </c>
      <c r="K86" s="53">
        <v>20</v>
      </c>
      <c r="L86" s="9">
        <v>5.3763440860215103E-2</v>
      </c>
      <c r="M86" s="53">
        <v>83</v>
      </c>
      <c r="N86" s="9">
        <v>5.06715506715507E-2</v>
      </c>
      <c r="O86" s="54" t="s">
        <v>922</v>
      </c>
      <c r="P86" s="55">
        <v>4.4032258064516103</v>
      </c>
      <c r="Q86" s="55">
        <v>3.90625</v>
      </c>
      <c r="R86" s="55"/>
      <c r="S86" s="8"/>
    </row>
    <row r="87" spans="3:19" s="1" customFormat="1" ht="11.85" customHeight="1" x14ac:dyDescent="0.15">
      <c r="C87" s="17" t="s">
        <v>344</v>
      </c>
      <c r="D87" s="56" t="s">
        <v>899</v>
      </c>
      <c r="E87" s="10">
        <v>8</v>
      </c>
      <c r="F87" s="11">
        <v>1.6549441456350799E-3</v>
      </c>
      <c r="G87" s="10">
        <v>4826</v>
      </c>
      <c r="H87" s="11">
        <v>4.91545138429133E-3</v>
      </c>
      <c r="I87" s="10">
        <v>46384</v>
      </c>
      <c r="J87" s="11">
        <v>6.0832273210140496E-3</v>
      </c>
      <c r="K87" s="57">
        <v>115</v>
      </c>
      <c r="L87" s="11">
        <v>2.3829258184832201E-2</v>
      </c>
      <c r="M87" s="57">
        <v>1767</v>
      </c>
      <c r="N87" s="11">
        <v>3.8095032769920698E-2</v>
      </c>
      <c r="O87" s="58" t="s">
        <v>907</v>
      </c>
      <c r="P87" s="59">
        <v>9.6112722751761304</v>
      </c>
      <c r="Q87" s="59">
        <v>8.7121630227128009</v>
      </c>
      <c r="R87" s="59">
        <v>2.4714048901782002</v>
      </c>
      <c r="S87" s="10">
        <v>37</v>
      </c>
    </row>
    <row r="88" spans="3:19" s="1" customFormat="1" ht="11.85" customHeight="1" x14ac:dyDescent="0.15">
      <c r="C88" s="17" t="s">
        <v>345</v>
      </c>
      <c r="D88" s="52" t="s">
        <v>899</v>
      </c>
      <c r="E88" s="8">
        <v>38</v>
      </c>
      <c r="F88" s="9">
        <v>2.7676620538965802E-2</v>
      </c>
      <c r="G88" s="8">
        <v>1335</v>
      </c>
      <c r="H88" s="9">
        <v>1.3597446328282099E-3</v>
      </c>
      <c r="I88" s="8">
        <v>20506</v>
      </c>
      <c r="J88" s="9">
        <v>2.68934674553109E-3</v>
      </c>
      <c r="K88" s="53">
        <v>357</v>
      </c>
      <c r="L88" s="9">
        <v>0.26741573033707899</v>
      </c>
      <c r="M88" s="53">
        <v>4093</v>
      </c>
      <c r="N88" s="9">
        <v>0.199600117038915</v>
      </c>
      <c r="O88" s="54" t="s">
        <v>928</v>
      </c>
      <c r="P88" s="55">
        <v>15.360299625468199</v>
      </c>
      <c r="Q88" s="55">
        <v>9.8271983640081793</v>
      </c>
      <c r="R88" s="55">
        <v>6.1775280898876401</v>
      </c>
      <c r="S88" s="8">
        <v>81</v>
      </c>
    </row>
    <row r="89" spans="3:19" s="1" customFormat="1" ht="11.85" customHeight="1" x14ac:dyDescent="0.15">
      <c r="C89" s="17" t="s">
        <v>346</v>
      </c>
      <c r="D89" s="56" t="s">
        <v>899</v>
      </c>
      <c r="E89" s="10">
        <v>541</v>
      </c>
      <c r="F89" s="11">
        <v>0.26287657920310997</v>
      </c>
      <c r="G89" s="10">
        <v>1517</v>
      </c>
      <c r="H89" s="11">
        <v>1.54511805842726E-3</v>
      </c>
      <c r="I89" s="10">
        <v>12629</v>
      </c>
      <c r="J89" s="11">
        <v>1.6562840168395699E-3</v>
      </c>
      <c r="K89" s="57">
        <v>11</v>
      </c>
      <c r="L89" s="11">
        <v>7.2511535926170099E-3</v>
      </c>
      <c r="M89" s="57">
        <v>106</v>
      </c>
      <c r="N89" s="11">
        <v>8.3933803151476794E-3</v>
      </c>
      <c r="O89" s="58" t="s">
        <v>929</v>
      </c>
      <c r="P89" s="59">
        <v>8.3249835201054694</v>
      </c>
      <c r="Q89" s="59">
        <v>8.0431606905710495</v>
      </c>
      <c r="R89" s="59">
        <v>3.3249835201054698</v>
      </c>
      <c r="S89" s="10">
        <v>4</v>
      </c>
    </row>
    <row r="90" spans="3:19" s="1" customFormat="1" ht="11.85" customHeight="1" x14ac:dyDescent="0.15">
      <c r="C90" s="17" t="s">
        <v>347</v>
      </c>
      <c r="D90" s="52" t="s">
        <v>906</v>
      </c>
      <c r="E90" s="8">
        <v>13</v>
      </c>
      <c r="F90" s="9">
        <v>2.8396679772826599E-3</v>
      </c>
      <c r="G90" s="8">
        <v>4565</v>
      </c>
      <c r="H90" s="9">
        <v>4.6496136695586303E-3</v>
      </c>
      <c r="I90" s="8">
        <v>49288</v>
      </c>
      <c r="J90" s="9">
        <v>6.4640847748822904E-3</v>
      </c>
      <c r="K90" s="53">
        <v>78</v>
      </c>
      <c r="L90" s="9">
        <v>1.70865279299014E-2</v>
      </c>
      <c r="M90" s="53">
        <v>904</v>
      </c>
      <c r="N90" s="9">
        <v>1.8341178380133102E-2</v>
      </c>
      <c r="O90" s="54" t="s">
        <v>930</v>
      </c>
      <c r="P90" s="55">
        <v>10.7969331872946</v>
      </c>
      <c r="Q90" s="55">
        <v>10.2094940940495</v>
      </c>
      <c r="R90" s="55"/>
      <c r="S90" s="8">
        <v>251</v>
      </c>
    </row>
    <row r="91" spans="3:19" s="1" customFormat="1" ht="11.85" customHeight="1" x14ac:dyDescent="0.15">
      <c r="C91" s="17" t="s">
        <v>348</v>
      </c>
      <c r="D91" s="56" t="s">
        <v>906</v>
      </c>
      <c r="E91" s="10">
        <v>5</v>
      </c>
      <c r="F91" s="11">
        <v>1.6772895001677299E-3</v>
      </c>
      <c r="G91" s="10">
        <v>2976</v>
      </c>
      <c r="H91" s="11">
        <v>3.0311610691361401E-3</v>
      </c>
      <c r="I91" s="10">
        <v>49760</v>
      </c>
      <c r="J91" s="11">
        <v>6.5259872260619804E-3</v>
      </c>
      <c r="K91" s="57">
        <v>717</v>
      </c>
      <c r="L91" s="11">
        <v>0.240927419354839</v>
      </c>
      <c r="M91" s="57">
        <v>9788</v>
      </c>
      <c r="N91" s="11">
        <v>0.19670418006430901</v>
      </c>
      <c r="O91" s="58" t="s">
        <v>931</v>
      </c>
      <c r="P91" s="59">
        <v>16.720430107526902</v>
      </c>
      <c r="Q91" s="59">
        <v>11.0212483399734</v>
      </c>
      <c r="R91" s="59"/>
      <c r="S91" s="10">
        <v>571</v>
      </c>
    </row>
    <row r="92" spans="3:19" s="1" customFormat="1" ht="11.85" customHeight="1" x14ac:dyDescent="0.15">
      <c r="C92" s="17" t="s">
        <v>349</v>
      </c>
      <c r="D92" s="52" t="s">
        <v>906</v>
      </c>
      <c r="E92" s="8">
        <v>15</v>
      </c>
      <c r="F92" s="9">
        <v>7.6219512195122002E-3</v>
      </c>
      <c r="G92" s="8">
        <v>1953</v>
      </c>
      <c r="H92" s="9">
        <v>1.98919945162059E-3</v>
      </c>
      <c r="I92" s="8">
        <v>26299</v>
      </c>
      <c r="J92" s="9">
        <v>3.4490944143529801E-3</v>
      </c>
      <c r="K92" s="53">
        <v>40</v>
      </c>
      <c r="L92" s="9">
        <v>2.04813108038914E-2</v>
      </c>
      <c r="M92" s="53">
        <v>820</v>
      </c>
      <c r="N92" s="9">
        <v>3.1179892771588301E-2</v>
      </c>
      <c r="O92" s="54" t="s">
        <v>932</v>
      </c>
      <c r="P92" s="55">
        <v>13.4659498207885</v>
      </c>
      <c r="Q92" s="55">
        <v>12.440669106116101</v>
      </c>
      <c r="R92" s="55"/>
      <c r="S92" s="8">
        <v>138</v>
      </c>
    </row>
    <row r="93" spans="3:19" s="1" customFormat="1" ht="11.85" customHeight="1" x14ac:dyDescent="0.15">
      <c r="C93" s="17" t="s">
        <v>350</v>
      </c>
      <c r="D93" s="56" t="s">
        <v>906</v>
      </c>
      <c r="E93" s="10">
        <v>3</v>
      </c>
      <c r="F93" s="11">
        <v>1.11524163568773E-2</v>
      </c>
      <c r="G93" s="10">
        <v>266</v>
      </c>
      <c r="H93" s="11">
        <v>2.70930391260152E-4</v>
      </c>
      <c r="I93" s="10">
        <v>3488</v>
      </c>
      <c r="J93" s="11">
        <v>4.5744862227701301E-4</v>
      </c>
      <c r="K93" s="57">
        <v>12</v>
      </c>
      <c r="L93" s="11">
        <v>4.5112781954887202E-2</v>
      </c>
      <c r="M93" s="57">
        <v>100</v>
      </c>
      <c r="N93" s="11">
        <v>2.86697247706422E-2</v>
      </c>
      <c r="O93" s="58" t="s">
        <v>914</v>
      </c>
      <c r="P93" s="59">
        <v>13.1127819548872</v>
      </c>
      <c r="Q93" s="59">
        <v>12.0629921259843</v>
      </c>
      <c r="R93" s="59"/>
      <c r="S93" s="10">
        <v>1</v>
      </c>
    </row>
    <row r="94" spans="3:19" s="1" customFormat="1" ht="11.85" customHeight="1" x14ac:dyDescent="0.15">
      <c r="C94" s="17" t="s">
        <v>351</v>
      </c>
      <c r="D94" s="52" t="s">
        <v>906</v>
      </c>
      <c r="E94" s="8">
        <v>421</v>
      </c>
      <c r="F94" s="9">
        <v>7.1464946528602996E-2</v>
      </c>
      <c r="G94" s="8">
        <v>5470</v>
      </c>
      <c r="H94" s="9">
        <v>5.5713881210264398E-3</v>
      </c>
      <c r="I94" s="8">
        <v>67332</v>
      </c>
      <c r="J94" s="9">
        <v>8.8305420398956096E-3</v>
      </c>
      <c r="K94" s="53">
        <v>119</v>
      </c>
      <c r="L94" s="9">
        <v>2.1755027422303501E-2</v>
      </c>
      <c r="M94" s="53">
        <v>1242</v>
      </c>
      <c r="N94" s="9">
        <v>1.8445909819996401E-2</v>
      </c>
      <c r="O94" s="54" t="s">
        <v>933</v>
      </c>
      <c r="P94" s="55">
        <v>12.309323583181</v>
      </c>
      <c r="Q94" s="55">
        <v>11.550177536909001</v>
      </c>
      <c r="R94" s="55"/>
      <c r="S94" s="8">
        <v>647</v>
      </c>
    </row>
    <row r="95" spans="3:19" s="1" customFormat="1" ht="11.85" customHeight="1" x14ac:dyDescent="0.15">
      <c r="C95" s="17" t="s">
        <v>352</v>
      </c>
      <c r="D95" s="56" t="s">
        <v>906</v>
      </c>
      <c r="E95" s="10">
        <v>15</v>
      </c>
      <c r="F95" s="11">
        <v>2.0949720670391098E-2</v>
      </c>
      <c r="G95" s="10">
        <v>701</v>
      </c>
      <c r="H95" s="11">
        <v>7.1399324914799499E-4</v>
      </c>
      <c r="I95" s="10">
        <v>5639</v>
      </c>
      <c r="J95" s="11">
        <v>7.39550682631903E-4</v>
      </c>
      <c r="K95" s="57">
        <v>193</v>
      </c>
      <c r="L95" s="11">
        <v>0.27532097004279599</v>
      </c>
      <c r="M95" s="57">
        <v>1223</v>
      </c>
      <c r="N95" s="11">
        <v>0.21688242596205001</v>
      </c>
      <c r="O95" s="58" t="s">
        <v>922</v>
      </c>
      <c r="P95" s="59">
        <v>8.0442225392296702</v>
      </c>
      <c r="Q95" s="59">
        <v>5.2460629921259798</v>
      </c>
      <c r="R95" s="59"/>
      <c r="S95" s="10">
        <v>7</v>
      </c>
    </row>
    <row r="96" spans="3:19" s="1" customFormat="1" ht="11.85" customHeight="1" x14ac:dyDescent="0.15">
      <c r="C96" s="17" t="s">
        <v>353</v>
      </c>
      <c r="D96" s="52" t="s">
        <v>906</v>
      </c>
      <c r="E96" s="8">
        <v>39</v>
      </c>
      <c r="F96" s="9">
        <v>4.3046357615894003E-2</v>
      </c>
      <c r="G96" s="8">
        <v>867</v>
      </c>
      <c r="H96" s="9">
        <v>8.8307010985921798E-4</v>
      </c>
      <c r="I96" s="8">
        <v>4235</v>
      </c>
      <c r="J96" s="9">
        <v>5.5541712022452803E-4</v>
      </c>
      <c r="K96" s="53">
        <v>32</v>
      </c>
      <c r="L96" s="9">
        <v>3.6908881199538598E-2</v>
      </c>
      <c r="M96" s="53">
        <v>117</v>
      </c>
      <c r="N96" s="9">
        <v>2.76269185360094E-2</v>
      </c>
      <c r="O96" s="54" t="s">
        <v>921</v>
      </c>
      <c r="P96" s="55">
        <v>4.8846597462514403</v>
      </c>
      <c r="Q96" s="55">
        <v>4.4718562874251502</v>
      </c>
      <c r="R96" s="55"/>
      <c r="S96" s="8">
        <v>1</v>
      </c>
    </row>
    <row r="97" spans="3:19" s="1" customFormat="1" ht="11.85" customHeight="1" x14ac:dyDescent="0.15">
      <c r="C97" s="17" t="s">
        <v>354</v>
      </c>
      <c r="D97" s="56" t="s">
        <v>906</v>
      </c>
      <c r="E97" s="10">
        <v>22</v>
      </c>
      <c r="F97" s="11">
        <v>1.8077239112571902E-2</v>
      </c>
      <c r="G97" s="10">
        <v>1195</v>
      </c>
      <c r="H97" s="11">
        <v>1.2171496900597099E-3</v>
      </c>
      <c r="I97" s="10">
        <v>15058</v>
      </c>
      <c r="J97" s="11">
        <v>1.9748455717452E-3</v>
      </c>
      <c r="K97" s="57">
        <v>329</v>
      </c>
      <c r="L97" s="11">
        <v>0.27531380753138102</v>
      </c>
      <c r="M97" s="57">
        <v>3003</v>
      </c>
      <c r="N97" s="11">
        <v>0.199428875016602</v>
      </c>
      <c r="O97" s="58" t="s">
        <v>923</v>
      </c>
      <c r="P97" s="59">
        <v>12.6008368200837</v>
      </c>
      <c r="Q97" s="59">
        <v>8.2066974595842996</v>
      </c>
      <c r="R97" s="59"/>
      <c r="S97" s="10">
        <v>121</v>
      </c>
    </row>
    <row r="98" spans="3:19" s="1" customFormat="1" ht="11.85" customHeight="1" x14ac:dyDescent="0.15">
      <c r="C98" s="17" t="s">
        <v>355</v>
      </c>
      <c r="D98" s="52" t="s">
        <v>906</v>
      </c>
      <c r="E98" s="8">
        <v>47</v>
      </c>
      <c r="F98" s="9">
        <v>5.6220095693779899E-2</v>
      </c>
      <c r="G98" s="8">
        <v>789</v>
      </c>
      <c r="H98" s="9">
        <v>8.0362435603105302E-4</v>
      </c>
      <c r="I98" s="8">
        <v>7377</v>
      </c>
      <c r="J98" s="9">
        <v>9.6748809820456695E-4</v>
      </c>
      <c r="K98" s="53">
        <v>13</v>
      </c>
      <c r="L98" s="9">
        <v>1.6476552598225599E-2</v>
      </c>
      <c r="M98" s="53">
        <v>124</v>
      </c>
      <c r="N98" s="9">
        <v>1.68090009488952E-2</v>
      </c>
      <c r="O98" s="54" t="s">
        <v>934</v>
      </c>
      <c r="P98" s="55">
        <v>9.3498098859315597</v>
      </c>
      <c r="Q98" s="55">
        <v>8.8737113402061905</v>
      </c>
      <c r="R98" s="55"/>
      <c r="S98" s="8">
        <v>27</v>
      </c>
    </row>
    <row r="99" spans="3:19" s="1" customFormat="1" ht="11.85" customHeight="1" x14ac:dyDescent="0.15">
      <c r="C99" s="17" t="s">
        <v>356</v>
      </c>
      <c r="D99" s="56" t="s">
        <v>906</v>
      </c>
      <c r="E99" s="10">
        <v>78</v>
      </c>
      <c r="F99" s="11">
        <v>5.53977272727273E-3</v>
      </c>
      <c r="G99" s="10">
        <v>14002</v>
      </c>
      <c r="H99" s="11">
        <v>1.4261531347461101E-2</v>
      </c>
      <c r="I99" s="10">
        <v>161276</v>
      </c>
      <c r="J99" s="11">
        <v>2.1151228212828999E-2</v>
      </c>
      <c r="K99" s="57">
        <v>621</v>
      </c>
      <c r="L99" s="11">
        <v>4.4350807027567503E-2</v>
      </c>
      <c r="M99" s="57">
        <v>6878</v>
      </c>
      <c r="N99" s="11">
        <v>4.2647387087973401E-2</v>
      </c>
      <c r="O99" s="58" t="s">
        <v>914</v>
      </c>
      <c r="P99" s="59">
        <v>11.5180688473075</v>
      </c>
      <c r="Q99" s="59">
        <v>10.2848068156341</v>
      </c>
      <c r="R99" s="59"/>
      <c r="S99" s="10">
        <v>2573</v>
      </c>
    </row>
    <row r="100" spans="3:19" s="1" customFormat="1" ht="11.85" customHeight="1" x14ac:dyDescent="0.15">
      <c r="C100" s="17" t="s">
        <v>357</v>
      </c>
      <c r="D100" s="52" t="s">
        <v>906</v>
      </c>
      <c r="E100" s="8">
        <v>59</v>
      </c>
      <c r="F100" s="9">
        <v>7.5534502624503902E-3</v>
      </c>
      <c r="G100" s="8">
        <v>7752</v>
      </c>
      <c r="H100" s="9">
        <v>7.8956856881530098E-3</v>
      </c>
      <c r="I100" s="8">
        <v>75780</v>
      </c>
      <c r="J100" s="9">
        <v>9.93849099660323E-3</v>
      </c>
      <c r="K100" s="53">
        <v>339</v>
      </c>
      <c r="L100" s="9">
        <v>4.3730650154798802E-2</v>
      </c>
      <c r="M100" s="53">
        <v>2919</v>
      </c>
      <c r="N100" s="9">
        <v>3.8519398258115602E-2</v>
      </c>
      <c r="O100" s="54" t="s">
        <v>931</v>
      </c>
      <c r="P100" s="55">
        <v>9.7755417956656405</v>
      </c>
      <c r="Q100" s="55">
        <v>8.8665857277755293</v>
      </c>
      <c r="R100" s="55"/>
      <c r="S100" s="8">
        <v>247</v>
      </c>
    </row>
    <row r="101" spans="3:19" s="1" customFormat="1" ht="11.85" customHeight="1" x14ac:dyDescent="0.15">
      <c r="C101" s="17" t="s">
        <v>358</v>
      </c>
      <c r="D101" s="56" t="s">
        <v>906</v>
      </c>
      <c r="E101" s="10">
        <v>25</v>
      </c>
      <c r="F101" s="11">
        <v>1.57193158953722E-3</v>
      </c>
      <c r="G101" s="10">
        <v>15879</v>
      </c>
      <c r="H101" s="11">
        <v>1.6173322115864499E-2</v>
      </c>
      <c r="I101" s="10">
        <v>199171</v>
      </c>
      <c r="J101" s="11">
        <v>2.6121129457435499E-2</v>
      </c>
      <c r="K101" s="57">
        <v>3958</v>
      </c>
      <c r="L101" s="11">
        <v>0.24926002896907901</v>
      </c>
      <c r="M101" s="57">
        <v>33643</v>
      </c>
      <c r="N101" s="11">
        <v>0.16891515331047199</v>
      </c>
      <c r="O101" s="58" t="s">
        <v>923</v>
      </c>
      <c r="P101" s="59">
        <v>12.543044272309301</v>
      </c>
      <c r="Q101" s="59">
        <v>8.8916198305511305</v>
      </c>
      <c r="R101" s="59"/>
      <c r="S101" s="10">
        <v>2149</v>
      </c>
    </row>
    <row r="102" spans="3:19" s="1" customFormat="1" ht="11.85" customHeight="1" x14ac:dyDescent="0.15">
      <c r="C102" s="17" t="s">
        <v>359</v>
      </c>
      <c r="D102" s="52" t="s">
        <v>906</v>
      </c>
      <c r="E102" s="8">
        <v>54</v>
      </c>
      <c r="F102" s="9">
        <v>6.5312046444121899E-3</v>
      </c>
      <c r="G102" s="8">
        <v>8214</v>
      </c>
      <c r="H102" s="9">
        <v>8.3662489992890592E-3</v>
      </c>
      <c r="I102" s="8">
        <v>74934</v>
      </c>
      <c r="J102" s="9">
        <v>9.8275387218193008E-3</v>
      </c>
      <c r="K102" s="53">
        <v>265</v>
      </c>
      <c r="L102" s="9">
        <v>3.2261991721451201E-2</v>
      </c>
      <c r="M102" s="53">
        <v>2026</v>
      </c>
      <c r="N102" s="9">
        <v>2.7037126004217E-2</v>
      </c>
      <c r="O102" s="54" t="s">
        <v>931</v>
      </c>
      <c r="P102" s="55">
        <v>9.1227173119065004</v>
      </c>
      <c r="Q102" s="55">
        <v>8.4694930179896897</v>
      </c>
      <c r="R102" s="55"/>
      <c r="S102" s="8">
        <v>377</v>
      </c>
    </row>
    <row r="103" spans="3:19" s="1" customFormat="1" ht="11.85" customHeight="1" x14ac:dyDescent="0.15">
      <c r="C103" s="17" t="s">
        <v>360</v>
      </c>
      <c r="D103" s="56" t="s">
        <v>906</v>
      </c>
      <c r="E103" s="10">
        <v>76</v>
      </c>
      <c r="F103" s="11">
        <v>2.0010531858873099E-2</v>
      </c>
      <c r="G103" s="10">
        <v>3722</v>
      </c>
      <c r="H103" s="11">
        <v>3.79098840703115E-3</v>
      </c>
      <c r="I103" s="10">
        <v>18649</v>
      </c>
      <c r="J103" s="11">
        <v>2.4458025679025301E-3</v>
      </c>
      <c r="K103" s="57">
        <v>37</v>
      </c>
      <c r="L103" s="11">
        <v>9.9408919935518505E-3</v>
      </c>
      <c r="M103" s="57">
        <v>219</v>
      </c>
      <c r="N103" s="11">
        <v>1.17432570110998E-2</v>
      </c>
      <c r="O103" s="58" t="s">
        <v>923</v>
      </c>
      <c r="P103" s="59">
        <v>5.0104782375067201</v>
      </c>
      <c r="Q103" s="59">
        <v>4.85074626865672</v>
      </c>
      <c r="R103" s="59"/>
      <c r="S103" s="10"/>
    </row>
    <row r="104" spans="3:19" s="1" customFormat="1" ht="11.85" customHeight="1" x14ac:dyDescent="0.15">
      <c r="C104" s="17" t="s">
        <v>361</v>
      </c>
      <c r="D104" s="52" t="s">
        <v>906</v>
      </c>
      <c r="E104" s="8">
        <v>5</v>
      </c>
      <c r="F104" s="9">
        <v>8.8652482269503605E-3</v>
      </c>
      <c r="G104" s="8">
        <v>559</v>
      </c>
      <c r="H104" s="9">
        <v>5.6936123576851604E-4</v>
      </c>
      <c r="I104" s="8">
        <v>7134</v>
      </c>
      <c r="J104" s="9">
        <v>9.3561882778790499E-4</v>
      </c>
      <c r="K104" s="53">
        <v>148</v>
      </c>
      <c r="L104" s="9">
        <v>0.26475849731663698</v>
      </c>
      <c r="M104" s="53">
        <v>1485</v>
      </c>
      <c r="N104" s="9">
        <v>0.20815811606391901</v>
      </c>
      <c r="O104" s="54" t="s">
        <v>923</v>
      </c>
      <c r="P104" s="55">
        <v>12.762075134168199</v>
      </c>
      <c r="Q104" s="55">
        <v>8.3430656934306597</v>
      </c>
      <c r="R104" s="55"/>
      <c r="S104" s="8">
        <v>39</v>
      </c>
    </row>
    <row r="105" spans="3:19" s="1" customFormat="1" ht="11.85" customHeight="1" x14ac:dyDescent="0.15">
      <c r="C105" s="17" t="s">
        <v>362</v>
      </c>
      <c r="D105" s="56" t="s">
        <v>906</v>
      </c>
      <c r="E105" s="10">
        <v>24</v>
      </c>
      <c r="F105" s="11">
        <v>4.81927710843374E-2</v>
      </c>
      <c r="G105" s="10">
        <v>474</v>
      </c>
      <c r="H105" s="11">
        <v>4.8278573480192499E-4</v>
      </c>
      <c r="I105" s="10">
        <v>4392</v>
      </c>
      <c r="J105" s="11">
        <v>5.7600755419743199E-4</v>
      </c>
      <c r="K105" s="57">
        <v>12</v>
      </c>
      <c r="L105" s="11">
        <v>2.53164556962025E-2</v>
      </c>
      <c r="M105" s="57">
        <v>177</v>
      </c>
      <c r="N105" s="11">
        <v>4.03005464480874E-2</v>
      </c>
      <c r="O105" s="58" t="s">
        <v>900</v>
      </c>
      <c r="P105" s="59">
        <v>9.2658227848101298</v>
      </c>
      <c r="Q105" s="59">
        <v>8.4458874458874504</v>
      </c>
      <c r="R105" s="59"/>
      <c r="S105" s="10"/>
    </row>
    <row r="106" spans="3:19" s="1" customFormat="1" ht="11.85" customHeight="1" x14ac:dyDescent="0.15">
      <c r="C106" s="17" t="s">
        <v>363</v>
      </c>
      <c r="D106" s="52" t="s">
        <v>906</v>
      </c>
      <c r="E106" s="8">
        <v>14</v>
      </c>
      <c r="F106" s="9">
        <v>2.4432809773123901E-2</v>
      </c>
      <c r="G106" s="8">
        <v>559</v>
      </c>
      <c r="H106" s="9">
        <v>5.6936123576851604E-4</v>
      </c>
      <c r="I106" s="8">
        <v>5727</v>
      </c>
      <c r="J106" s="9">
        <v>7.5109181759760795E-4</v>
      </c>
      <c r="K106" s="53">
        <v>142</v>
      </c>
      <c r="L106" s="9">
        <v>0.25402504472271897</v>
      </c>
      <c r="M106" s="53">
        <v>1229</v>
      </c>
      <c r="N106" s="9">
        <v>0.21459752051684999</v>
      </c>
      <c r="O106" s="54" t="s">
        <v>921</v>
      </c>
      <c r="P106" s="55">
        <v>10.245080500894501</v>
      </c>
      <c r="Q106" s="55">
        <v>6.68824940047962</v>
      </c>
      <c r="R106" s="55"/>
      <c r="S106" s="8">
        <v>18</v>
      </c>
    </row>
    <row r="107" spans="3:19" s="1" customFormat="1" ht="11.85" customHeight="1" x14ac:dyDescent="0.15">
      <c r="C107" s="17" t="s">
        <v>364</v>
      </c>
      <c r="D107" s="56" t="s">
        <v>906</v>
      </c>
      <c r="E107" s="10">
        <v>64</v>
      </c>
      <c r="F107" s="11">
        <v>5.0354051927616099E-2</v>
      </c>
      <c r="G107" s="10">
        <v>1207</v>
      </c>
      <c r="H107" s="11">
        <v>1.22937211372558E-3</v>
      </c>
      <c r="I107" s="10">
        <v>6788</v>
      </c>
      <c r="J107" s="11">
        <v>8.9024118349093095E-4</v>
      </c>
      <c r="K107" s="57">
        <v>19</v>
      </c>
      <c r="L107" s="11">
        <v>1.5741507870753901E-2</v>
      </c>
      <c r="M107" s="57">
        <v>95</v>
      </c>
      <c r="N107" s="11">
        <v>1.3995285798467901E-2</v>
      </c>
      <c r="O107" s="58" t="s">
        <v>908</v>
      </c>
      <c r="P107" s="59">
        <v>5.6238608119304097</v>
      </c>
      <c r="Q107" s="59">
        <v>5.3779461279461298</v>
      </c>
      <c r="R107" s="59"/>
      <c r="S107" s="10"/>
    </row>
    <row r="108" spans="3:19" s="1" customFormat="1" ht="11.85" customHeight="1" x14ac:dyDescent="0.15">
      <c r="C108" s="17" t="s">
        <v>365</v>
      </c>
      <c r="D108" s="52" t="s">
        <v>906</v>
      </c>
      <c r="E108" s="8">
        <v>6</v>
      </c>
      <c r="F108" s="9">
        <v>3.1496062992126001E-3</v>
      </c>
      <c r="G108" s="8">
        <v>1899</v>
      </c>
      <c r="H108" s="9">
        <v>1.93419854512417E-3</v>
      </c>
      <c r="I108" s="8">
        <v>18471</v>
      </c>
      <c r="J108" s="9">
        <v>2.4224579994491699E-3</v>
      </c>
      <c r="K108" s="53">
        <v>527</v>
      </c>
      <c r="L108" s="9">
        <v>0.27751448130595102</v>
      </c>
      <c r="M108" s="53">
        <v>3010</v>
      </c>
      <c r="N108" s="9">
        <v>0.16295815061447699</v>
      </c>
      <c r="O108" s="54" t="s">
        <v>916</v>
      </c>
      <c r="P108" s="55">
        <v>9.7266982622432892</v>
      </c>
      <c r="Q108" s="55">
        <v>7.0386297376093303</v>
      </c>
      <c r="R108" s="55"/>
      <c r="S108" s="8">
        <v>53</v>
      </c>
    </row>
    <row r="109" spans="3:19" s="1" customFormat="1" ht="11.85" customHeight="1" x14ac:dyDescent="0.15">
      <c r="C109" s="17" t="s">
        <v>366</v>
      </c>
      <c r="D109" s="56" t="s">
        <v>906</v>
      </c>
      <c r="E109" s="10">
        <v>64</v>
      </c>
      <c r="F109" s="11">
        <v>2.9615918556223999E-2</v>
      </c>
      <c r="G109" s="10">
        <v>2097</v>
      </c>
      <c r="H109" s="11">
        <v>2.1358685356110498E-3</v>
      </c>
      <c r="I109" s="10">
        <v>15162</v>
      </c>
      <c r="J109" s="11">
        <v>1.9884850948864901E-3</v>
      </c>
      <c r="K109" s="57">
        <v>49</v>
      </c>
      <c r="L109" s="11">
        <v>2.3366714353838799E-2</v>
      </c>
      <c r="M109" s="57">
        <v>240</v>
      </c>
      <c r="N109" s="11">
        <v>1.58290462999604E-2</v>
      </c>
      <c r="O109" s="58" t="s">
        <v>935</v>
      </c>
      <c r="P109" s="59">
        <v>7.2303290414878401</v>
      </c>
      <c r="Q109" s="59">
        <v>6.8740234375</v>
      </c>
      <c r="R109" s="59"/>
      <c r="S109" s="10">
        <v>16</v>
      </c>
    </row>
    <row r="110" spans="3:19" s="1" customFormat="1" ht="11.85" customHeight="1" x14ac:dyDescent="0.15">
      <c r="C110" s="17" t="s">
        <v>367</v>
      </c>
      <c r="D110" s="52" t="s">
        <v>906</v>
      </c>
      <c r="E110" s="8">
        <v>254</v>
      </c>
      <c r="F110" s="9">
        <v>4.2073877753851303E-2</v>
      </c>
      <c r="G110" s="8">
        <v>5783</v>
      </c>
      <c r="H110" s="9">
        <v>5.8901896716445903E-3</v>
      </c>
      <c r="I110" s="8">
        <v>27034</v>
      </c>
      <c r="J110" s="9">
        <v>3.5454891211688E-3</v>
      </c>
      <c r="K110" s="53">
        <v>80</v>
      </c>
      <c r="L110" s="9">
        <v>1.38336503544873E-2</v>
      </c>
      <c r="M110" s="53">
        <v>546</v>
      </c>
      <c r="N110" s="9">
        <v>2.01967892283791E-2</v>
      </c>
      <c r="O110" s="54" t="s">
        <v>921</v>
      </c>
      <c r="P110" s="55">
        <v>4.6747362960401198</v>
      </c>
      <c r="Q110" s="55">
        <v>4.4762405751358898</v>
      </c>
      <c r="R110" s="55"/>
      <c r="S110" s="8"/>
    </row>
    <row r="111" spans="3:19" s="1" customFormat="1" ht="11.85" customHeight="1" x14ac:dyDescent="0.15">
      <c r="C111" s="17" t="s">
        <v>368</v>
      </c>
      <c r="D111" s="56" t="s">
        <v>906</v>
      </c>
      <c r="E111" s="10">
        <v>22</v>
      </c>
      <c r="F111" s="11">
        <v>3.6605657237936802E-2</v>
      </c>
      <c r="G111" s="10">
        <v>579</v>
      </c>
      <c r="H111" s="11">
        <v>5.8973194187830096E-4</v>
      </c>
      <c r="I111" s="10">
        <v>5112</v>
      </c>
      <c r="J111" s="11">
        <v>6.7043502209864999E-4</v>
      </c>
      <c r="K111" s="57">
        <v>110</v>
      </c>
      <c r="L111" s="11">
        <v>0.18998272884283199</v>
      </c>
      <c r="M111" s="57">
        <v>868</v>
      </c>
      <c r="N111" s="11">
        <v>0.16979655712050101</v>
      </c>
      <c r="O111" s="58" t="s">
        <v>921</v>
      </c>
      <c r="P111" s="59">
        <v>8.8290155440414502</v>
      </c>
      <c r="Q111" s="59">
        <v>6.2345415778251603</v>
      </c>
      <c r="R111" s="59"/>
      <c r="S111" s="10">
        <v>91</v>
      </c>
    </row>
    <row r="112" spans="3:19" s="1" customFormat="1" ht="11.85" customHeight="1" x14ac:dyDescent="0.15">
      <c r="C112" s="17" t="s">
        <v>369</v>
      </c>
      <c r="D112" s="52" t="s">
        <v>906</v>
      </c>
      <c r="E112" s="8">
        <v>140</v>
      </c>
      <c r="F112" s="9">
        <v>0.14403292181069999</v>
      </c>
      <c r="G112" s="8">
        <v>832</v>
      </c>
      <c r="H112" s="9">
        <v>8.4742137416709304E-4</v>
      </c>
      <c r="I112" s="8">
        <v>4964</v>
      </c>
      <c r="J112" s="9">
        <v>6.5102493147451096E-4</v>
      </c>
      <c r="K112" s="53">
        <v>24</v>
      </c>
      <c r="L112" s="9">
        <v>2.8846153846153799E-2</v>
      </c>
      <c r="M112" s="53">
        <v>164</v>
      </c>
      <c r="N112" s="9">
        <v>3.3037872683319897E-2</v>
      </c>
      <c r="O112" s="54" t="s">
        <v>908</v>
      </c>
      <c r="P112" s="55">
        <v>5.9663461538461497</v>
      </c>
      <c r="Q112" s="55">
        <v>5.4653465346534702</v>
      </c>
      <c r="R112" s="55"/>
      <c r="S112" s="8">
        <v>20</v>
      </c>
    </row>
    <row r="113" spans="3:19" s="1" customFormat="1" ht="11.85" customHeight="1" x14ac:dyDescent="0.15">
      <c r="C113" s="17" t="s">
        <v>370</v>
      </c>
      <c r="D113" s="56" t="s">
        <v>906</v>
      </c>
      <c r="E113" s="10">
        <v>15</v>
      </c>
      <c r="F113" s="11">
        <v>2.72232304900181E-2</v>
      </c>
      <c r="G113" s="10">
        <v>536</v>
      </c>
      <c r="H113" s="11">
        <v>5.4593492374226203E-4</v>
      </c>
      <c r="I113" s="10">
        <v>5146</v>
      </c>
      <c r="J113" s="11">
        <v>6.7489409697176405E-4</v>
      </c>
      <c r="K113" s="57">
        <v>143</v>
      </c>
      <c r="L113" s="11">
        <v>0.26679104477611898</v>
      </c>
      <c r="M113" s="57">
        <v>1256</v>
      </c>
      <c r="N113" s="11">
        <v>0.24407306645938601</v>
      </c>
      <c r="O113" s="58" t="s">
        <v>916</v>
      </c>
      <c r="P113" s="59">
        <v>9.6007462686567209</v>
      </c>
      <c r="Q113" s="59">
        <v>5.8956743002544503</v>
      </c>
      <c r="R113" s="59"/>
      <c r="S113" s="10">
        <v>38</v>
      </c>
    </row>
    <row r="114" spans="3:19" s="1" customFormat="1" ht="11.85" customHeight="1" x14ac:dyDescent="0.15">
      <c r="C114" s="17" t="s">
        <v>371</v>
      </c>
      <c r="D114" s="52" t="s">
        <v>906</v>
      </c>
      <c r="E114" s="8">
        <v>114</v>
      </c>
      <c r="F114" s="9">
        <v>0.16450216450216501</v>
      </c>
      <c r="G114" s="8">
        <v>579</v>
      </c>
      <c r="H114" s="9">
        <v>5.8973194187830096E-4</v>
      </c>
      <c r="I114" s="8">
        <v>3508</v>
      </c>
      <c r="J114" s="9">
        <v>4.6007160749649202E-4</v>
      </c>
      <c r="K114" s="53">
        <v>26</v>
      </c>
      <c r="L114" s="9">
        <v>4.49050086355786E-2</v>
      </c>
      <c r="M114" s="53">
        <v>154</v>
      </c>
      <c r="N114" s="9">
        <v>4.3899657924743402E-2</v>
      </c>
      <c r="O114" s="54" t="s">
        <v>923</v>
      </c>
      <c r="P114" s="55">
        <v>6.0587219343695997</v>
      </c>
      <c r="Q114" s="55">
        <v>5.3598553345388797</v>
      </c>
      <c r="R114" s="55"/>
      <c r="S114" s="8">
        <v>4</v>
      </c>
    </row>
    <row r="115" spans="3:19" s="1" customFormat="1" ht="11.85" customHeight="1" x14ac:dyDescent="0.15">
      <c r="C115" s="17" t="s">
        <v>372</v>
      </c>
      <c r="D115" s="56" t="s">
        <v>899</v>
      </c>
      <c r="E115" s="10"/>
      <c r="F115" s="11"/>
      <c r="G115" s="10">
        <v>106</v>
      </c>
      <c r="H115" s="11">
        <v>1.0796474238186501E-4</v>
      </c>
      <c r="I115" s="10">
        <v>6679</v>
      </c>
      <c r="J115" s="11">
        <v>8.7594591404477405E-4</v>
      </c>
      <c r="K115" s="57">
        <v>27</v>
      </c>
      <c r="L115" s="11">
        <v>0.25471698113207503</v>
      </c>
      <c r="M115" s="57">
        <v>1368</v>
      </c>
      <c r="N115" s="11">
        <v>0.20482108100015001</v>
      </c>
      <c r="O115" s="58" t="s">
        <v>936</v>
      </c>
      <c r="P115" s="59">
        <v>63.009433962264197</v>
      </c>
      <c r="Q115" s="59">
        <v>42.278481012658197</v>
      </c>
      <c r="R115" s="59">
        <v>26.311320754716998</v>
      </c>
      <c r="S115" s="10">
        <v>15</v>
      </c>
    </row>
    <row r="116" spans="3:19" s="1" customFormat="1" ht="11.85" customHeight="1" x14ac:dyDescent="0.15">
      <c r="C116" s="17" t="s">
        <v>373</v>
      </c>
      <c r="D116" s="52" t="s">
        <v>899</v>
      </c>
      <c r="E116" s="8"/>
      <c r="F116" s="9"/>
      <c r="G116" s="8">
        <v>6239</v>
      </c>
      <c r="H116" s="9">
        <v>6.3546417709477096E-3</v>
      </c>
      <c r="I116" s="8">
        <v>84614</v>
      </c>
      <c r="J116" s="9">
        <v>1.10970635680468E-2</v>
      </c>
      <c r="K116" s="53">
        <v>1549</v>
      </c>
      <c r="L116" s="9">
        <v>0.24827696746273401</v>
      </c>
      <c r="M116" s="53">
        <v>14579</v>
      </c>
      <c r="N116" s="9">
        <v>0.17230009218332701</v>
      </c>
      <c r="O116" s="54" t="s">
        <v>911</v>
      </c>
      <c r="P116" s="55">
        <v>13.562109312389801</v>
      </c>
      <c r="Q116" s="55">
        <v>11.6012793176972</v>
      </c>
      <c r="R116" s="55">
        <v>5.0084949511139598</v>
      </c>
      <c r="S116" s="8">
        <v>89</v>
      </c>
    </row>
    <row r="117" spans="3:19" s="1" customFormat="1" ht="11.85" customHeight="1" x14ac:dyDescent="0.15">
      <c r="C117" s="17" t="s">
        <v>374</v>
      </c>
      <c r="D117" s="56" t="s">
        <v>899</v>
      </c>
      <c r="E117" s="10"/>
      <c r="F117" s="11"/>
      <c r="G117" s="10">
        <v>2073</v>
      </c>
      <c r="H117" s="11">
        <v>2.1114236882793101E-3</v>
      </c>
      <c r="I117" s="10">
        <v>31838</v>
      </c>
      <c r="J117" s="11">
        <v>4.1755301708874901E-3</v>
      </c>
      <c r="K117" s="57">
        <v>214</v>
      </c>
      <c r="L117" s="11">
        <v>0.103232030873131</v>
      </c>
      <c r="M117" s="57">
        <v>3646</v>
      </c>
      <c r="N117" s="11">
        <v>0.114517243545449</v>
      </c>
      <c r="O117" s="58" t="s">
        <v>900</v>
      </c>
      <c r="P117" s="59">
        <v>15.358417752050199</v>
      </c>
      <c r="Q117" s="59">
        <v>12.1554599246907</v>
      </c>
      <c r="R117" s="59">
        <v>4.4862518089724999</v>
      </c>
      <c r="S117" s="10">
        <v>76</v>
      </c>
    </row>
    <row r="118" spans="3:19" s="1" customFormat="1" ht="11.85" customHeight="1" x14ac:dyDescent="0.15">
      <c r="C118" s="17" t="s">
        <v>375</v>
      </c>
      <c r="D118" s="52" t="s">
        <v>899</v>
      </c>
      <c r="E118" s="8"/>
      <c r="F118" s="9"/>
      <c r="G118" s="8">
        <v>76</v>
      </c>
      <c r="H118" s="9">
        <v>7.74086832171864E-5</v>
      </c>
      <c r="I118" s="8">
        <v>1412</v>
      </c>
      <c r="J118" s="9">
        <v>1.8518275649516701E-4</v>
      </c>
      <c r="K118" s="53"/>
      <c r="L118" s="9"/>
      <c r="M118" s="53"/>
      <c r="N118" s="9"/>
      <c r="O118" s="54" t="s">
        <v>937</v>
      </c>
      <c r="P118" s="55">
        <v>18.578947368421101</v>
      </c>
      <c r="Q118" s="55">
        <v>18.578947368421101</v>
      </c>
      <c r="R118" s="55">
        <v>7.0921052631578902</v>
      </c>
      <c r="S118" s="8">
        <v>1</v>
      </c>
    </row>
    <row r="119" spans="3:19" s="1" customFormat="1" ht="11.85" customHeight="1" x14ac:dyDescent="0.15">
      <c r="C119" s="17" t="s">
        <v>376</v>
      </c>
      <c r="D119" s="56" t="s">
        <v>899</v>
      </c>
      <c r="E119" s="10">
        <v>5</v>
      </c>
      <c r="F119" s="11">
        <v>6.5703022339027601E-3</v>
      </c>
      <c r="G119" s="10">
        <v>756</v>
      </c>
      <c r="H119" s="11">
        <v>7.7001269094990595E-4</v>
      </c>
      <c r="I119" s="10">
        <v>12135</v>
      </c>
      <c r="J119" s="11">
        <v>1.5914962819184499E-3</v>
      </c>
      <c r="K119" s="57">
        <v>95</v>
      </c>
      <c r="L119" s="11">
        <v>0.125661375661376</v>
      </c>
      <c r="M119" s="57">
        <v>1527</v>
      </c>
      <c r="N119" s="11">
        <v>0.12583436341161899</v>
      </c>
      <c r="O119" s="58" t="s">
        <v>914</v>
      </c>
      <c r="P119" s="59">
        <v>16.051587301587301</v>
      </c>
      <c r="Q119" s="59">
        <v>12.167927382753399</v>
      </c>
      <c r="R119" s="59">
        <v>4.5978835978835999</v>
      </c>
      <c r="S119" s="10">
        <v>14</v>
      </c>
    </row>
    <row r="120" spans="3:19" s="1" customFormat="1" ht="11.85" customHeight="1" x14ac:dyDescent="0.15">
      <c r="C120" s="17" t="s">
        <v>377</v>
      </c>
      <c r="D120" s="52" t="s">
        <v>899</v>
      </c>
      <c r="E120" s="8">
        <v>15</v>
      </c>
      <c r="F120" s="9">
        <v>7.34933855952964E-3</v>
      </c>
      <c r="G120" s="8">
        <v>2026</v>
      </c>
      <c r="H120" s="9">
        <v>2.0635525289213101E-3</v>
      </c>
      <c r="I120" s="8">
        <v>31239</v>
      </c>
      <c r="J120" s="9">
        <v>4.09697176356411E-3</v>
      </c>
      <c r="K120" s="53">
        <v>534</v>
      </c>
      <c r="L120" s="9">
        <v>0.26357354392892401</v>
      </c>
      <c r="M120" s="53">
        <v>8324</v>
      </c>
      <c r="N120" s="9">
        <v>0.26646179455168201</v>
      </c>
      <c r="O120" s="54" t="s">
        <v>918</v>
      </c>
      <c r="P120" s="55">
        <v>15.4190523198421</v>
      </c>
      <c r="Q120" s="55">
        <v>8.9068364611260105</v>
      </c>
      <c r="R120" s="55">
        <v>3.2675222112536999</v>
      </c>
      <c r="S120" s="8">
        <v>363</v>
      </c>
    </row>
    <row r="121" spans="3:19" s="1" customFormat="1" ht="11.85" customHeight="1" x14ac:dyDescent="0.15">
      <c r="C121" s="17" t="s">
        <v>378</v>
      </c>
      <c r="D121" s="56" t="s">
        <v>899</v>
      </c>
      <c r="E121" s="10">
        <v>117</v>
      </c>
      <c r="F121" s="11">
        <v>3.6815607300188798E-2</v>
      </c>
      <c r="G121" s="10">
        <v>3061</v>
      </c>
      <c r="H121" s="11">
        <v>3.1177365701027301E-3</v>
      </c>
      <c r="I121" s="10">
        <v>22923</v>
      </c>
      <c r="J121" s="11">
        <v>3.0063345093050398E-3</v>
      </c>
      <c r="K121" s="57">
        <v>66</v>
      </c>
      <c r="L121" s="11">
        <v>2.1561581182620099E-2</v>
      </c>
      <c r="M121" s="57">
        <v>514</v>
      </c>
      <c r="N121" s="11">
        <v>2.24228940365572E-2</v>
      </c>
      <c r="O121" s="58" t="s">
        <v>913</v>
      </c>
      <c r="P121" s="59">
        <v>7.4887291734727199</v>
      </c>
      <c r="Q121" s="59">
        <v>6.9969949916527501</v>
      </c>
      <c r="R121" s="59">
        <v>2.0427964717412599</v>
      </c>
      <c r="S121" s="10">
        <v>22</v>
      </c>
    </row>
    <row r="122" spans="3:19" s="1" customFormat="1" ht="11.85" customHeight="1" x14ac:dyDescent="0.15">
      <c r="C122" s="17" t="s">
        <v>379</v>
      </c>
      <c r="D122" s="52" t="s">
        <v>899</v>
      </c>
      <c r="E122" s="8">
        <v>1</v>
      </c>
      <c r="F122" s="9">
        <v>7.6982294072363395E-4</v>
      </c>
      <c r="G122" s="8">
        <v>1298</v>
      </c>
      <c r="H122" s="9">
        <v>1.3220588265251E-3</v>
      </c>
      <c r="I122" s="8">
        <v>22336</v>
      </c>
      <c r="J122" s="9">
        <v>2.9293498931133501E-3</v>
      </c>
      <c r="K122" s="53">
        <v>14</v>
      </c>
      <c r="L122" s="9">
        <v>1.07858243451464E-2</v>
      </c>
      <c r="M122" s="53">
        <v>328</v>
      </c>
      <c r="N122" s="9">
        <v>1.46848137535817E-2</v>
      </c>
      <c r="O122" s="54" t="s">
        <v>938</v>
      </c>
      <c r="P122" s="55">
        <v>17.208012326656402</v>
      </c>
      <c r="Q122" s="55">
        <v>16.405763239875402</v>
      </c>
      <c r="R122" s="55">
        <v>5.2018489984591696</v>
      </c>
      <c r="S122" s="8">
        <v>93</v>
      </c>
    </row>
    <row r="123" spans="3:19" s="1" customFormat="1" ht="11.85" customHeight="1" x14ac:dyDescent="0.15">
      <c r="C123" s="17" t="s">
        <v>380</v>
      </c>
      <c r="D123" s="56" t="s">
        <v>899</v>
      </c>
      <c r="E123" s="10">
        <v>61</v>
      </c>
      <c r="F123" s="11">
        <v>8.8405797101449302E-2</v>
      </c>
      <c r="G123" s="10">
        <v>629</v>
      </c>
      <c r="H123" s="11">
        <v>6.4065870715276604E-4</v>
      </c>
      <c r="I123" s="10">
        <v>6357</v>
      </c>
      <c r="J123" s="11">
        <v>8.3371585201117402E-4</v>
      </c>
      <c r="K123" s="57">
        <v>4</v>
      </c>
      <c r="L123" s="11">
        <v>6.3593004769475396E-3</v>
      </c>
      <c r="M123" s="57">
        <v>121</v>
      </c>
      <c r="N123" s="11">
        <v>1.9034135598552802E-2</v>
      </c>
      <c r="O123" s="58" t="s">
        <v>939</v>
      </c>
      <c r="P123" s="59">
        <v>10.106518282988899</v>
      </c>
      <c r="Q123" s="59">
        <v>9.6448</v>
      </c>
      <c r="R123" s="59">
        <v>3.2082670906200299</v>
      </c>
      <c r="S123" s="10">
        <v>5</v>
      </c>
    </row>
    <row r="124" spans="3:19" s="1" customFormat="1" ht="11.85" customHeight="1" x14ac:dyDescent="0.15">
      <c r="C124" s="17" t="s">
        <v>381</v>
      </c>
      <c r="D124" s="52" t="s">
        <v>899</v>
      </c>
      <c r="E124" s="8">
        <v>1179</v>
      </c>
      <c r="F124" s="9">
        <v>0.56737247353224296</v>
      </c>
      <c r="G124" s="8">
        <v>899</v>
      </c>
      <c r="H124" s="9">
        <v>9.1566323963487601E-4</v>
      </c>
      <c r="I124" s="8">
        <v>6594</v>
      </c>
      <c r="J124" s="9">
        <v>8.6479822686199204E-4</v>
      </c>
      <c r="K124" s="53">
        <v>18</v>
      </c>
      <c r="L124" s="9">
        <v>2.00222469410456E-2</v>
      </c>
      <c r="M124" s="53">
        <v>416</v>
      </c>
      <c r="N124" s="9">
        <v>6.3087655444343305E-2</v>
      </c>
      <c r="O124" s="54" t="s">
        <v>930</v>
      </c>
      <c r="P124" s="55">
        <v>7.3348164627363701</v>
      </c>
      <c r="Q124" s="55">
        <v>6.3371169125993196</v>
      </c>
      <c r="R124" s="55">
        <v>3.7753058954393799</v>
      </c>
      <c r="S124" s="8">
        <v>6</v>
      </c>
    </row>
    <row r="125" spans="3:19" s="1" customFormat="1" ht="11.85" customHeight="1" x14ac:dyDescent="0.15">
      <c r="C125" s="17" t="s">
        <v>382</v>
      </c>
      <c r="D125" s="56" t="s">
        <v>899</v>
      </c>
      <c r="E125" s="10">
        <v>1050</v>
      </c>
      <c r="F125" s="11">
        <v>0.56421278882321302</v>
      </c>
      <c r="G125" s="10">
        <v>811</v>
      </c>
      <c r="H125" s="11">
        <v>8.2603213275181798E-4</v>
      </c>
      <c r="I125" s="10">
        <v>3323</v>
      </c>
      <c r="J125" s="11">
        <v>4.3580899421631798E-4</v>
      </c>
      <c r="K125" s="57">
        <v>144</v>
      </c>
      <c r="L125" s="11">
        <v>0.177558569667078</v>
      </c>
      <c r="M125" s="57">
        <v>1157</v>
      </c>
      <c r="N125" s="11">
        <v>0.348179356003611</v>
      </c>
      <c r="O125" s="58" t="s">
        <v>903</v>
      </c>
      <c r="P125" s="59">
        <v>4.0974106041923601</v>
      </c>
      <c r="Q125" s="59">
        <v>2.3583208395802102</v>
      </c>
      <c r="R125" s="59">
        <v>1.85943279901356</v>
      </c>
      <c r="S125" s="10">
        <v>2</v>
      </c>
    </row>
    <row r="126" spans="3:19" s="1" customFormat="1" ht="11.85" customHeight="1" x14ac:dyDescent="0.15">
      <c r="C126" s="17" t="s">
        <v>383</v>
      </c>
      <c r="D126" s="52" t="s">
        <v>899</v>
      </c>
      <c r="E126" s="8">
        <v>663</v>
      </c>
      <c r="F126" s="9">
        <v>0.81449631449631499</v>
      </c>
      <c r="G126" s="8">
        <v>151</v>
      </c>
      <c r="H126" s="9">
        <v>1.53798831128883E-4</v>
      </c>
      <c r="I126" s="8">
        <v>516</v>
      </c>
      <c r="J126" s="9">
        <v>6.7673018662539803E-5</v>
      </c>
      <c r="K126" s="53">
        <v>18</v>
      </c>
      <c r="L126" s="9">
        <v>0.119205298013245</v>
      </c>
      <c r="M126" s="53">
        <v>140</v>
      </c>
      <c r="N126" s="9">
        <v>0.27131782945736399</v>
      </c>
      <c r="O126" s="54" t="s">
        <v>903</v>
      </c>
      <c r="P126" s="55">
        <v>3.41721854304636</v>
      </c>
      <c r="Q126" s="55">
        <v>2.28571428571429</v>
      </c>
      <c r="R126" s="55">
        <v>0.76821192052980103</v>
      </c>
      <c r="S126" s="8">
        <v>1</v>
      </c>
    </row>
    <row r="127" spans="3:19" s="1" customFormat="1" ht="11.85" customHeight="1" x14ac:dyDescent="0.15">
      <c r="C127" s="17" t="s">
        <v>384</v>
      </c>
      <c r="D127" s="56" t="s">
        <v>899</v>
      </c>
      <c r="E127" s="10">
        <v>389</v>
      </c>
      <c r="F127" s="11">
        <v>0.22152619589977199</v>
      </c>
      <c r="G127" s="10">
        <v>1367</v>
      </c>
      <c r="H127" s="11">
        <v>1.39233776260387E-3</v>
      </c>
      <c r="I127" s="10">
        <v>11784</v>
      </c>
      <c r="J127" s="11">
        <v>1.54546289131661E-3</v>
      </c>
      <c r="K127" s="57">
        <v>23</v>
      </c>
      <c r="L127" s="11">
        <v>1.6825164594001501E-2</v>
      </c>
      <c r="M127" s="57">
        <v>402</v>
      </c>
      <c r="N127" s="11">
        <v>3.4114052953156802E-2</v>
      </c>
      <c r="O127" s="58" t="s">
        <v>940</v>
      </c>
      <c r="P127" s="59">
        <v>8.6203365032918793</v>
      </c>
      <c r="Q127" s="59">
        <v>7.72321428571429</v>
      </c>
      <c r="R127" s="59">
        <v>3.01901975128018</v>
      </c>
      <c r="S127" s="10">
        <v>42</v>
      </c>
    </row>
    <row r="128" spans="3:19" s="1" customFormat="1" ht="11.85" customHeight="1" x14ac:dyDescent="0.15">
      <c r="C128" s="17" t="s">
        <v>385</v>
      </c>
      <c r="D128" s="52" t="s">
        <v>906</v>
      </c>
      <c r="E128" s="8">
        <v>13</v>
      </c>
      <c r="F128" s="9">
        <v>7.0270270270270298E-3</v>
      </c>
      <c r="G128" s="8">
        <v>1837</v>
      </c>
      <c r="H128" s="9">
        <v>1.8710493561838301E-3</v>
      </c>
      <c r="I128" s="8">
        <v>21679</v>
      </c>
      <c r="J128" s="9">
        <v>2.8431848286534899E-3</v>
      </c>
      <c r="K128" s="53">
        <v>488</v>
      </c>
      <c r="L128" s="9">
        <v>0.26565051714752302</v>
      </c>
      <c r="M128" s="53">
        <v>3967</v>
      </c>
      <c r="N128" s="9">
        <v>0.18298814520965001</v>
      </c>
      <c r="O128" s="54" t="s">
        <v>917</v>
      </c>
      <c r="P128" s="55">
        <v>11.801306477953201</v>
      </c>
      <c r="Q128" s="55">
        <v>8.04521868050408</v>
      </c>
      <c r="R128" s="55"/>
      <c r="S128" s="8"/>
    </row>
    <row r="129" spans="3:19" s="1" customFormat="1" ht="11.85" customHeight="1" x14ac:dyDescent="0.15">
      <c r="C129" s="17" t="s">
        <v>386</v>
      </c>
      <c r="D129" s="56" t="s">
        <v>906</v>
      </c>
      <c r="E129" s="10">
        <v>48</v>
      </c>
      <c r="F129" s="11">
        <v>1.7797552836485001E-2</v>
      </c>
      <c r="G129" s="10">
        <v>2649</v>
      </c>
      <c r="H129" s="11">
        <v>2.6981000242411401E-3</v>
      </c>
      <c r="I129" s="10">
        <v>19038</v>
      </c>
      <c r="J129" s="11">
        <v>2.49681963042138E-3</v>
      </c>
      <c r="K129" s="57">
        <v>133</v>
      </c>
      <c r="L129" s="11">
        <v>5.0207625519063798E-2</v>
      </c>
      <c r="M129" s="57">
        <v>940</v>
      </c>
      <c r="N129" s="11">
        <v>4.9374934341842598E-2</v>
      </c>
      <c r="O129" s="58" t="s">
        <v>935</v>
      </c>
      <c r="P129" s="59">
        <v>7.1868629671574196</v>
      </c>
      <c r="Q129" s="59">
        <v>6.2881558028616897</v>
      </c>
      <c r="R129" s="59"/>
      <c r="S129" s="10"/>
    </row>
    <row r="130" spans="3:19" s="1" customFormat="1" ht="11.85" customHeight="1" x14ac:dyDescent="0.15">
      <c r="C130" s="17" t="s">
        <v>387</v>
      </c>
      <c r="D130" s="52" t="s">
        <v>906</v>
      </c>
      <c r="E130" s="8"/>
      <c r="F130" s="9"/>
      <c r="G130" s="8">
        <v>550</v>
      </c>
      <c r="H130" s="9">
        <v>5.6019441801911202E-4</v>
      </c>
      <c r="I130" s="8">
        <v>3459</v>
      </c>
      <c r="J130" s="9">
        <v>4.5364529370877E-4</v>
      </c>
      <c r="K130" s="53">
        <v>10</v>
      </c>
      <c r="L130" s="9">
        <v>1.8181818181818198E-2</v>
      </c>
      <c r="M130" s="53">
        <v>71</v>
      </c>
      <c r="N130" s="9">
        <v>2.0526163631107298E-2</v>
      </c>
      <c r="O130" s="54" t="s">
        <v>911</v>
      </c>
      <c r="P130" s="55">
        <v>6.28909090909091</v>
      </c>
      <c r="Q130" s="55">
        <v>5.7185185185185201</v>
      </c>
      <c r="R130" s="55"/>
      <c r="S130" s="8">
        <v>550</v>
      </c>
    </row>
    <row r="131" spans="3:19" s="1" customFormat="1" ht="11.85" customHeight="1" x14ac:dyDescent="0.15">
      <c r="C131" s="17" t="s">
        <v>388</v>
      </c>
      <c r="D131" s="56" t="s">
        <v>906</v>
      </c>
      <c r="E131" s="10">
        <v>355</v>
      </c>
      <c r="F131" s="11">
        <v>7.2404650214154598E-2</v>
      </c>
      <c r="G131" s="10">
        <v>4548</v>
      </c>
      <c r="H131" s="11">
        <v>4.6322985693653101E-3</v>
      </c>
      <c r="I131" s="10">
        <v>40389</v>
      </c>
      <c r="J131" s="11">
        <v>5.2969875014754302E-3</v>
      </c>
      <c r="K131" s="57">
        <v>1491</v>
      </c>
      <c r="L131" s="11">
        <v>0.327836411609499</v>
      </c>
      <c r="M131" s="57">
        <v>11995</v>
      </c>
      <c r="N131" s="11">
        <v>0.29698680333754202</v>
      </c>
      <c r="O131" s="58" t="s">
        <v>922</v>
      </c>
      <c r="P131" s="59">
        <v>8.8806068601583092</v>
      </c>
      <c r="Q131" s="59">
        <v>4.8596663395485802</v>
      </c>
      <c r="R131" s="59"/>
      <c r="S131" s="10">
        <v>55</v>
      </c>
    </row>
    <row r="132" spans="3:19" s="1" customFormat="1" ht="11.85" customHeight="1" x14ac:dyDescent="0.15">
      <c r="C132" s="17" t="s">
        <v>389</v>
      </c>
      <c r="D132" s="52" t="s">
        <v>906</v>
      </c>
      <c r="E132" s="8">
        <v>3295</v>
      </c>
      <c r="F132" s="9">
        <v>0.27637980204663698</v>
      </c>
      <c r="G132" s="8">
        <v>8627</v>
      </c>
      <c r="H132" s="9">
        <v>8.7869040804561399E-3</v>
      </c>
      <c r="I132" s="8">
        <v>36107</v>
      </c>
      <c r="J132" s="9">
        <v>4.7354063659851304E-3</v>
      </c>
      <c r="K132" s="53">
        <v>604</v>
      </c>
      <c r="L132" s="9">
        <v>7.0012750666512094E-2</v>
      </c>
      <c r="M132" s="53">
        <v>4002</v>
      </c>
      <c r="N132" s="9">
        <v>0.110837233777384</v>
      </c>
      <c r="O132" s="54" t="s">
        <v>922</v>
      </c>
      <c r="P132" s="55">
        <v>4.1853483250260801</v>
      </c>
      <c r="Q132" s="55">
        <v>3.3188333541069399</v>
      </c>
      <c r="R132" s="55"/>
      <c r="S132" s="8">
        <v>11</v>
      </c>
    </row>
    <row r="133" spans="3:19" s="1" customFormat="1" ht="11.85" customHeight="1" x14ac:dyDescent="0.15">
      <c r="C133" s="17" t="s">
        <v>390</v>
      </c>
      <c r="D133" s="56" t="s">
        <v>906</v>
      </c>
      <c r="E133" s="10">
        <v>2</v>
      </c>
      <c r="F133" s="11">
        <v>3.4482758620689698E-3</v>
      </c>
      <c r="G133" s="10">
        <v>578</v>
      </c>
      <c r="H133" s="11">
        <v>5.8871340657281202E-4</v>
      </c>
      <c r="I133" s="10">
        <v>12946</v>
      </c>
      <c r="J133" s="11">
        <v>1.6978583325682999E-3</v>
      </c>
      <c r="K133" s="57">
        <v>1</v>
      </c>
      <c r="L133" s="11">
        <v>1.7301038062283701E-3</v>
      </c>
      <c r="M133" s="57">
        <v>2</v>
      </c>
      <c r="N133" s="11">
        <v>1.54487872701993E-4</v>
      </c>
      <c r="O133" s="58" t="s">
        <v>941</v>
      </c>
      <c r="P133" s="59">
        <v>22.3979238754325</v>
      </c>
      <c r="Q133" s="59">
        <v>22.256499133448902</v>
      </c>
      <c r="R133" s="59"/>
      <c r="S133" s="10">
        <v>77</v>
      </c>
    </row>
    <row r="134" spans="3:19" s="1" customFormat="1" ht="11.85" customHeight="1" x14ac:dyDescent="0.15">
      <c r="C134" s="17" t="s">
        <v>391</v>
      </c>
      <c r="D134" s="52" t="s">
        <v>906</v>
      </c>
      <c r="E134" s="8">
        <v>131</v>
      </c>
      <c r="F134" s="9">
        <v>5.0086025616516896E-3</v>
      </c>
      <c r="G134" s="8">
        <v>26024</v>
      </c>
      <c r="H134" s="9">
        <v>2.65063627900534E-2</v>
      </c>
      <c r="I134" s="8">
        <v>279756</v>
      </c>
      <c r="J134" s="9">
        <v>3.6689792653018402E-2</v>
      </c>
      <c r="K134" s="53">
        <v>1295</v>
      </c>
      <c r="L134" s="9">
        <v>4.9761758376882903E-2</v>
      </c>
      <c r="M134" s="53">
        <v>11374</v>
      </c>
      <c r="N134" s="9">
        <v>4.0656858119218202E-2</v>
      </c>
      <c r="O134" s="54" t="s">
        <v>915</v>
      </c>
      <c r="P134" s="55">
        <v>10.7499231478635</v>
      </c>
      <c r="Q134" s="55">
        <v>9.5941607020097894</v>
      </c>
      <c r="R134" s="55"/>
      <c r="S134" s="8">
        <v>2441</v>
      </c>
    </row>
    <row r="135" spans="3:19" s="1" customFormat="1" ht="11.85" customHeight="1" x14ac:dyDescent="0.15">
      <c r="C135" s="17" t="s">
        <v>392</v>
      </c>
      <c r="D135" s="56" t="s">
        <v>906</v>
      </c>
      <c r="E135" s="10">
        <v>5</v>
      </c>
      <c r="F135" s="11">
        <v>1.71821305841924E-2</v>
      </c>
      <c r="G135" s="10">
        <v>286</v>
      </c>
      <c r="H135" s="11">
        <v>2.9130109736993801E-4</v>
      </c>
      <c r="I135" s="10">
        <v>2542</v>
      </c>
      <c r="J135" s="11">
        <v>3.3338142139568999E-4</v>
      </c>
      <c r="K135" s="57">
        <v>11</v>
      </c>
      <c r="L135" s="11">
        <v>3.8461538461538498E-2</v>
      </c>
      <c r="M135" s="57">
        <v>93</v>
      </c>
      <c r="N135" s="11">
        <v>3.65853658536585E-2</v>
      </c>
      <c r="O135" s="58" t="s">
        <v>909</v>
      </c>
      <c r="P135" s="59">
        <v>8.8881118881118901</v>
      </c>
      <c r="Q135" s="59">
        <v>7.9854545454545498</v>
      </c>
      <c r="R135" s="59"/>
      <c r="S135" s="10">
        <v>4</v>
      </c>
    </row>
    <row r="136" spans="3:19" s="1" customFormat="1" ht="11.85" customHeight="1" x14ac:dyDescent="0.15">
      <c r="C136" s="17" t="s">
        <v>393</v>
      </c>
      <c r="D136" s="52" t="s">
        <v>906</v>
      </c>
      <c r="E136" s="8">
        <v>1</v>
      </c>
      <c r="F136" s="9">
        <v>5.5555555555555601E-3</v>
      </c>
      <c r="G136" s="8">
        <v>179</v>
      </c>
      <c r="H136" s="9">
        <v>1.82317819682584E-4</v>
      </c>
      <c r="I136" s="8">
        <v>1287</v>
      </c>
      <c r="J136" s="9">
        <v>1.68789098873428E-4</v>
      </c>
      <c r="K136" s="53">
        <v>4</v>
      </c>
      <c r="L136" s="9">
        <v>2.23463687150838E-2</v>
      </c>
      <c r="M136" s="53">
        <v>55</v>
      </c>
      <c r="N136" s="9">
        <v>4.2735042735042701E-2</v>
      </c>
      <c r="O136" s="54" t="s">
        <v>901</v>
      </c>
      <c r="P136" s="55">
        <v>7.1899441340782104</v>
      </c>
      <c r="Q136" s="55">
        <v>6.1485714285714304</v>
      </c>
      <c r="R136" s="55"/>
      <c r="S136" s="8">
        <v>133</v>
      </c>
    </row>
    <row r="137" spans="3:19" s="1" customFormat="1" ht="11.85" customHeight="1" x14ac:dyDescent="0.15">
      <c r="C137" s="17" t="s">
        <v>394</v>
      </c>
      <c r="D137" s="56" t="s">
        <v>906</v>
      </c>
      <c r="E137" s="10">
        <v>52</v>
      </c>
      <c r="F137" s="11">
        <v>3.8719285182427399E-2</v>
      </c>
      <c r="G137" s="10">
        <v>1291</v>
      </c>
      <c r="H137" s="11">
        <v>1.31492907938668E-3</v>
      </c>
      <c r="I137" s="10">
        <v>13260</v>
      </c>
      <c r="J137" s="11">
        <v>1.73903920051411E-3</v>
      </c>
      <c r="K137" s="57">
        <v>324</v>
      </c>
      <c r="L137" s="11">
        <v>0.25096824167312198</v>
      </c>
      <c r="M137" s="57">
        <v>2781</v>
      </c>
      <c r="N137" s="11">
        <v>0.20972850678732999</v>
      </c>
      <c r="O137" s="58" t="s">
        <v>912</v>
      </c>
      <c r="P137" s="59">
        <v>10.2711076684741</v>
      </c>
      <c r="Q137" s="59">
        <v>6.4694932781799404</v>
      </c>
      <c r="R137" s="59"/>
      <c r="S137" s="10">
        <v>150</v>
      </c>
    </row>
    <row r="138" spans="3:19" s="1" customFormat="1" ht="11.85" customHeight="1" x14ac:dyDescent="0.15">
      <c r="C138" s="17" t="s">
        <v>395</v>
      </c>
      <c r="D138" s="52" t="s">
        <v>906</v>
      </c>
      <c r="E138" s="8">
        <v>422</v>
      </c>
      <c r="F138" s="9">
        <v>0.20655898188937799</v>
      </c>
      <c r="G138" s="8">
        <v>1621</v>
      </c>
      <c r="H138" s="9">
        <v>1.6510457301981501E-3</v>
      </c>
      <c r="I138" s="8">
        <v>10429</v>
      </c>
      <c r="J138" s="9">
        <v>1.3677556426969499E-3</v>
      </c>
      <c r="K138" s="53">
        <v>16</v>
      </c>
      <c r="L138" s="9">
        <v>9.8704503392967307E-3</v>
      </c>
      <c r="M138" s="53">
        <v>236</v>
      </c>
      <c r="N138" s="9">
        <v>2.26292070188896E-2</v>
      </c>
      <c r="O138" s="54" t="s">
        <v>914</v>
      </c>
      <c r="P138" s="55">
        <v>6.4336829117828502</v>
      </c>
      <c r="Q138" s="55">
        <v>6.0791277258566998</v>
      </c>
      <c r="R138" s="55"/>
      <c r="S138" s="8">
        <v>42</v>
      </c>
    </row>
    <row r="139" spans="3:19" s="1" customFormat="1" ht="11.85" customHeight="1" x14ac:dyDescent="0.15">
      <c r="C139" s="17" t="s">
        <v>396</v>
      </c>
      <c r="D139" s="56" t="s">
        <v>906</v>
      </c>
      <c r="E139" s="10">
        <v>34</v>
      </c>
      <c r="F139" s="11">
        <v>0.11371237458194</v>
      </c>
      <c r="G139" s="10">
        <v>265</v>
      </c>
      <c r="H139" s="11">
        <v>2.6991185595466301E-4</v>
      </c>
      <c r="I139" s="10">
        <v>2391</v>
      </c>
      <c r="J139" s="11">
        <v>3.1357788298862899E-4</v>
      </c>
      <c r="K139" s="57">
        <v>81</v>
      </c>
      <c r="L139" s="11">
        <v>0.305660377358491</v>
      </c>
      <c r="M139" s="57">
        <v>602</v>
      </c>
      <c r="N139" s="11">
        <v>0.25177749895441198</v>
      </c>
      <c r="O139" s="58" t="s">
        <v>920</v>
      </c>
      <c r="P139" s="59">
        <v>9.02264150943396</v>
      </c>
      <c r="Q139" s="59">
        <v>5.3206521739130404</v>
      </c>
      <c r="R139" s="59"/>
      <c r="S139" s="10">
        <v>23</v>
      </c>
    </row>
    <row r="140" spans="3:19" s="1" customFormat="1" ht="11.85" customHeight="1" x14ac:dyDescent="0.15">
      <c r="C140" s="17" t="s">
        <v>397</v>
      </c>
      <c r="D140" s="52" t="s">
        <v>906</v>
      </c>
      <c r="E140" s="8">
        <v>152</v>
      </c>
      <c r="F140" s="9">
        <v>0.30522088353413701</v>
      </c>
      <c r="G140" s="8">
        <v>346</v>
      </c>
      <c r="H140" s="9">
        <v>3.5241321569929598E-4</v>
      </c>
      <c r="I140" s="8">
        <v>2040</v>
      </c>
      <c r="J140" s="9">
        <v>2.6754449238678498E-4</v>
      </c>
      <c r="K140" s="53">
        <v>16</v>
      </c>
      <c r="L140" s="9">
        <v>4.6242774566474E-2</v>
      </c>
      <c r="M140" s="53">
        <v>92</v>
      </c>
      <c r="N140" s="9">
        <v>4.5098039215686302E-2</v>
      </c>
      <c r="O140" s="54" t="s">
        <v>935</v>
      </c>
      <c r="P140" s="55">
        <v>5.8959537572254304</v>
      </c>
      <c r="Q140" s="55">
        <v>5.07878787878788</v>
      </c>
      <c r="R140" s="55"/>
      <c r="S140" s="8">
        <v>4</v>
      </c>
    </row>
    <row r="141" spans="3:19" s="1" customFormat="1" ht="11.85" customHeight="1" x14ac:dyDescent="0.15">
      <c r="C141" s="17" t="s">
        <v>398</v>
      </c>
      <c r="D141" s="56" t="s">
        <v>906</v>
      </c>
      <c r="E141" s="10">
        <v>85</v>
      </c>
      <c r="F141" s="11">
        <v>0.10939510939510901</v>
      </c>
      <c r="G141" s="10">
        <v>692</v>
      </c>
      <c r="H141" s="11">
        <v>7.0482643139859196E-4</v>
      </c>
      <c r="I141" s="10">
        <v>4775</v>
      </c>
      <c r="J141" s="11">
        <v>6.2623772115044099E-4</v>
      </c>
      <c r="K141" s="57">
        <v>12</v>
      </c>
      <c r="L141" s="11">
        <v>1.7341040462427699E-2</v>
      </c>
      <c r="M141" s="57">
        <v>73</v>
      </c>
      <c r="N141" s="11">
        <v>1.5287958115183201E-2</v>
      </c>
      <c r="O141" s="58" t="s">
        <v>918</v>
      </c>
      <c r="P141" s="59">
        <v>6.9002890173410396</v>
      </c>
      <c r="Q141" s="59">
        <v>6.5970588235294096</v>
      </c>
      <c r="R141" s="59"/>
      <c r="S141" s="10">
        <v>5</v>
      </c>
    </row>
    <row r="142" spans="3:19" s="1" customFormat="1" ht="11.85" customHeight="1" x14ac:dyDescent="0.15">
      <c r="C142" s="17" t="s">
        <v>399</v>
      </c>
      <c r="D142" s="52" t="s">
        <v>906</v>
      </c>
      <c r="E142" s="8">
        <v>21</v>
      </c>
      <c r="F142" s="9">
        <v>5.4404145077720199E-2</v>
      </c>
      <c r="G142" s="8">
        <v>365</v>
      </c>
      <c r="H142" s="9">
        <v>3.7176538650359202E-4</v>
      </c>
      <c r="I142" s="8">
        <v>3550</v>
      </c>
      <c r="J142" s="9">
        <v>4.6557987645739601E-4</v>
      </c>
      <c r="K142" s="53">
        <v>124</v>
      </c>
      <c r="L142" s="9">
        <v>0.33972602739725999</v>
      </c>
      <c r="M142" s="53">
        <v>1006</v>
      </c>
      <c r="N142" s="9">
        <v>0.28338028169014101</v>
      </c>
      <c r="O142" s="54" t="s">
        <v>920</v>
      </c>
      <c r="P142" s="55">
        <v>9.72602739726028</v>
      </c>
      <c r="Q142" s="55">
        <v>5.4107883817427398</v>
      </c>
      <c r="R142" s="55"/>
      <c r="S142" s="8">
        <v>32</v>
      </c>
    </row>
    <row r="143" spans="3:19" s="1" customFormat="1" ht="11.85" customHeight="1" x14ac:dyDescent="0.15">
      <c r="C143" s="17" t="s">
        <v>400</v>
      </c>
      <c r="D143" s="56" t="s">
        <v>906</v>
      </c>
      <c r="E143" s="10">
        <v>111</v>
      </c>
      <c r="F143" s="11">
        <v>0.213051823416507</v>
      </c>
      <c r="G143" s="10">
        <v>410</v>
      </c>
      <c r="H143" s="11">
        <v>4.17599475250611E-4</v>
      </c>
      <c r="I143" s="10">
        <v>2358</v>
      </c>
      <c r="J143" s="11">
        <v>3.0924995737648998E-4</v>
      </c>
      <c r="K143" s="57">
        <v>13</v>
      </c>
      <c r="L143" s="11">
        <v>3.1707317073170697E-2</v>
      </c>
      <c r="M143" s="57">
        <v>94</v>
      </c>
      <c r="N143" s="11">
        <v>3.9864291772688701E-2</v>
      </c>
      <c r="O143" s="58" t="s">
        <v>908</v>
      </c>
      <c r="P143" s="59">
        <v>5.75121951219512</v>
      </c>
      <c r="Q143" s="59">
        <v>5.1788413098236799</v>
      </c>
      <c r="R143" s="59"/>
      <c r="S143" s="10">
        <v>8</v>
      </c>
    </row>
    <row r="144" spans="3:19" s="1" customFormat="1" ht="11.85" customHeight="1" x14ac:dyDescent="0.15">
      <c r="C144" s="17" t="s">
        <v>401</v>
      </c>
      <c r="D144" s="52" t="s">
        <v>906</v>
      </c>
      <c r="E144" s="8">
        <v>15</v>
      </c>
      <c r="F144" s="9">
        <v>3.90625E-2</v>
      </c>
      <c r="G144" s="8">
        <v>369</v>
      </c>
      <c r="H144" s="9">
        <v>3.7583952772554999E-4</v>
      </c>
      <c r="I144" s="8">
        <v>2468</v>
      </c>
      <c r="J144" s="9">
        <v>3.2367637608362101E-4</v>
      </c>
      <c r="K144" s="53">
        <v>39</v>
      </c>
      <c r="L144" s="9">
        <v>0.105691056910569</v>
      </c>
      <c r="M144" s="53">
        <v>522</v>
      </c>
      <c r="N144" s="9">
        <v>0.211507293354943</v>
      </c>
      <c r="O144" s="54" t="s">
        <v>921</v>
      </c>
      <c r="P144" s="55">
        <v>6.6883468834688404</v>
      </c>
      <c r="Q144" s="55">
        <v>4.4787878787878803</v>
      </c>
      <c r="R144" s="55"/>
      <c r="S144" s="8">
        <v>3</v>
      </c>
    </row>
    <row r="145" spans="3:19" s="1" customFormat="1" ht="11.85" customHeight="1" x14ac:dyDescent="0.15">
      <c r="C145" s="17" t="s">
        <v>402</v>
      </c>
      <c r="D145" s="56" t="s">
        <v>906</v>
      </c>
      <c r="E145" s="10">
        <v>156</v>
      </c>
      <c r="F145" s="11">
        <v>7.0238631247186004E-2</v>
      </c>
      <c r="G145" s="10">
        <v>2065</v>
      </c>
      <c r="H145" s="11">
        <v>2.10327540583539E-3</v>
      </c>
      <c r="I145" s="10">
        <v>17688</v>
      </c>
      <c r="J145" s="11">
        <v>2.3197681281065998E-3</v>
      </c>
      <c r="K145" s="57">
        <v>669</v>
      </c>
      <c r="L145" s="11">
        <v>0.32397094430992701</v>
      </c>
      <c r="M145" s="57">
        <v>4527</v>
      </c>
      <c r="N145" s="11">
        <v>0.25593622795115301</v>
      </c>
      <c r="O145" s="58" t="s">
        <v>922</v>
      </c>
      <c r="P145" s="59">
        <v>8.5656174334140402</v>
      </c>
      <c r="Q145" s="59">
        <v>5.11031518624642</v>
      </c>
      <c r="R145" s="59"/>
      <c r="S145" s="10">
        <v>110</v>
      </c>
    </row>
    <row r="146" spans="3:19" s="1" customFormat="1" ht="11.85" customHeight="1" x14ac:dyDescent="0.15">
      <c r="C146" s="17" t="s">
        <v>403</v>
      </c>
      <c r="D146" s="52" t="s">
        <v>906</v>
      </c>
      <c r="E146" s="8">
        <v>1598</v>
      </c>
      <c r="F146" s="9">
        <v>0.30043241210753902</v>
      </c>
      <c r="G146" s="8">
        <v>3721</v>
      </c>
      <c r="H146" s="9">
        <v>3.7899698717256602E-3</v>
      </c>
      <c r="I146" s="8">
        <v>19076</v>
      </c>
      <c r="J146" s="9">
        <v>2.5018033023383899E-3</v>
      </c>
      <c r="K146" s="53">
        <v>101</v>
      </c>
      <c r="L146" s="9">
        <v>2.7143241064229998E-2</v>
      </c>
      <c r="M146" s="53">
        <v>657</v>
      </c>
      <c r="N146" s="9">
        <v>3.4441182637869598E-2</v>
      </c>
      <c r="O146" s="54" t="s">
        <v>917</v>
      </c>
      <c r="P146" s="55">
        <v>5.12657887664606</v>
      </c>
      <c r="Q146" s="55">
        <v>4.6961325966850804</v>
      </c>
      <c r="R146" s="55"/>
      <c r="S146" s="8">
        <v>23</v>
      </c>
    </row>
    <row r="147" spans="3:19" s="1" customFormat="1" ht="11.85" customHeight="1" x14ac:dyDescent="0.15">
      <c r="C147" s="17" t="s">
        <v>404</v>
      </c>
      <c r="D147" s="56" t="s">
        <v>906</v>
      </c>
      <c r="E147" s="10">
        <v>62</v>
      </c>
      <c r="F147" s="11">
        <v>4.6934140802422399E-2</v>
      </c>
      <c r="G147" s="10">
        <v>1259</v>
      </c>
      <c r="H147" s="11">
        <v>1.2823359496110199E-3</v>
      </c>
      <c r="I147" s="10">
        <v>8913</v>
      </c>
      <c r="J147" s="11">
        <v>1.1689333630605001E-3</v>
      </c>
      <c r="K147" s="57">
        <v>63</v>
      </c>
      <c r="L147" s="11">
        <v>5.0039714058776802E-2</v>
      </c>
      <c r="M147" s="57">
        <v>398</v>
      </c>
      <c r="N147" s="11">
        <v>4.4653876360372498E-2</v>
      </c>
      <c r="O147" s="58" t="s">
        <v>918</v>
      </c>
      <c r="P147" s="59">
        <v>7.0794281175536096</v>
      </c>
      <c r="Q147" s="59">
        <v>6.1680602006688998</v>
      </c>
      <c r="R147" s="59"/>
      <c r="S147" s="10">
        <v>53</v>
      </c>
    </row>
    <row r="148" spans="3:19" s="1" customFormat="1" ht="11.85" customHeight="1" x14ac:dyDescent="0.15">
      <c r="C148" s="17" t="s">
        <v>405</v>
      </c>
      <c r="D148" s="52" t="s">
        <v>906</v>
      </c>
      <c r="E148" s="8">
        <v>19</v>
      </c>
      <c r="F148" s="9">
        <v>2.3427866831072799E-2</v>
      </c>
      <c r="G148" s="8">
        <v>792</v>
      </c>
      <c r="H148" s="9">
        <v>8.0667996194752102E-4</v>
      </c>
      <c r="I148" s="8">
        <v>6576</v>
      </c>
      <c r="J148" s="9">
        <v>8.6243754016446098E-4</v>
      </c>
      <c r="K148" s="53">
        <v>207</v>
      </c>
      <c r="L148" s="9">
        <v>0.26136363636363602</v>
      </c>
      <c r="M148" s="53">
        <v>1115</v>
      </c>
      <c r="N148" s="9">
        <v>0.16955596107056001</v>
      </c>
      <c r="O148" s="54" t="s">
        <v>920</v>
      </c>
      <c r="P148" s="55">
        <v>8.3030303030302992</v>
      </c>
      <c r="Q148" s="55">
        <v>5.7948717948717903</v>
      </c>
      <c r="R148" s="55"/>
      <c r="S148" s="8">
        <v>7</v>
      </c>
    </row>
    <row r="149" spans="3:19" s="1" customFormat="1" ht="11.85" customHeight="1" x14ac:dyDescent="0.15">
      <c r="C149" s="17" t="s">
        <v>406</v>
      </c>
      <c r="D149" s="56" t="s">
        <v>906</v>
      </c>
      <c r="E149" s="10">
        <v>159</v>
      </c>
      <c r="F149" s="11">
        <v>6.7315834038950001E-2</v>
      </c>
      <c r="G149" s="10">
        <v>2203</v>
      </c>
      <c r="H149" s="11">
        <v>2.2438332779929101E-3</v>
      </c>
      <c r="I149" s="10">
        <v>13380</v>
      </c>
      <c r="J149" s="11">
        <v>1.7547771118309799E-3</v>
      </c>
      <c r="K149" s="57">
        <v>11</v>
      </c>
      <c r="L149" s="11">
        <v>4.99319110304131E-3</v>
      </c>
      <c r="M149" s="57">
        <v>88</v>
      </c>
      <c r="N149" s="11">
        <v>6.57698056801196E-3</v>
      </c>
      <c r="O149" s="58" t="s">
        <v>931</v>
      </c>
      <c r="P149" s="59">
        <v>6.0735360871538804</v>
      </c>
      <c r="Q149" s="59">
        <v>5.9584854014598498</v>
      </c>
      <c r="R149" s="59"/>
      <c r="S149" s="10">
        <v>2</v>
      </c>
    </row>
    <row r="150" spans="3:19" s="1" customFormat="1" ht="11.85" customHeight="1" x14ac:dyDescent="0.15">
      <c r="C150" s="17" t="s">
        <v>407</v>
      </c>
      <c r="D150" s="52" t="s">
        <v>906</v>
      </c>
      <c r="E150" s="8">
        <v>287</v>
      </c>
      <c r="F150" s="9">
        <v>0.16242218449349199</v>
      </c>
      <c r="G150" s="8">
        <v>1480</v>
      </c>
      <c r="H150" s="9">
        <v>1.50743225212416E-3</v>
      </c>
      <c r="I150" s="8">
        <v>6857</v>
      </c>
      <c r="J150" s="9">
        <v>8.9929048249813104E-4</v>
      </c>
      <c r="K150" s="53">
        <v>24</v>
      </c>
      <c r="L150" s="9">
        <v>1.62162162162162E-2</v>
      </c>
      <c r="M150" s="53">
        <v>76</v>
      </c>
      <c r="N150" s="9">
        <v>1.10835642409217E-2</v>
      </c>
      <c r="O150" s="54" t="s">
        <v>912</v>
      </c>
      <c r="P150" s="55">
        <v>4.63310810810811</v>
      </c>
      <c r="Q150" s="55">
        <v>4.4429945054945099</v>
      </c>
      <c r="R150" s="55"/>
      <c r="S150" s="8">
        <v>3</v>
      </c>
    </row>
    <row r="151" spans="3:19" s="1" customFormat="1" ht="11.85" customHeight="1" x14ac:dyDescent="0.15">
      <c r="C151" s="17" t="s">
        <v>408</v>
      </c>
      <c r="D151" s="56" t="s">
        <v>906</v>
      </c>
      <c r="E151" s="10">
        <v>64</v>
      </c>
      <c r="F151" s="11">
        <v>3.44641895530425E-2</v>
      </c>
      <c r="G151" s="10">
        <v>1793</v>
      </c>
      <c r="H151" s="11">
        <v>1.8262338027423E-3</v>
      </c>
      <c r="I151" s="10">
        <v>21063</v>
      </c>
      <c r="J151" s="11">
        <v>2.7623968838935602E-3</v>
      </c>
      <c r="K151" s="57">
        <v>583</v>
      </c>
      <c r="L151" s="11">
        <v>0.32515337423312901</v>
      </c>
      <c r="M151" s="57">
        <v>6268</v>
      </c>
      <c r="N151" s="11">
        <v>0.29758344015572302</v>
      </c>
      <c r="O151" s="58" t="s">
        <v>921</v>
      </c>
      <c r="P151" s="59">
        <v>11.747350808700499</v>
      </c>
      <c r="Q151" s="59">
        <v>6.4413223140495903</v>
      </c>
      <c r="R151" s="59"/>
      <c r="S151" s="10">
        <v>148</v>
      </c>
    </row>
    <row r="152" spans="3:19" s="1" customFormat="1" ht="11.85" customHeight="1" x14ac:dyDescent="0.15">
      <c r="C152" s="17" t="s">
        <v>409</v>
      </c>
      <c r="D152" s="52" t="s">
        <v>906</v>
      </c>
      <c r="E152" s="8">
        <v>362</v>
      </c>
      <c r="F152" s="9">
        <v>0.15197313182199801</v>
      </c>
      <c r="G152" s="8">
        <v>2020</v>
      </c>
      <c r="H152" s="9">
        <v>2.05744131708837E-3</v>
      </c>
      <c r="I152" s="8">
        <v>15273</v>
      </c>
      <c r="J152" s="9">
        <v>2.0030426628545898E-3</v>
      </c>
      <c r="K152" s="53">
        <v>66</v>
      </c>
      <c r="L152" s="9">
        <v>3.2673267326732702E-2</v>
      </c>
      <c r="M152" s="53">
        <v>704</v>
      </c>
      <c r="N152" s="9">
        <v>4.6094414980684902E-2</v>
      </c>
      <c r="O152" s="54" t="s">
        <v>931</v>
      </c>
      <c r="P152" s="55">
        <v>7.5608910891089103</v>
      </c>
      <c r="Q152" s="55">
        <v>6.7436028659160696</v>
      </c>
      <c r="R152" s="55"/>
      <c r="S152" s="8">
        <v>32</v>
      </c>
    </row>
    <row r="153" spans="3:19" s="1" customFormat="1" ht="11.85" customHeight="1" x14ac:dyDescent="0.15">
      <c r="C153" s="17" t="s">
        <v>410</v>
      </c>
      <c r="D153" s="56" t="s">
        <v>899</v>
      </c>
      <c r="E153" s="10"/>
      <c r="F153" s="11"/>
      <c r="G153" s="10">
        <v>424</v>
      </c>
      <c r="H153" s="11">
        <v>4.31858969527461E-4</v>
      </c>
      <c r="I153" s="10">
        <v>7779</v>
      </c>
      <c r="J153" s="11">
        <v>1.02021010111608E-3</v>
      </c>
      <c r="K153" s="57">
        <v>102</v>
      </c>
      <c r="L153" s="11">
        <v>0.240566037735849</v>
      </c>
      <c r="M153" s="57">
        <v>1430</v>
      </c>
      <c r="N153" s="11">
        <v>0.183828255559841</v>
      </c>
      <c r="O153" s="58" t="s">
        <v>913</v>
      </c>
      <c r="P153" s="59">
        <v>18.346698113207498</v>
      </c>
      <c r="Q153" s="59">
        <v>12.711180124223601</v>
      </c>
      <c r="R153" s="59">
        <v>3.7830188679245298</v>
      </c>
      <c r="S153" s="10">
        <v>14</v>
      </c>
    </row>
    <row r="154" spans="3:19" s="1" customFormat="1" ht="11.85" customHeight="1" x14ac:dyDescent="0.15">
      <c r="C154" s="17" t="s">
        <v>411</v>
      </c>
      <c r="D154" s="52" t="s">
        <v>899</v>
      </c>
      <c r="E154" s="8">
        <v>29</v>
      </c>
      <c r="F154" s="9">
        <v>3.8057742782152203E-2</v>
      </c>
      <c r="G154" s="8">
        <v>733</v>
      </c>
      <c r="H154" s="9">
        <v>7.4658637892365302E-4</v>
      </c>
      <c r="I154" s="8">
        <v>6750</v>
      </c>
      <c r="J154" s="9">
        <v>8.8525751157392198E-4</v>
      </c>
      <c r="K154" s="53">
        <v>2</v>
      </c>
      <c r="L154" s="9">
        <v>2.7285129604365599E-3</v>
      </c>
      <c r="M154" s="53">
        <v>35</v>
      </c>
      <c r="N154" s="9">
        <v>5.1851851851851902E-3</v>
      </c>
      <c r="O154" s="54" t="s">
        <v>942</v>
      </c>
      <c r="P154" s="55">
        <v>9.2087312414733997</v>
      </c>
      <c r="Q154" s="55">
        <v>9.0902872777017798</v>
      </c>
      <c r="R154" s="55">
        <v>1.7476125511596201</v>
      </c>
      <c r="S154" s="8"/>
    </row>
    <row r="155" spans="3:19" s="1" customFormat="1" ht="11.85" customHeight="1" x14ac:dyDescent="0.15">
      <c r="C155" s="17" t="s">
        <v>412</v>
      </c>
      <c r="D155" s="56" t="s">
        <v>899</v>
      </c>
      <c r="E155" s="10">
        <v>93</v>
      </c>
      <c r="F155" s="11">
        <v>1.3833110218652399E-2</v>
      </c>
      <c r="G155" s="10">
        <v>6630</v>
      </c>
      <c r="H155" s="11">
        <v>6.7528890753940198E-3</v>
      </c>
      <c r="I155" s="10">
        <v>60059</v>
      </c>
      <c r="J155" s="11">
        <v>7.8766934648323295E-3</v>
      </c>
      <c r="K155" s="57">
        <v>31</v>
      </c>
      <c r="L155" s="11">
        <v>4.67571644042232E-3</v>
      </c>
      <c r="M155" s="57">
        <v>570</v>
      </c>
      <c r="N155" s="11">
        <v>9.4906675102815596E-3</v>
      </c>
      <c r="O155" s="58" t="s">
        <v>932</v>
      </c>
      <c r="P155" s="59">
        <v>9.0586726998491702</v>
      </c>
      <c r="Q155" s="59">
        <v>8.8175481133505098</v>
      </c>
      <c r="R155" s="59">
        <v>1.7577677224735999</v>
      </c>
      <c r="S155" s="10">
        <v>26</v>
      </c>
    </row>
    <row r="156" spans="3:19" s="1" customFormat="1" ht="11.85" customHeight="1" x14ac:dyDescent="0.15">
      <c r="C156" s="17" t="s">
        <v>413</v>
      </c>
      <c r="D156" s="52" t="s">
        <v>899</v>
      </c>
      <c r="E156" s="8">
        <v>3</v>
      </c>
      <c r="F156" s="9">
        <v>5.7581573896353204E-3</v>
      </c>
      <c r="G156" s="8">
        <v>518</v>
      </c>
      <c r="H156" s="9">
        <v>5.2760128824345498E-4</v>
      </c>
      <c r="I156" s="8">
        <v>7097</v>
      </c>
      <c r="J156" s="9">
        <v>9.3076630513187102E-4</v>
      </c>
      <c r="K156" s="53">
        <v>125</v>
      </c>
      <c r="L156" s="9">
        <v>0.241312741312741</v>
      </c>
      <c r="M156" s="53">
        <v>1328</v>
      </c>
      <c r="N156" s="9">
        <v>0.18712131886712699</v>
      </c>
      <c r="O156" s="54" t="s">
        <v>935</v>
      </c>
      <c r="P156" s="55">
        <v>13.700772200772199</v>
      </c>
      <c r="Q156" s="55">
        <v>9.2493638676844796</v>
      </c>
      <c r="R156" s="55">
        <v>2.2432432432432399</v>
      </c>
      <c r="S156" s="8">
        <v>41</v>
      </c>
    </row>
    <row r="157" spans="3:19" s="1" customFormat="1" ht="11.85" customHeight="1" x14ac:dyDescent="0.15">
      <c r="C157" s="17" t="s">
        <v>414</v>
      </c>
      <c r="D157" s="56" t="s">
        <v>899</v>
      </c>
      <c r="E157" s="10">
        <v>89</v>
      </c>
      <c r="F157" s="11">
        <v>5.6080655324511702E-2</v>
      </c>
      <c r="G157" s="10">
        <v>1498</v>
      </c>
      <c r="H157" s="11">
        <v>1.52576588762296E-3</v>
      </c>
      <c r="I157" s="10">
        <v>10746</v>
      </c>
      <c r="J157" s="11">
        <v>1.4093299584256799E-3</v>
      </c>
      <c r="K157" s="57">
        <v>6</v>
      </c>
      <c r="L157" s="11">
        <v>4.0053404539385903E-3</v>
      </c>
      <c r="M157" s="57">
        <v>57</v>
      </c>
      <c r="N157" s="11">
        <v>5.30429927414852E-3</v>
      </c>
      <c r="O157" s="58" t="s">
        <v>943</v>
      </c>
      <c r="P157" s="59">
        <v>7.1735647530040101</v>
      </c>
      <c r="Q157" s="59">
        <v>7.0475871313672904</v>
      </c>
      <c r="R157" s="59">
        <v>0.88785046728971995</v>
      </c>
      <c r="S157" s="10">
        <v>2</v>
      </c>
    </row>
    <row r="158" spans="3:19" s="1" customFormat="1" ht="11.85" customHeight="1" x14ac:dyDescent="0.15">
      <c r="C158" s="17" t="s">
        <v>415</v>
      </c>
      <c r="D158" s="52" t="s">
        <v>899</v>
      </c>
      <c r="E158" s="8"/>
      <c r="F158" s="9"/>
      <c r="G158" s="8">
        <v>112</v>
      </c>
      <c r="H158" s="9">
        <v>1.14075954214801E-4</v>
      </c>
      <c r="I158" s="8">
        <v>1869</v>
      </c>
      <c r="J158" s="9">
        <v>2.45117968760246E-4</v>
      </c>
      <c r="K158" s="53">
        <v>26</v>
      </c>
      <c r="L158" s="9">
        <v>0.23214285714285701</v>
      </c>
      <c r="M158" s="53">
        <v>385</v>
      </c>
      <c r="N158" s="9">
        <v>0.20599250936329599</v>
      </c>
      <c r="O158" s="54" t="s">
        <v>910</v>
      </c>
      <c r="P158" s="55">
        <v>16.6875</v>
      </c>
      <c r="Q158" s="55">
        <v>11.209302325581399</v>
      </c>
      <c r="R158" s="55">
        <v>4.8035714285714297</v>
      </c>
      <c r="S158" s="8">
        <v>3</v>
      </c>
    </row>
    <row r="159" spans="3:19" s="1" customFormat="1" ht="11.85" customHeight="1" x14ac:dyDescent="0.15">
      <c r="C159" s="17" t="s">
        <v>416</v>
      </c>
      <c r="D159" s="56" t="s">
        <v>899</v>
      </c>
      <c r="E159" s="10">
        <v>8</v>
      </c>
      <c r="F159" s="11">
        <v>1.5355086372360801E-2</v>
      </c>
      <c r="G159" s="10">
        <v>513</v>
      </c>
      <c r="H159" s="11">
        <v>5.2250861171600801E-4</v>
      </c>
      <c r="I159" s="10">
        <v>3428</v>
      </c>
      <c r="J159" s="11">
        <v>4.4957966661857899E-4</v>
      </c>
      <c r="K159" s="57"/>
      <c r="L159" s="11"/>
      <c r="M159" s="57"/>
      <c r="N159" s="11"/>
      <c r="O159" s="58" t="s">
        <v>930</v>
      </c>
      <c r="P159" s="59">
        <v>6.6822612085769997</v>
      </c>
      <c r="Q159" s="59">
        <v>6.6822612085769997</v>
      </c>
      <c r="R159" s="59">
        <v>1.0370370370370401</v>
      </c>
      <c r="S159" s="10"/>
    </row>
    <row r="160" spans="3:19" s="1" customFormat="1" ht="11.85" customHeight="1" x14ac:dyDescent="0.15">
      <c r="C160" s="17" t="s">
        <v>417</v>
      </c>
      <c r="D160" s="52" t="s">
        <v>899</v>
      </c>
      <c r="E160" s="8">
        <v>84</v>
      </c>
      <c r="F160" s="9">
        <v>5.1980198019801999E-2</v>
      </c>
      <c r="G160" s="8">
        <v>1532</v>
      </c>
      <c r="H160" s="9">
        <v>1.5603960880096E-3</v>
      </c>
      <c r="I160" s="8">
        <v>15315</v>
      </c>
      <c r="J160" s="9">
        <v>2.0085509318155002E-3</v>
      </c>
      <c r="K160" s="53">
        <v>31</v>
      </c>
      <c r="L160" s="9">
        <v>2.0234986945169699E-2</v>
      </c>
      <c r="M160" s="53">
        <v>388</v>
      </c>
      <c r="N160" s="9">
        <v>2.53346392425726E-2</v>
      </c>
      <c r="O160" s="54" t="s">
        <v>944</v>
      </c>
      <c r="P160" s="55">
        <v>9.9967362924281993</v>
      </c>
      <c r="Q160" s="55">
        <v>9.2358427714856806</v>
      </c>
      <c r="R160" s="55">
        <v>2.2036553524804199</v>
      </c>
      <c r="S160" s="8">
        <v>3</v>
      </c>
    </row>
    <row r="161" spans="3:19" s="1" customFormat="1" ht="11.85" customHeight="1" x14ac:dyDescent="0.15">
      <c r="C161" s="17" t="s">
        <v>418</v>
      </c>
      <c r="D161" s="56" t="s">
        <v>899</v>
      </c>
      <c r="E161" s="10">
        <v>5</v>
      </c>
      <c r="F161" s="11">
        <v>4.1666666666666699E-2</v>
      </c>
      <c r="G161" s="10">
        <v>115</v>
      </c>
      <c r="H161" s="11">
        <v>1.17131560131269E-4</v>
      </c>
      <c r="I161" s="10">
        <v>1469</v>
      </c>
      <c r="J161" s="11">
        <v>1.9265826437068001E-4</v>
      </c>
      <c r="K161" s="57">
        <v>9</v>
      </c>
      <c r="L161" s="11">
        <v>7.8260869565217397E-2</v>
      </c>
      <c r="M161" s="57">
        <v>209</v>
      </c>
      <c r="N161" s="11">
        <v>0.14227365554799201</v>
      </c>
      <c r="O161" s="58" t="s">
        <v>911</v>
      </c>
      <c r="P161" s="59">
        <v>12.7739130434783</v>
      </c>
      <c r="Q161" s="59">
        <v>9.3301886792452802</v>
      </c>
      <c r="R161" s="59">
        <v>2.4695652173912999</v>
      </c>
      <c r="S161" s="10">
        <v>4</v>
      </c>
    </row>
    <row r="162" spans="3:19" s="1" customFormat="1" ht="11.85" customHeight="1" x14ac:dyDescent="0.15">
      <c r="C162" s="17" t="s">
        <v>419</v>
      </c>
      <c r="D162" s="52" t="s">
        <v>899</v>
      </c>
      <c r="E162" s="8">
        <v>70</v>
      </c>
      <c r="F162" s="9">
        <v>0.17114914425427899</v>
      </c>
      <c r="G162" s="8">
        <v>339</v>
      </c>
      <c r="H162" s="9">
        <v>3.4528346856087098E-4</v>
      </c>
      <c r="I162" s="8">
        <v>3292</v>
      </c>
      <c r="J162" s="9">
        <v>4.31743367126126E-4</v>
      </c>
      <c r="K162" s="53">
        <v>105</v>
      </c>
      <c r="L162" s="9">
        <v>0.30973451327433599</v>
      </c>
      <c r="M162" s="53">
        <v>1197</v>
      </c>
      <c r="N162" s="9">
        <v>0.36360874848116698</v>
      </c>
      <c r="O162" s="54" t="s">
        <v>922</v>
      </c>
      <c r="P162" s="55">
        <v>9.7109144542772903</v>
      </c>
      <c r="Q162" s="55">
        <v>4.8205128205128203</v>
      </c>
      <c r="R162" s="55">
        <v>3.00589970501475</v>
      </c>
      <c r="S162" s="8">
        <v>5</v>
      </c>
    </row>
    <row r="163" spans="3:19" s="1" customFormat="1" ht="11.85" customHeight="1" x14ac:dyDescent="0.15">
      <c r="C163" s="17" t="s">
        <v>420</v>
      </c>
      <c r="D163" s="56" t="s">
        <v>899</v>
      </c>
      <c r="E163" s="10">
        <v>3882</v>
      </c>
      <c r="F163" s="11">
        <v>0.58323317307692302</v>
      </c>
      <c r="G163" s="10">
        <v>2774</v>
      </c>
      <c r="H163" s="11">
        <v>2.8254169374273001E-3</v>
      </c>
      <c r="I163" s="10">
        <v>9405</v>
      </c>
      <c r="J163" s="11">
        <v>1.2334587994596699E-3</v>
      </c>
      <c r="K163" s="57">
        <v>435</v>
      </c>
      <c r="L163" s="11">
        <v>0.156813266041817</v>
      </c>
      <c r="M163" s="57">
        <v>1888</v>
      </c>
      <c r="N163" s="11">
        <v>0.200744284954811</v>
      </c>
      <c r="O163" s="58" t="s">
        <v>903</v>
      </c>
      <c r="P163" s="59">
        <v>3.39041095890411</v>
      </c>
      <c r="Q163" s="59">
        <v>2.4634459170585701</v>
      </c>
      <c r="R163" s="59">
        <v>0.54181687094448505</v>
      </c>
      <c r="S163" s="10"/>
    </row>
    <row r="164" spans="3:19" s="1" customFormat="1" ht="11.85" customHeight="1" x14ac:dyDescent="0.15">
      <c r="C164" s="17" t="s">
        <v>421</v>
      </c>
      <c r="D164" s="52" t="s">
        <v>899</v>
      </c>
      <c r="E164" s="8">
        <v>12</v>
      </c>
      <c r="F164" s="9">
        <v>3.3519553072625698E-2</v>
      </c>
      <c r="G164" s="8">
        <v>346</v>
      </c>
      <c r="H164" s="9">
        <v>3.5241321569929598E-4</v>
      </c>
      <c r="I164" s="8">
        <v>3793</v>
      </c>
      <c r="J164" s="9">
        <v>4.9744914687405704E-4</v>
      </c>
      <c r="K164" s="53">
        <v>96</v>
      </c>
      <c r="L164" s="9">
        <v>0.27745664739884401</v>
      </c>
      <c r="M164" s="53">
        <v>1103</v>
      </c>
      <c r="N164" s="9">
        <v>0.29079883996836298</v>
      </c>
      <c r="O164" s="54" t="s">
        <v>921</v>
      </c>
      <c r="P164" s="55">
        <v>10.9624277456647</v>
      </c>
      <c r="Q164" s="55">
        <v>6.1479999999999997</v>
      </c>
      <c r="R164" s="55">
        <v>1.6791907514450899</v>
      </c>
      <c r="S164" s="8">
        <v>9</v>
      </c>
    </row>
    <row r="165" spans="3:19" s="1" customFormat="1" ht="11.85" customHeight="1" x14ac:dyDescent="0.15">
      <c r="C165" s="17" t="s">
        <v>422</v>
      </c>
      <c r="D165" s="56" t="s">
        <v>899</v>
      </c>
      <c r="E165" s="10">
        <v>1220</v>
      </c>
      <c r="F165" s="11">
        <v>0.300492610837438</v>
      </c>
      <c r="G165" s="10">
        <v>2840</v>
      </c>
      <c r="H165" s="11">
        <v>2.8926402675895999E-3</v>
      </c>
      <c r="I165" s="10">
        <v>11182</v>
      </c>
      <c r="J165" s="11">
        <v>1.4665110362103099E-3</v>
      </c>
      <c r="K165" s="57">
        <v>8</v>
      </c>
      <c r="L165" s="11">
        <v>2.8169014084507E-3</v>
      </c>
      <c r="M165" s="57">
        <v>80</v>
      </c>
      <c r="N165" s="11">
        <v>7.1543552137363596E-3</v>
      </c>
      <c r="O165" s="58" t="s">
        <v>908</v>
      </c>
      <c r="P165" s="59">
        <v>3.93732394366197</v>
      </c>
      <c r="Q165" s="59">
        <v>3.875</v>
      </c>
      <c r="R165" s="59">
        <v>0.34964788732394397</v>
      </c>
      <c r="S165" s="10">
        <v>1</v>
      </c>
    </row>
    <row r="166" spans="3:19" s="1" customFormat="1" ht="11.85" customHeight="1" x14ac:dyDescent="0.15">
      <c r="C166" s="17" t="s">
        <v>423</v>
      </c>
      <c r="D166" s="52" t="s">
        <v>899</v>
      </c>
      <c r="E166" s="8">
        <v>64</v>
      </c>
      <c r="F166" s="9">
        <v>0.152744630071599</v>
      </c>
      <c r="G166" s="8">
        <v>355</v>
      </c>
      <c r="H166" s="9">
        <v>3.6158003344869901E-4</v>
      </c>
      <c r="I166" s="8">
        <v>2779</v>
      </c>
      <c r="J166" s="9">
        <v>3.64463796246508E-4</v>
      </c>
      <c r="K166" s="53">
        <v>120</v>
      </c>
      <c r="L166" s="9">
        <v>0.338028169014085</v>
      </c>
      <c r="M166" s="53">
        <v>987</v>
      </c>
      <c r="N166" s="9">
        <v>0.35516372795969797</v>
      </c>
      <c r="O166" s="54" t="s">
        <v>925</v>
      </c>
      <c r="P166" s="55">
        <v>7.8281690140845104</v>
      </c>
      <c r="Q166" s="55">
        <v>4.0425531914893602</v>
      </c>
      <c r="R166" s="55">
        <v>1.5971830985915501</v>
      </c>
      <c r="S166" s="8">
        <v>11</v>
      </c>
    </row>
    <row r="167" spans="3:19" s="1" customFormat="1" ht="11.85" customHeight="1" x14ac:dyDescent="0.15">
      <c r="C167" s="17" t="s">
        <v>424</v>
      </c>
      <c r="D167" s="56" t="s">
        <v>899</v>
      </c>
      <c r="E167" s="10">
        <v>3908</v>
      </c>
      <c r="F167" s="11">
        <v>0.64414043184440395</v>
      </c>
      <c r="G167" s="10">
        <v>2159</v>
      </c>
      <c r="H167" s="11">
        <v>2.19901772455139E-3</v>
      </c>
      <c r="I167" s="10">
        <v>6565</v>
      </c>
      <c r="J167" s="11">
        <v>8.60994898293748E-4</v>
      </c>
      <c r="K167" s="57">
        <v>229</v>
      </c>
      <c r="L167" s="11">
        <v>0.106067623899954</v>
      </c>
      <c r="M167" s="57">
        <v>817</v>
      </c>
      <c r="N167" s="11">
        <v>0.12444782939832399</v>
      </c>
      <c r="O167" s="58" t="s">
        <v>903</v>
      </c>
      <c r="P167" s="59">
        <v>3.0407596109309898</v>
      </c>
      <c r="Q167" s="59">
        <v>2.4927461139896399</v>
      </c>
      <c r="R167" s="59">
        <v>0.62760537285780504</v>
      </c>
      <c r="S167" s="10">
        <v>1</v>
      </c>
    </row>
    <row r="168" spans="3:19" s="1" customFormat="1" ht="11.85" customHeight="1" x14ac:dyDescent="0.15">
      <c r="C168" s="17" t="s">
        <v>425</v>
      </c>
      <c r="D168" s="52" t="s">
        <v>899</v>
      </c>
      <c r="E168" s="8">
        <v>287</v>
      </c>
      <c r="F168" s="9">
        <v>0.74352331606217603</v>
      </c>
      <c r="G168" s="8">
        <v>99</v>
      </c>
      <c r="H168" s="9">
        <v>1.0083499524344001E-4</v>
      </c>
      <c r="I168" s="8">
        <v>569</v>
      </c>
      <c r="J168" s="9">
        <v>7.4623929494157295E-5</v>
      </c>
      <c r="K168" s="53">
        <v>23</v>
      </c>
      <c r="L168" s="9">
        <v>0.23232323232323199</v>
      </c>
      <c r="M168" s="53">
        <v>279</v>
      </c>
      <c r="N168" s="9">
        <v>0.490333919156415</v>
      </c>
      <c r="O168" s="54" t="s">
        <v>903</v>
      </c>
      <c r="P168" s="55">
        <v>5.7474747474747501</v>
      </c>
      <c r="Q168" s="55">
        <v>2.6052631578947398</v>
      </c>
      <c r="R168" s="55">
        <v>1.9292929292929299</v>
      </c>
      <c r="S168" s="8"/>
    </row>
    <row r="169" spans="3:19" s="1" customFormat="1" ht="11.85" customHeight="1" x14ac:dyDescent="0.15">
      <c r="C169" s="17" t="s">
        <v>426</v>
      </c>
      <c r="D169" s="56" t="s">
        <v>899</v>
      </c>
      <c r="E169" s="10"/>
      <c r="F169" s="11"/>
      <c r="G169" s="10">
        <v>191</v>
      </c>
      <c r="H169" s="11">
        <v>1.9454024334845501E-4</v>
      </c>
      <c r="I169" s="10">
        <v>2198</v>
      </c>
      <c r="J169" s="11">
        <v>2.8826607562066399E-4</v>
      </c>
      <c r="K169" s="57">
        <v>50</v>
      </c>
      <c r="L169" s="11">
        <v>0.26178010471204199</v>
      </c>
      <c r="M169" s="57">
        <v>429</v>
      </c>
      <c r="N169" s="11">
        <v>0.19517743403093701</v>
      </c>
      <c r="O169" s="58" t="s">
        <v>912</v>
      </c>
      <c r="P169" s="59">
        <v>11.5078534031414</v>
      </c>
      <c r="Q169" s="59">
        <v>7.9361702127659601</v>
      </c>
      <c r="R169" s="59">
        <v>1.16230366492147</v>
      </c>
      <c r="S169" s="10">
        <v>4</v>
      </c>
    </row>
    <row r="170" spans="3:19" s="1" customFormat="1" ht="11.85" customHeight="1" x14ac:dyDescent="0.15">
      <c r="C170" s="17" t="s">
        <v>427</v>
      </c>
      <c r="D170" s="52" t="s">
        <v>899</v>
      </c>
      <c r="E170" s="8">
        <v>18</v>
      </c>
      <c r="F170" s="9">
        <v>9.7087378640776708E-3</v>
      </c>
      <c r="G170" s="8">
        <v>1836</v>
      </c>
      <c r="H170" s="9">
        <v>1.8700308208783401E-3</v>
      </c>
      <c r="I170" s="8">
        <v>10341</v>
      </c>
      <c r="J170" s="9">
        <v>1.35621450773125E-3</v>
      </c>
      <c r="K170" s="53">
        <v>97</v>
      </c>
      <c r="L170" s="9">
        <v>5.2832244008714599E-2</v>
      </c>
      <c r="M170" s="53">
        <v>291</v>
      </c>
      <c r="N170" s="9">
        <v>2.8140411952422398E-2</v>
      </c>
      <c r="O170" s="54" t="s">
        <v>920</v>
      </c>
      <c r="P170" s="55">
        <v>5.6323529411764701</v>
      </c>
      <c r="Q170" s="55">
        <v>5.2208165612420903</v>
      </c>
      <c r="R170" s="55">
        <v>0.37418300653594799</v>
      </c>
      <c r="S170" s="8"/>
    </row>
    <row r="171" spans="3:19" s="1" customFormat="1" ht="11.85" customHeight="1" x14ac:dyDescent="0.15">
      <c r="C171" s="17" t="s">
        <v>428</v>
      </c>
      <c r="D171" s="56" t="s">
        <v>899</v>
      </c>
      <c r="E171" s="10"/>
      <c r="F171" s="11"/>
      <c r="G171" s="10">
        <v>133</v>
      </c>
      <c r="H171" s="11">
        <v>1.35465195630076E-4</v>
      </c>
      <c r="I171" s="10">
        <v>1012</v>
      </c>
      <c r="J171" s="11">
        <v>1.3272305210560101E-4</v>
      </c>
      <c r="K171" s="57">
        <v>37</v>
      </c>
      <c r="L171" s="11">
        <v>0.278195488721805</v>
      </c>
      <c r="M171" s="57">
        <v>260</v>
      </c>
      <c r="N171" s="11">
        <v>0.25691699604743101</v>
      </c>
      <c r="O171" s="58" t="s">
        <v>919</v>
      </c>
      <c r="P171" s="59">
        <v>7.6090225563909799</v>
      </c>
      <c r="Q171" s="59">
        <v>4.75</v>
      </c>
      <c r="R171" s="59">
        <v>0.64661654135338298</v>
      </c>
      <c r="S171" s="10">
        <v>3</v>
      </c>
    </row>
    <row r="172" spans="3:19" s="1" customFormat="1" ht="11.85" customHeight="1" x14ac:dyDescent="0.15">
      <c r="C172" s="17" t="s">
        <v>429</v>
      </c>
      <c r="D172" s="52" t="s">
        <v>899</v>
      </c>
      <c r="E172" s="8">
        <v>133</v>
      </c>
      <c r="F172" s="9">
        <v>3.2606030889923997E-2</v>
      </c>
      <c r="G172" s="8">
        <v>3946</v>
      </c>
      <c r="H172" s="9">
        <v>4.0191403154607496E-3</v>
      </c>
      <c r="I172" s="8">
        <v>14704</v>
      </c>
      <c r="J172" s="9">
        <v>1.92841873336044E-3</v>
      </c>
      <c r="K172" s="53">
        <v>41</v>
      </c>
      <c r="L172" s="9">
        <v>1.03902686264572E-2</v>
      </c>
      <c r="M172" s="53">
        <v>128</v>
      </c>
      <c r="N172" s="9">
        <v>8.7051142546245904E-3</v>
      </c>
      <c r="O172" s="54" t="s">
        <v>922</v>
      </c>
      <c r="P172" s="55">
        <v>3.7263051191079599</v>
      </c>
      <c r="Q172" s="55">
        <v>3.6381562099872</v>
      </c>
      <c r="R172" s="55">
        <v>0.47744551444500799</v>
      </c>
      <c r="S172" s="8"/>
    </row>
    <row r="173" spans="3:19" s="1" customFormat="1" ht="11.85" customHeight="1" x14ac:dyDescent="0.15">
      <c r="C173" s="17" t="s">
        <v>430</v>
      </c>
      <c r="D173" s="56" t="s">
        <v>899</v>
      </c>
      <c r="E173" s="10">
        <v>14</v>
      </c>
      <c r="F173" s="11">
        <v>0.22222222222222199</v>
      </c>
      <c r="G173" s="10">
        <v>49</v>
      </c>
      <c r="H173" s="11">
        <v>4.9908229968975399E-5</v>
      </c>
      <c r="I173" s="10">
        <v>340</v>
      </c>
      <c r="J173" s="11">
        <v>4.4590748731130899E-5</v>
      </c>
      <c r="K173" s="57">
        <v>16</v>
      </c>
      <c r="L173" s="11">
        <v>0.32653061224489799</v>
      </c>
      <c r="M173" s="57">
        <v>101</v>
      </c>
      <c r="N173" s="11">
        <v>0.29705882352941199</v>
      </c>
      <c r="O173" s="58" t="s">
        <v>919</v>
      </c>
      <c r="P173" s="59">
        <v>6.9387755102040796</v>
      </c>
      <c r="Q173" s="59">
        <v>3.3636363636363602</v>
      </c>
      <c r="R173" s="59">
        <v>1.9591836734693899</v>
      </c>
      <c r="S173" s="10"/>
    </row>
    <row r="174" spans="3:19" s="1" customFormat="1" ht="11.85" customHeight="1" x14ac:dyDescent="0.15">
      <c r="C174" s="17" t="s">
        <v>431</v>
      </c>
      <c r="D174" s="52" t="s">
        <v>899</v>
      </c>
      <c r="E174" s="8">
        <v>647</v>
      </c>
      <c r="F174" s="9">
        <v>0.45087108013937299</v>
      </c>
      <c r="G174" s="8">
        <v>788</v>
      </c>
      <c r="H174" s="9">
        <v>8.0260582072556397E-4</v>
      </c>
      <c r="I174" s="8">
        <v>3124</v>
      </c>
      <c r="J174" s="9">
        <v>4.09710291282509E-4</v>
      </c>
      <c r="K174" s="53">
        <v>35</v>
      </c>
      <c r="L174" s="9">
        <v>4.4416243654822302E-2</v>
      </c>
      <c r="M174" s="53">
        <v>293</v>
      </c>
      <c r="N174" s="9">
        <v>9.3790012804097295E-2</v>
      </c>
      <c r="O174" s="54" t="s">
        <v>922</v>
      </c>
      <c r="P174" s="55">
        <v>3.9644670050761399</v>
      </c>
      <c r="Q174" s="55">
        <v>3.3386454183266898</v>
      </c>
      <c r="R174" s="55">
        <v>0.724619289340102</v>
      </c>
      <c r="S174" s="8"/>
    </row>
    <row r="175" spans="3:19" s="1" customFormat="1" ht="11.85" customHeight="1" x14ac:dyDescent="0.15">
      <c r="C175" s="17" t="s">
        <v>432</v>
      </c>
      <c r="D175" s="56" t="s">
        <v>899</v>
      </c>
      <c r="E175" s="10">
        <v>44</v>
      </c>
      <c r="F175" s="11">
        <v>6.1884669479606198E-2</v>
      </c>
      <c r="G175" s="10">
        <v>667</v>
      </c>
      <c r="H175" s="11">
        <v>6.7936304876135899E-4</v>
      </c>
      <c r="I175" s="10">
        <v>10896</v>
      </c>
      <c r="J175" s="11">
        <v>1.4290023475717699E-3</v>
      </c>
      <c r="K175" s="57">
        <v>185</v>
      </c>
      <c r="L175" s="11">
        <v>0.27736131934032998</v>
      </c>
      <c r="M175" s="57">
        <v>2717</v>
      </c>
      <c r="N175" s="11">
        <v>0.24935756240822299</v>
      </c>
      <c r="O175" s="58" t="s">
        <v>931</v>
      </c>
      <c r="P175" s="59">
        <v>16.335832083958</v>
      </c>
      <c r="Q175" s="59">
        <v>8.7904564315352705</v>
      </c>
      <c r="R175" s="59">
        <v>4.8260869565217401</v>
      </c>
      <c r="S175" s="10">
        <v>83</v>
      </c>
    </row>
    <row r="176" spans="3:19" s="1" customFormat="1" ht="11.85" customHeight="1" x14ac:dyDescent="0.15">
      <c r="C176" s="17" t="s">
        <v>433</v>
      </c>
      <c r="D176" s="52" t="s">
        <v>899</v>
      </c>
      <c r="E176" s="8">
        <v>128</v>
      </c>
      <c r="F176" s="9">
        <v>0.12955465587044501</v>
      </c>
      <c r="G176" s="8">
        <v>860</v>
      </c>
      <c r="H176" s="9">
        <v>8.7594036272079304E-4</v>
      </c>
      <c r="I176" s="8">
        <v>6289</v>
      </c>
      <c r="J176" s="9">
        <v>8.2479770226494796E-4</v>
      </c>
      <c r="K176" s="53">
        <v>14</v>
      </c>
      <c r="L176" s="9">
        <v>1.6279069767441898E-2</v>
      </c>
      <c r="M176" s="53">
        <v>72</v>
      </c>
      <c r="N176" s="9">
        <v>1.1448560979487999E-2</v>
      </c>
      <c r="O176" s="54" t="s">
        <v>907</v>
      </c>
      <c r="P176" s="55">
        <v>7.3127906976744201</v>
      </c>
      <c r="Q176" s="55">
        <v>6.8356973995271897</v>
      </c>
      <c r="R176" s="55">
        <v>1.71744186046512</v>
      </c>
      <c r="S176" s="8">
        <v>17</v>
      </c>
    </row>
    <row r="177" spans="3:19" s="1" customFormat="1" ht="11.85" customHeight="1" x14ac:dyDescent="0.15">
      <c r="C177" s="17" t="s">
        <v>434</v>
      </c>
      <c r="D177" s="56" t="s">
        <v>906</v>
      </c>
      <c r="E177" s="10">
        <v>66</v>
      </c>
      <c r="F177" s="11">
        <v>2.22446916076845E-2</v>
      </c>
      <c r="G177" s="10">
        <v>2901</v>
      </c>
      <c r="H177" s="11">
        <v>2.9547709212244398E-3</v>
      </c>
      <c r="I177" s="10">
        <v>40879</v>
      </c>
      <c r="J177" s="11">
        <v>5.3612506393526504E-3</v>
      </c>
      <c r="K177" s="57">
        <v>775</v>
      </c>
      <c r="L177" s="11">
        <v>0.26714925887625002</v>
      </c>
      <c r="M177" s="57">
        <v>7683</v>
      </c>
      <c r="N177" s="11">
        <v>0.18794491058978899</v>
      </c>
      <c r="O177" s="58" t="s">
        <v>935</v>
      </c>
      <c r="P177" s="59">
        <v>14.091347811099601</v>
      </c>
      <c r="Q177" s="59">
        <v>9.3871119473189104</v>
      </c>
      <c r="R177" s="59"/>
      <c r="S177" s="10">
        <v>361</v>
      </c>
    </row>
    <row r="178" spans="3:19" s="1" customFormat="1" ht="11.85" customHeight="1" x14ac:dyDescent="0.15">
      <c r="C178" s="17" t="s">
        <v>435</v>
      </c>
      <c r="D178" s="52" t="s">
        <v>906</v>
      </c>
      <c r="E178" s="8">
        <v>346</v>
      </c>
      <c r="F178" s="9">
        <v>0.184927846071619</v>
      </c>
      <c r="G178" s="8">
        <v>1525</v>
      </c>
      <c r="H178" s="9">
        <v>1.55326634087117E-3</v>
      </c>
      <c r="I178" s="8">
        <v>12242</v>
      </c>
      <c r="J178" s="9">
        <v>1.6055292528426601E-3</v>
      </c>
      <c r="K178" s="53">
        <v>40</v>
      </c>
      <c r="L178" s="9">
        <v>2.6229508196721301E-2</v>
      </c>
      <c r="M178" s="53">
        <v>299</v>
      </c>
      <c r="N178" s="9">
        <v>2.44241137069106E-2</v>
      </c>
      <c r="O178" s="54" t="s">
        <v>900</v>
      </c>
      <c r="P178" s="55">
        <v>8.0275409836065599</v>
      </c>
      <c r="Q178" s="55">
        <v>7.3420875420875404</v>
      </c>
      <c r="R178" s="55"/>
      <c r="S178" s="8">
        <v>58</v>
      </c>
    </row>
    <row r="179" spans="3:19" s="1" customFormat="1" ht="11.85" customHeight="1" x14ac:dyDescent="0.15">
      <c r="C179" s="17" t="s">
        <v>436</v>
      </c>
      <c r="D179" s="56" t="s">
        <v>906</v>
      </c>
      <c r="E179" s="10">
        <v>9</v>
      </c>
      <c r="F179" s="11">
        <v>2.6239067055393601E-3</v>
      </c>
      <c r="G179" s="10">
        <v>3421</v>
      </c>
      <c r="H179" s="11">
        <v>3.4844092800788802E-3</v>
      </c>
      <c r="I179" s="10">
        <v>34815</v>
      </c>
      <c r="J179" s="11">
        <v>4.5659615208068303E-3</v>
      </c>
      <c r="K179" s="57">
        <v>983</v>
      </c>
      <c r="L179" s="11">
        <v>0.28734288219818799</v>
      </c>
      <c r="M179" s="57">
        <v>7588</v>
      </c>
      <c r="N179" s="11">
        <v>0.217952032170042</v>
      </c>
      <c r="O179" s="58" t="s">
        <v>916</v>
      </c>
      <c r="P179" s="59">
        <v>10.1768488745981</v>
      </c>
      <c r="Q179" s="59">
        <v>6.7219031993437204</v>
      </c>
      <c r="R179" s="59"/>
      <c r="S179" s="10">
        <v>188</v>
      </c>
    </row>
    <row r="180" spans="3:19" s="1" customFormat="1" ht="11.85" customHeight="1" x14ac:dyDescent="0.15">
      <c r="C180" s="17" t="s">
        <v>437</v>
      </c>
      <c r="D180" s="52" t="s">
        <v>906</v>
      </c>
      <c r="E180" s="8">
        <v>86</v>
      </c>
      <c r="F180" s="9">
        <v>4.3172690763052197E-2</v>
      </c>
      <c r="G180" s="8">
        <v>1906</v>
      </c>
      <c r="H180" s="9">
        <v>1.94132829226259E-3</v>
      </c>
      <c r="I180" s="8">
        <v>12311</v>
      </c>
      <c r="J180" s="9">
        <v>1.6145785518498601E-3</v>
      </c>
      <c r="K180" s="53">
        <v>31</v>
      </c>
      <c r="L180" s="9">
        <v>1.6264428121720902E-2</v>
      </c>
      <c r="M180" s="53">
        <v>188</v>
      </c>
      <c r="N180" s="9">
        <v>1.52708959467143E-2</v>
      </c>
      <c r="O180" s="54" t="s">
        <v>918</v>
      </c>
      <c r="P180" s="55">
        <v>6.4590766002098601</v>
      </c>
      <c r="Q180" s="55">
        <v>6.1680000000000001</v>
      </c>
      <c r="R180" s="55"/>
      <c r="S180" s="8">
        <v>26</v>
      </c>
    </row>
    <row r="181" spans="3:19" s="1" customFormat="1" ht="11.85" customHeight="1" x14ac:dyDescent="0.15">
      <c r="C181" s="17" t="s">
        <v>438</v>
      </c>
      <c r="D181" s="56" t="s">
        <v>906</v>
      </c>
      <c r="E181" s="10">
        <v>25</v>
      </c>
      <c r="F181" s="11">
        <v>6.3131313131313094E-2</v>
      </c>
      <c r="G181" s="10">
        <v>371</v>
      </c>
      <c r="H181" s="11">
        <v>3.7787659833652797E-4</v>
      </c>
      <c r="I181" s="10">
        <v>3633</v>
      </c>
      <c r="J181" s="11">
        <v>4.76465265118231E-4</v>
      </c>
      <c r="K181" s="57">
        <v>15</v>
      </c>
      <c r="L181" s="11">
        <v>4.0431266846361197E-2</v>
      </c>
      <c r="M181" s="57">
        <v>182</v>
      </c>
      <c r="N181" s="11">
        <v>5.0096339113680201E-2</v>
      </c>
      <c r="O181" s="58" t="s">
        <v>945</v>
      </c>
      <c r="P181" s="59">
        <v>9.7924528301886795</v>
      </c>
      <c r="Q181" s="59">
        <v>8.6404494382022499</v>
      </c>
      <c r="R181" s="59"/>
      <c r="S181" s="10">
        <v>6</v>
      </c>
    </row>
    <row r="182" spans="3:19" s="1" customFormat="1" ht="11.85" customHeight="1" x14ac:dyDescent="0.15">
      <c r="C182" s="17" t="s">
        <v>439</v>
      </c>
      <c r="D182" s="52" t="s">
        <v>906</v>
      </c>
      <c r="E182" s="8">
        <v>1</v>
      </c>
      <c r="F182" s="9">
        <v>5.6179775280898901E-3</v>
      </c>
      <c r="G182" s="8">
        <v>177</v>
      </c>
      <c r="H182" s="9">
        <v>1.8028074907160501E-4</v>
      </c>
      <c r="I182" s="8">
        <v>1674</v>
      </c>
      <c r="J182" s="9">
        <v>2.1954386287033299E-4</v>
      </c>
      <c r="K182" s="53">
        <v>41</v>
      </c>
      <c r="L182" s="9">
        <v>0.23163841807909599</v>
      </c>
      <c r="M182" s="53">
        <v>265</v>
      </c>
      <c r="N182" s="9">
        <v>0.158303464755078</v>
      </c>
      <c r="O182" s="54" t="s">
        <v>916</v>
      </c>
      <c r="P182" s="55">
        <v>9.4576271186440692</v>
      </c>
      <c r="Q182" s="55">
        <v>7.0441176470588198</v>
      </c>
      <c r="R182" s="55"/>
      <c r="S182" s="8"/>
    </row>
    <row r="183" spans="3:19" s="1" customFormat="1" ht="11.85" customHeight="1" x14ac:dyDescent="0.15">
      <c r="C183" s="17" t="s">
        <v>440</v>
      </c>
      <c r="D183" s="56" t="s">
        <v>906</v>
      </c>
      <c r="E183" s="10">
        <v>8</v>
      </c>
      <c r="F183" s="11">
        <v>4.2780748663101602E-2</v>
      </c>
      <c r="G183" s="10">
        <v>179</v>
      </c>
      <c r="H183" s="11">
        <v>1.82317819682584E-4</v>
      </c>
      <c r="I183" s="10">
        <v>1208</v>
      </c>
      <c r="J183" s="11">
        <v>1.58428307256489E-4</v>
      </c>
      <c r="K183" s="57">
        <v>3</v>
      </c>
      <c r="L183" s="11">
        <v>1.6759776536312901E-2</v>
      </c>
      <c r="M183" s="57">
        <v>22</v>
      </c>
      <c r="N183" s="11">
        <v>1.82119205298013E-2</v>
      </c>
      <c r="O183" s="58" t="s">
        <v>918</v>
      </c>
      <c r="P183" s="59">
        <v>6.7486033519553104</v>
      </c>
      <c r="Q183" s="59">
        <v>6.4318181818181799</v>
      </c>
      <c r="R183" s="59"/>
      <c r="S183" s="10"/>
    </row>
    <row r="184" spans="3:19" s="1" customFormat="1" ht="11.85" customHeight="1" x14ac:dyDescent="0.15">
      <c r="C184" s="17" t="s">
        <v>441</v>
      </c>
      <c r="D184" s="52" t="s">
        <v>906</v>
      </c>
      <c r="E184" s="8">
        <v>31</v>
      </c>
      <c r="F184" s="9">
        <v>2.08053691275168E-2</v>
      </c>
      <c r="G184" s="8">
        <v>1459</v>
      </c>
      <c r="H184" s="9">
        <v>1.48604301070888E-3</v>
      </c>
      <c r="I184" s="8">
        <v>15035</v>
      </c>
      <c r="J184" s="9">
        <v>1.9718291387427998E-3</v>
      </c>
      <c r="K184" s="53">
        <v>50</v>
      </c>
      <c r="L184" s="9">
        <v>3.4270047978067202E-2</v>
      </c>
      <c r="M184" s="53">
        <v>651</v>
      </c>
      <c r="N184" s="9">
        <v>4.3298969072164899E-2</v>
      </c>
      <c r="O184" s="54" t="s">
        <v>900</v>
      </c>
      <c r="P184" s="55">
        <v>10.305003427004801</v>
      </c>
      <c r="Q184" s="55">
        <v>9.2860184528034093</v>
      </c>
      <c r="R184" s="55"/>
      <c r="S184" s="8">
        <v>4</v>
      </c>
    </row>
    <row r="185" spans="3:19" s="1" customFormat="1" ht="11.85" customHeight="1" x14ac:dyDescent="0.15">
      <c r="C185" s="17" t="s">
        <v>442</v>
      </c>
      <c r="D185" s="56" t="s">
        <v>906</v>
      </c>
      <c r="E185" s="10">
        <v>12</v>
      </c>
      <c r="F185" s="11">
        <v>8.6767895878525E-3</v>
      </c>
      <c r="G185" s="10">
        <v>1371</v>
      </c>
      <c r="H185" s="11">
        <v>1.3964119038258199E-3</v>
      </c>
      <c r="I185" s="10">
        <v>15383</v>
      </c>
      <c r="J185" s="11">
        <v>2.0174690815617301E-3</v>
      </c>
      <c r="K185" s="57">
        <v>453</v>
      </c>
      <c r="L185" s="11">
        <v>0.33041575492341402</v>
      </c>
      <c r="M185" s="57">
        <v>3849</v>
      </c>
      <c r="N185" s="11">
        <v>0.25021127218357903</v>
      </c>
      <c r="O185" s="58" t="s">
        <v>921</v>
      </c>
      <c r="P185" s="59">
        <v>11.220277169948901</v>
      </c>
      <c r="Q185" s="59">
        <v>6.5958605664487999</v>
      </c>
      <c r="R185" s="59"/>
      <c r="S185" s="10">
        <v>201</v>
      </c>
    </row>
    <row r="186" spans="3:19" s="1" customFormat="1" ht="11.85" customHeight="1" x14ac:dyDescent="0.15">
      <c r="C186" s="17" t="s">
        <v>443</v>
      </c>
      <c r="D186" s="52" t="s">
        <v>906</v>
      </c>
      <c r="E186" s="8">
        <v>130</v>
      </c>
      <c r="F186" s="9">
        <v>3.8748137108792803E-2</v>
      </c>
      <c r="G186" s="8">
        <v>3225</v>
      </c>
      <c r="H186" s="9">
        <v>3.28477636020297E-3</v>
      </c>
      <c r="I186" s="8">
        <v>20257</v>
      </c>
      <c r="J186" s="9">
        <v>2.6566905795485799E-3</v>
      </c>
      <c r="K186" s="53">
        <v>89</v>
      </c>
      <c r="L186" s="9">
        <v>2.7596899224806199E-2</v>
      </c>
      <c r="M186" s="53">
        <v>573</v>
      </c>
      <c r="N186" s="9">
        <v>2.82865182406082E-2</v>
      </c>
      <c r="O186" s="54" t="s">
        <v>935</v>
      </c>
      <c r="P186" s="55">
        <v>6.2812403100775196</v>
      </c>
      <c r="Q186" s="55">
        <v>5.7917729591836702</v>
      </c>
      <c r="R186" s="55"/>
      <c r="S186" s="8">
        <v>62</v>
      </c>
    </row>
    <row r="187" spans="3:19" s="1" customFormat="1" ht="11.85" customHeight="1" x14ac:dyDescent="0.15">
      <c r="C187" s="17" t="s">
        <v>444</v>
      </c>
      <c r="D187" s="56" t="s">
        <v>906</v>
      </c>
      <c r="E187" s="10">
        <v>28</v>
      </c>
      <c r="F187" s="11">
        <v>1.06544901065449E-2</v>
      </c>
      <c r="G187" s="10">
        <v>2600</v>
      </c>
      <c r="H187" s="11">
        <v>2.64819179427216E-3</v>
      </c>
      <c r="I187" s="10">
        <v>26413</v>
      </c>
      <c r="J187" s="11">
        <v>3.464045430104E-3</v>
      </c>
      <c r="K187" s="57">
        <v>872</v>
      </c>
      <c r="L187" s="11">
        <v>0.335384615384615</v>
      </c>
      <c r="M187" s="57">
        <v>6843</v>
      </c>
      <c r="N187" s="11">
        <v>0.25907696967402399</v>
      </c>
      <c r="O187" s="58" t="s">
        <v>920</v>
      </c>
      <c r="P187" s="59">
        <v>10.1588461538462</v>
      </c>
      <c r="Q187" s="59">
        <v>6.2673611111111098</v>
      </c>
      <c r="R187" s="59"/>
      <c r="S187" s="10">
        <v>75</v>
      </c>
    </row>
    <row r="188" spans="3:19" s="1" customFormat="1" ht="11.85" customHeight="1" x14ac:dyDescent="0.15">
      <c r="C188" s="17" t="s">
        <v>445</v>
      </c>
      <c r="D188" s="52" t="s">
        <v>906</v>
      </c>
      <c r="E188" s="8">
        <v>701</v>
      </c>
      <c r="F188" s="9">
        <v>8.1739738805970102E-2</v>
      </c>
      <c r="G188" s="8">
        <v>7875</v>
      </c>
      <c r="H188" s="9">
        <v>8.0209655307281903E-3</v>
      </c>
      <c r="I188" s="8">
        <v>47605</v>
      </c>
      <c r="J188" s="9">
        <v>6.2433605686631997E-3</v>
      </c>
      <c r="K188" s="53">
        <v>139</v>
      </c>
      <c r="L188" s="9">
        <v>1.7650793650793702E-2</v>
      </c>
      <c r="M188" s="53">
        <v>925</v>
      </c>
      <c r="N188" s="9">
        <v>1.9430732065959501E-2</v>
      </c>
      <c r="O188" s="54" t="s">
        <v>918</v>
      </c>
      <c r="P188" s="55">
        <v>6.0450793650793697</v>
      </c>
      <c r="Q188" s="55">
        <v>5.71070320579111</v>
      </c>
      <c r="R188" s="55"/>
      <c r="S188" s="8">
        <v>11</v>
      </c>
    </row>
    <row r="189" spans="3:19" s="1" customFormat="1" ht="11.85" customHeight="1" x14ac:dyDescent="0.15">
      <c r="C189" s="17" t="s">
        <v>446</v>
      </c>
      <c r="D189" s="56" t="s">
        <v>906</v>
      </c>
      <c r="E189" s="10">
        <v>916</v>
      </c>
      <c r="F189" s="11">
        <v>0.155149051490515</v>
      </c>
      <c r="G189" s="10">
        <v>4988</v>
      </c>
      <c r="H189" s="11">
        <v>5.0804541037806003E-3</v>
      </c>
      <c r="I189" s="10">
        <v>19648</v>
      </c>
      <c r="J189" s="11">
        <v>2.5768206796154699E-3</v>
      </c>
      <c r="K189" s="57">
        <v>1156</v>
      </c>
      <c r="L189" s="11">
        <v>0.23175621491579801</v>
      </c>
      <c r="M189" s="57">
        <v>4135</v>
      </c>
      <c r="N189" s="11">
        <v>0.210453990228013</v>
      </c>
      <c r="O189" s="58" t="s">
        <v>903</v>
      </c>
      <c r="P189" s="59">
        <v>3.9390537289494798</v>
      </c>
      <c r="Q189" s="59">
        <v>2.8387265135699402</v>
      </c>
      <c r="R189" s="59"/>
      <c r="S189" s="10"/>
    </row>
    <row r="190" spans="3:19" s="1" customFormat="1" ht="11.85" customHeight="1" x14ac:dyDescent="0.15">
      <c r="C190" s="17" t="s">
        <v>447</v>
      </c>
      <c r="D190" s="52" t="s">
        <v>906</v>
      </c>
      <c r="E190" s="8">
        <v>127</v>
      </c>
      <c r="F190" s="9">
        <v>0.22048611111111099</v>
      </c>
      <c r="G190" s="8">
        <v>449</v>
      </c>
      <c r="H190" s="9">
        <v>4.5732235216469299E-4</v>
      </c>
      <c r="I190" s="8">
        <v>3038</v>
      </c>
      <c r="J190" s="9">
        <v>3.9843145483875198E-4</v>
      </c>
      <c r="K190" s="53">
        <v>31</v>
      </c>
      <c r="L190" s="9">
        <v>6.9042316258351902E-2</v>
      </c>
      <c r="M190" s="53">
        <v>244</v>
      </c>
      <c r="N190" s="9">
        <v>8.0315997366688596E-2</v>
      </c>
      <c r="O190" s="54" t="s">
        <v>923</v>
      </c>
      <c r="P190" s="55">
        <v>6.7661469933184897</v>
      </c>
      <c r="Q190" s="55">
        <v>5.5693779904306204</v>
      </c>
      <c r="R190" s="55"/>
      <c r="S190" s="8">
        <v>6</v>
      </c>
    </row>
    <row r="191" spans="3:19" s="1" customFormat="1" ht="11.85" customHeight="1" x14ac:dyDescent="0.15">
      <c r="C191" s="17" t="s">
        <v>448</v>
      </c>
      <c r="D191" s="56" t="s">
        <v>906</v>
      </c>
      <c r="E191" s="10">
        <v>128</v>
      </c>
      <c r="F191" s="11">
        <v>0.18443804034582101</v>
      </c>
      <c r="G191" s="10">
        <v>566</v>
      </c>
      <c r="H191" s="11">
        <v>5.7649098290694098E-4</v>
      </c>
      <c r="I191" s="10">
        <v>2248</v>
      </c>
      <c r="J191" s="11">
        <v>2.9482353866935998E-4</v>
      </c>
      <c r="K191" s="57">
        <v>12</v>
      </c>
      <c r="L191" s="11">
        <v>2.1201413427561801E-2</v>
      </c>
      <c r="M191" s="57">
        <v>74</v>
      </c>
      <c r="N191" s="11">
        <v>3.2918149466192197E-2</v>
      </c>
      <c r="O191" s="58" t="s">
        <v>922</v>
      </c>
      <c r="P191" s="59">
        <v>3.9717314487632498</v>
      </c>
      <c r="Q191" s="59">
        <v>3.7274368231046902</v>
      </c>
      <c r="R191" s="59"/>
      <c r="S191" s="10"/>
    </row>
    <row r="192" spans="3:19" s="1" customFormat="1" ht="11.85" customHeight="1" x14ac:dyDescent="0.15">
      <c r="C192" s="17" t="s">
        <v>449</v>
      </c>
      <c r="D192" s="52" t="s">
        <v>906</v>
      </c>
      <c r="E192" s="8">
        <v>169</v>
      </c>
      <c r="F192" s="9">
        <v>0.60573476702508999</v>
      </c>
      <c r="G192" s="8">
        <v>110</v>
      </c>
      <c r="H192" s="9">
        <v>1.12038883603822E-4</v>
      </c>
      <c r="I192" s="8">
        <v>414</v>
      </c>
      <c r="J192" s="9">
        <v>5.4295794043200598E-5</v>
      </c>
      <c r="K192" s="53">
        <v>28</v>
      </c>
      <c r="L192" s="9">
        <v>0.25454545454545502</v>
      </c>
      <c r="M192" s="53">
        <v>108</v>
      </c>
      <c r="N192" s="9">
        <v>0.26086956521739102</v>
      </c>
      <c r="O192" s="54" t="s">
        <v>903</v>
      </c>
      <c r="P192" s="55">
        <v>3.7636363636363601</v>
      </c>
      <c r="Q192" s="55">
        <v>2.3658536585365901</v>
      </c>
      <c r="R192" s="55"/>
      <c r="S192" s="8"/>
    </row>
    <row r="193" spans="3:19" s="1" customFormat="1" ht="11.85" customHeight="1" x14ac:dyDescent="0.15">
      <c r="C193" s="17" t="s">
        <v>450</v>
      </c>
      <c r="D193" s="56" t="s">
        <v>906</v>
      </c>
      <c r="E193" s="10">
        <v>36</v>
      </c>
      <c r="F193" s="11">
        <v>2.5352112676056301E-2</v>
      </c>
      <c r="G193" s="10">
        <v>1384</v>
      </c>
      <c r="H193" s="11">
        <v>1.40965286279718E-3</v>
      </c>
      <c r="I193" s="10">
        <v>14443</v>
      </c>
      <c r="J193" s="11">
        <v>1.89418877624625E-3</v>
      </c>
      <c r="K193" s="57">
        <v>396</v>
      </c>
      <c r="L193" s="11">
        <v>0.28612716763005802</v>
      </c>
      <c r="M193" s="57">
        <v>3430</v>
      </c>
      <c r="N193" s="11">
        <v>0.23748528699023699</v>
      </c>
      <c r="O193" s="58" t="s">
        <v>921</v>
      </c>
      <c r="P193" s="59">
        <v>10.435693641618499</v>
      </c>
      <c r="Q193" s="59">
        <v>6.3127530364372504</v>
      </c>
      <c r="R193" s="59"/>
      <c r="S193" s="10">
        <v>164</v>
      </c>
    </row>
    <row r="194" spans="3:19" s="1" customFormat="1" ht="11.85" customHeight="1" x14ac:dyDescent="0.15">
      <c r="C194" s="17" t="s">
        <v>451</v>
      </c>
      <c r="D194" s="52" t="s">
        <v>906</v>
      </c>
      <c r="E194" s="8">
        <v>705</v>
      </c>
      <c r="F194" s="9">
        <v>0.24402907580477701</v>
      </c>
      <c r="G194" s="8">
        <v>2184</v>
      </c>
      <c r="H194" s="9">
        <v>2.2244811071886199E-3</v>
      </c>
      <c r="I194" s="8">
        <v>12001</v>
      </c>
      <c r="J194" s="9">
        <v>1.57392228094795E-3</v>
      </c>
      <c r="K194" s="53">
        <v>86</v>
      </c>
      <c r="L194" s="9">
        <v>3.9377289377289397E-2</v>
      </c>
      <c r="M194" s="53">
        <v>503</v>
      </c>
      <c r="N194" s="9">
        <v>4.1913173902174798E-2</v>
      </c>
      <c r="O194" s="54" t="s">
        <v>923</v>
      </c>
      <c r="P194" s="55">
        <v>5.4949633699633704</v>
      </c>
      <c r="Q194" s="55">
        <v>4.8565300285986703</v>
      </c>
      <c r="R194" s="55"/>
      <c r="S194" s="8">
        <v>59</v>
      </c>
    </row>
    <row r="195" spans="3:19" s="1" customFormat="1" ht="11.85" customHeight="1" x14ac:dyDescent="0.15">
      <c r="C195" s="17" t="s">
        <v>452</v>
      </c>
      <c r="D195" s="56" t="s">
        <v>906</v>
      </c>
      <c r="E195" s="10">
        <v>175</v>
      </c>
      <c r="F195" s="11">
        <v>0.21984924623115601</v>
      </c>
      <c r="G195" s="10">
        <v>621</v>
      </c>
      <c r="H195" s="11">
        <v>6.3251042470885204E-4</v>
      </c>
      <c r="I195" s="10">
        <v>2543</v>
      </c>
      <c r="J195" s="11">
        <v>3.3351257065666401E-4</v>
      </c>
      <c r="K195" s="57">
        <v>38</v>
      </c>
      <c r="L195" s="11">
        <v>6.1191626409017701E-2</v>
      </c>
      <c r="M195" s="57">
        <v>209</v>
      </c>
      <c r="N195" s="11">
        <v>8.2186394022807696E-2</v>
      </c>
      <c r="O195" s="58" t="s">
        <v>922</v>
      </c>
      <c r="P195" s="59">
        <v>4.0950080515297902</v>
      </c>
      <c r="Q195" s="59">
        <v>3.4168096054888499</v>
      </c>
      <c r="R195" s="59"/>
      <c r="S195" s="10"/>
    </row>
    <row r="196" spans="3:19" s="1" customFormat="1" ht="11.85" customHeight="1" x14ac:dyDescent="0.15">
      <c r="C196" s="17" t="s">
        <v>453</v>
      </c>
      <c r="D196" s="52" t="s">
        <v>899</v>
      </c>
      <c r="E196" s="8">
        <v>31</v>
      </c>
      <c r="F196" s="9">
        <v>1.8618618618618601E-2</v>
      </c>
      <c r="G196" s="8">
        <v>1634</v>
      </c>
      <c r="H196" s="9">
        <v>1.6642866891695099E-3</v>
      </c>
      <c r="I196" s="8">
        <v>30642</v>
      </c>
      <c r="J196" s="9">
        <v>4.0186756547626896E-3</v>
      </c>
      <c r="K196" s="53">
        <v>329</v>
      </c>
      <c r="L196" s="9">
        <v>0.20134638922888601</v>
      </c>
      <c r="M196" s="53">
        <v>6393</v>
      </c>
      <c r="N196" s="9">
        <v>0.20863520657920501</v>
      </c>
      <c r="O196" s="54" t="s">
        <v>914</v>
      </c>
      <c r="P196" s="55">
        <v>18.752753977968201</v>
      </c>
      <c r="Q196" s="55">
        <v>11.7249042145594</v>
      </c>
      <c r="R196" s="55">
        <v>3.64075887392901</v>
      </c>
      <c r="S196" s="8">
        <v>80</v>
      </c>
    </row>
    <row r="197" spans="3:19" s="1" customFormat="1" ht="11.85" customHeight="1" x14ac:dyDescent="0.15">
      <c r="C197" s="17" t="s">
        <v>454</v>
      </c>
      <c r="D197" s="56" t="s">
        <v>899</v>
      </c>
      <c r="E197" s="10">
        <v>81</v>
      </c>
      <c r="F197" s="11">
        <v>4.4213973799126602E-2</v>
      </c>
      <c r="G197" s="10">
        <v>1751</v>
      </c>
      <c r="H197" s="11">
        <v>1.7834553199117501E-3</v>
      </c>
      <c r="I197" s="10">
        <v>14175</v>
      </c>
      <c r="J197" s="11">
        <v>1.8590407743052401E-3</v>
      </c>
      <c r="K197" s="57">
        <v>7</v>
      </c>
      <c r="L197" s="11">
        <v>3.9977155910908098E-3</v>
      </c>
      <c r="M197" s="57">
        <v>48</v>
      </c>
      <c r="N197" s="11">
        <v>3.3862433862433899E-3</v>
      </c>
      <c r="O197" s="58" t="s">
        <v>946</v>
      </c>
      <c r="P197" s="59">
        <v>8.0953740719588794</v>
      </c>
      <c r="Q197" s="59">
        <v>7.9076834862385299</v>
      </c>
      <c r="R197" s="59">
        <v>1.7247287264420299</v>
      </c>
      <c r="S197" s="10">
        <v>2</v>
      </c>
    </row>
    <row r="198" spans="3:19" s="1" customFormat="1" ht="11.85" customHeight="1" x14ac:dyDescent="0.15">
      <c r="C198" s="17" t="s">
        <v>455</v>
      </c>
      <c r="D198" s="52" t="s">
        <v>899</v>
      </c>
      <c r="E198" s="8">
        <v>6</v>
      </c>
      <c r="F198" s="9">
        <v>2.3715415019762799E-2</v>
      </c>
      <c r="G198" s="8">
        <v>247</v>
      </c>
      <c r="H198" s="9">
        <v>2.5157822045585601E-4</v>
      </c>
      <c r="I198" s="8">
        <v>5506</v>
      </c>
      <c r="J198" s="9">
        <v>7.2210783092237305E-4</v>
      </c>
      <c r="K198" s="53">
        <v>53</v>
      </c>
      <c r="L198" s="9">
        <v>0.21457489878542499</v>
      </c>
      <c r="M198" s="53">
        <v>993</v>
      </c>
      <c r="N198" s="9">
        <v>0.18034871049763901</v>
      </c>
      <c r="O198" s="54" t="s">
        <v>911</v>
      </c>
      <c r="P198" s="55">
        <v>22.291497975708499</v>
      </c>
      <c r="Q198" s="55">
        <v>15.0515463917526</v>
      </c>
      <c r="R198" s="55">
        <v>6.3279352226720702</v>
      </c>
      <c r="S198" s="8">
        <v>15</v>
      </c>
    </row>
    <row r="199" spans="3:19" s="1" customFormat="1" ht="11.85" customHeight="1" x14ac:dyDescent="0.15">
      <c r="C199" s="17" t="s">
        <v>456</v>
      </c>
      <c r="D199" s="56" t="s">
        <v>899</v>
      </c>
      <c r="E199" s="10">
        <v>47</v>
      </c>
      <c r="F199" s="11">
        <v>0.16725978647686801</v>
      </c>
      <c r="G199" s="10">
        <v>234</v>
      </c>
      <c r="H199" s="11">
        <v>2.38337261484495E-4</v>
      </c>
      <c r="I199" s="10">
        <v>2832</v>
      </c>
      <c r="J199" s="11">
        <v>3.7141470707812601E-4</v>
      </c>
      <c r="K199" s="57"/>
      <c r="L199" s="11"/>
      <c r="M199" s="57"/>
      <c r="N199" s="11"/>
      <c r="O199" s="58" t="s">
        <v>947</v>
      </c>
      <c r="P199" s="59">
        <v>12.1025641025641</v>
      </c>
      <c r="Q199" s="59">
        <v>12.1025641025641</v>
      </c>
      <c r="R199" s="59">
        <v>4.3418803418803398</v>
      </c>
      <c r="S199" s="10">
        <v>1</v>
      </c>
    </row>
    <row r="200" spans="3:19" s="1" customFormat="1" ht="11.85" customHeight="1" x14ac:dyDescent="0.15">
      <c r="C200" s="17" t="s">
        <v>457</v>
      </c>
      <c r="D200" s="52" t="s">
        <v>899</v>
      </c>
      <c r="E200" s="8"/>
      <c r="F200" s="9"/>
      <c r="G200" s="8">
        <v>26</v>
      </c>
      <c r="H200" s="9">
        <v>2.64819179427216E-5</v>
      </c>
      <c r="I200" s="8">
        <v>540</v>
      </c>
      <c r="J200" s="9">
        <v>7.0820600925913796E-5</v>
      </c>
      <c r="K200" s="53">
        <v>4</v>
      </c>
      <c r="L200" s="9">
        <v>0.15384615384615399</v>
      </c>
      <c r="M200" s="53">
        <v>99</v>
      </c>
      <c r="N200" s="9">
        <v>0.18333333333333299</v>
      </c>
      <c r="O200" s="54" t="s">
        <v>914</v>
      </c>
      <c r="P200" s="55">
        <v>20.769230769230798</v>
      </c>
      <c r="Q200" s="55">
        <v>15.136363636363599</v>
      </c>
      <c r="R200" s="55">
        <v>6.3846153846153904</v>
      </c>
      <c r="S200" s="8"/>
    </row>
    <row r="201" spans="3:19" s="1" customFormat="1" ht="11.85" customHeight="1" x14ac:dyDescent="0.15">
      <c r="C201" s="17" t="s">
        <v>458</v>
      </c>
      <c r="D201" s="56" t="s">
        <v>899</v>
      </c>
      <c r="E201" s="10"/>
      <c r="F201" s="11"/>
      <c r="G201" s="10">
        <v>32</v>
      </c>
      <c r="H201" s="11">
        <v>3.2593129775657402E-5</v>
      </c>
      <c r="I201" s="10">
        <v>332</v>
      </c>
      <c r="J201" s="11">
        <v>4.35415546433396E-5</v>
      </c>
      <c r="K201" s="57">
        <v>1</v>
      </c>
      <c r="L201" s="11">
        <v>3.125E-2</v>
      </c>
      <c r="M201" s="57">
        <v>8</v>
      </c>
      <c r="N201" s="11">
        <v>2.40963855421687E-2</v>
      </c>
      <c r="O201" s="58" t="s">
        <v>924</v>
      </c>
      <c r="P201" s="59">
        <v>10.375</v>
      </c>
      <c r="Q201" s="59">
        <v>8.9677419354838701</v>
      </c>
      <c r="R201" s="59">
        <v>4.78125</v>
      </c>
      <c r="S201" s="10">
        <v>1</v>
      </c>
    </row>
    <row r="202" spans="3:19" s="1" customFormat="1" ht="11.85" customHeight="1" x14ac:dyDescent="0.15">
      <c r="C202" s="17" t="s">
        <v>459</v>
      </c>
      <c r="D202" s="52" t="s">
        <v>899</v>
      </c>
      <c r="E202" s="8"/>
      <c r="F202" s="9"/>
      <c r="G202" s="8">
        <v>371</v>
      </c>
      <c r="H202" s="9">
        <v>3.7787659833652797E-4</v>
      </c>
      <c r="I202" s="8">
        <v>6144</v>
      </c>
      <c r="J202" s="9">
        <v>8.0578105942373003E-4</v>
      </c>
      <c r="K202" s="53">
        <v>101</v>
      </c>
      <c r="L202" s="9">
        <v>0.27223719676549901</v>
      </c>
      <c r="M202" s="53">
        <v>1422</v>
      </c>
      <c r="N202" s="9">
        <v>0.2314453125</v>
      </c>
      <c r="O202" s="54" t="s">
        <v>928</v>
      </c>
      <c r="P202" s="55">
        <v>16.5606469002695</v>
      </c>
      <c r="Q202" s="55">
        <v>10.3481481481481</v>
      </c>
      <c r="R202" s="55">
        <v>4.6549865229110496</v>
      </c>
      <c r="S202" s="8">
        <v>19</v>
      </c>
    </row>
    <row r="203" spans="3:19" s="1" customFormat="1" ht="11.85" customHeight="1" x14ac:dyDescent="0.15">
      <c r="C203" s="17" t="s">
        <v>460</v>
      </c>
      <c r="D203" s="56" t="s">
        <v>899</v>
      </c>
      <c r="E203" s="10">
        <v>9</v>
      </c>
      <c r="F203" s="11">
        <v>1.6333938294010902E-2</v>
      </c>
      <c r="G203" s="10">
        <v>542</v>
      </c>
      <c r="H203" s="11">
        <v>5.5204613557519695E-4</v>
      </c>
      <c r="I203" s="10">
        <v>4122</v>
      </c>
      <c r="J203" s="11">
        <v>5.4059725373447503E-4</v>
      </c>
      <c r="K203" s="57">
        <v>12</v>
      </c>
      <c r="L203" s="11">
        <v>2.2140221402214E-2</v>
      </c>
      <c r="M203" s="57">
        <v>172</v>
      </c>
      <c r="N203" s="11">
        <v>4.1727316836487102E-2</v>
      </c>
      <c r="O203" s="58" t="s">
        <v>928</v>
      </c>
      <c r="P203" s="59">
        <v>7.60516605166052</v>
      </c>
      <c r="Q203" s="59">
        <v>7</v>
      </c>
      <c r="R203" s="59">
        <v>1.77490774907749</v>
      </c>
      <c r="S203" s="10">
        <v>1</v>
      </c>
    </row>
    <row r="204" spans="3:19" s="1" customFormat="1" ht="11.85" customHeight="1" x14ac:dyDescent="0.15">
      <c r="C204" s="17" t="s">
        <v>461</v>
      </c>
      <c r="D204" s="52" t="s">
        <v>899</v>
      </c>
      <c r="E204" s="8">
        <v>9</v>
      </c>
      <c r="F204" s="9">
        <v>4.2654028436019002E-2</v>
      </c>
      <c r="G204" s="8">
        <v>202</v>
      </c>
      <c r="H204" s="9">
        <v>2.0574413170883701E-4</v>
      </c>
      <c r="I204" s="8">
        <v>2825</v>
      </c>
      <c r="J204" s="9">
        <v>3.7049666225130799E-4</v>
      </c>
      <c r="K204" s="53">
        <v>1</v>
      </c>
      <c r="L204" s="9">
        <v>4.9504950495049497E-3</v>
      </c>
      <c r="M204" s="53">
        <v>6</v>
      </c>
      <c r="N204" s="9">
        <v>2.1238938053097299E-3</v>
      </c>
      <c r="O204" s="54" t="s">
        <v>902</v>
      </c>
      <c r="P204" s="55">
        <v>13.985148514851501</v>
      </c>
      <c r="Q204" s="55">
        <v>13.726368159204</v>
      </c>
      <c r="R204" s="55">
        <v>5.3465346534653504</v>
      </c>
      <c r="S204" s="8">
        <v>6</v>
      </c>
    </row>
    <row r="205" spans="3:19" s="1" customFormat="1" ht="11.85" customHeight="1" x14ac:dyDescent="0.15">
      <c r="C205" s="17" t="s">
        <v>462</v>
      </c>
      <c r="D205" s="56" t="s">
        <v>899</v>
      </c>
      <c r="E205" s="10">
        <v>14</v>
      </c>
      <c r="F205" s="11">
        <v>8.4848484848484895E-2</v>
      </c>
      <c r="G205" s="10">
        <v>151</v>
      </c>
      <c r="H205" s="11">
        <v>1.53798831128883E-4</v>
      </c>
      <c r="I205" s="10">
        <v>2399</v>
      </c>
      <c r="J205" s="11">
        <v>3.1462707707642098E-4</v>
      </c>
      <c r="K205" s="57">
        <v>4</v>
      </c>
      <c r="L205" s="11">
        <v>2.6490066225165601E-2</v>
      </c>
      <c r="M205" s="57">
        <v>170</v>
      </c>
      <c r="N205" s="11">
        <v>7.0862859524801994E-2</v>
      </c>
      <c r="O205" s="58" t="s">
        <v>948</v>
      </c>
      <c r="P205" s="59">
        <v>15.887417218543</v>
      </c>
      <c r="Q205" s="59">
        <v>13.687074829932</v>
      </c>
      <c r="R205" s="59">
        <v>5.9867549668874203</v>
      </c>
      <c r="S205" s="10">
        <v>12</v>
      </c>
    </row>
    <row r="206" spans="3:19" s="1" customFormat="1" ht="11.85" customHeight="1" x14ac:dyDescent="0.15">
      <c r="C206" s="17" t="s">
        <v>463</v>
      </c>
      <c r="D206" s="52" t="s">
        <v>899</v>
      </c>
      <c r="E206" s="8">
        <v>9</v>
      </c>
      <c r="F206" s="9">
        <v>7.7586206896551699E-2</v>
      </c>
      <c r="G206" s="8">
        <v>107</v>
      </c>
      <c r="H206" s="9">
        <v>1.08983277687354E-4</v>
      </c>
      <c r="I206" s="8">
        <v>2095</v>
      </c>
      <c r="J206" s="9">
        <v>2.7475770174035098E-4</v>
      </c>
      <c r="K206" s="53">
        <v>3</v>
      </c>
      <c r="L206" s="9">
        <v>2.80373831775701E-2</v>
      </c>
      <c r="M206" s="53">
        <v>85</v>
      </c>
      <c r="N206" s="9">
        <v>4.0572792362768499E-2</v>
      </c>
      <c r="O206" s="54" t="s">
        <v>949</v>
      </c>
      <c r="P206" s="55">
        <v>19.579439252336499</v>
      </c>
      <c r="Q206" s="55">
        <v>17.25</v>
      </c>
      <c r="R206" s="55">
        <v>6.5794392523364502</v>
      </c>
      <c r="S206" s="8">
        <v>8</v>
      </c>
    </row>
    <row r="207" spans="3:19" s="1" customFormat="1" ht="11.85" customHeight="1" x14ac:dyDescent="0.15">
      <c r="C207" s="17" t="s">
        <v>464</v>
      </c>
      <c r="D207" s="56" t="s">
        <v>906</v>
      </c>
      <c r="E207" s="10">
        <v>55</v>
      </c>
      <c r="F207" s="11">
        <v>1.8829168093118801E-2</v>
      </c>
      <c r="G207" s="10">
        <v>2866</v>
      </c>
      <c r="H207" s="11">
        <v>2.9191221855323201E-3</v>
      </c>
      <c r="I207" s="10">
        <v>35164</v>
      </c>
      <c r="J207" s="11">
        <v>4.6117326128867304E-3</v>
      </c>
      <c r="K207" s="57">
        <v>156</v>
      </c>
      <c r="L207" s="11">
        <v>5.4431263084438297E-2</v>
      </c>
      <c r="M207" s="57">
        <v>2025</v>
      </c>
      <c r="N207" s="11">
        <v>5.7587305198498501E-2</v>
      </c>
      <c r="O207" s="58" t="s">
        <v>943</v>
      </c>
      <c r="P207" s="59">
        <v>12.269364968597399</v>
      </c>
      <c r="Q207" s="59">
        <v>10.5590405904059</v>
      </c>
      <c r="R207" s="59"/>
      <c r="S207" s="10">
        <v>222</v>
      </c>
    </row>
    <row r="208" spans="3:19" s="1" customFormat="1" ht="11.85" customHeight="1" x14ac:dyDescent="0.15">
      <c r="C208" s="17" t="s">
        <v>465</v>
      </c>
      <c r="D208" s="52" t="s">
        <v>906</v>
      </c>
      <c r="E208" s="8">
        <v>577</v>
      </c>
      <c r="F208" s="9">
        <v>8.91119691119691E-2</v>
      </c>
      <c r="G208" s="8">
        <v>5898</v>
      </c>
      <c r="H208" s="9">
        <v>6.0073212317758602E-3</v>
      </c>
      <c r="I208" s="8">
        <v>62997</v>
      </c>
      <c r="J208" s="9">
        <v>8.2620099935736893E-3</v>
      </c>
      <c r="K208" s="53">
        <v>152</v>
      </c>
      <c r="L208" s="9">
        <v>2.57714479484571E-2</v>
      </c>
      <c r="M208" s="53">
        <v>1752</v>
      </c>
      <c r="N208" s="9">
        <v>2.78108481356255E-2</v>
      </c>
      <c r="O208" s="54" t="s">
        <v>944</v>
      </c>
      <c r="P208" s="55">
        <v>10.681078331637799</v>
      </c>
      <c r="Q208" s="55">
        <v>9.7591367908110005</v>
      </c>
      <c r="R208" s="55"/>
      <c r="S208" s="8">
        <v>565</v>
      </c>
    </row>
    <row r="209" spans="3:19" s="1" customFormat="1" ht="11.85" customHeight="1" x14ac:dyDescent="0.15">
      <c r="C209" s="17" t="s">
        <v>466</v>
      </c>
      <c r="D209" s="56" t="s">
        <v>906</v>
      </c>
      <c r="E209" s="10">
        <v>117</v>
      </c>
      <c r="F209" s="11">
        <v>3.4160583941605802E-2</v>
      </c>
      <c r="G209" s="10">
        <v>3308</v>
      </c>
      <c r="H209" s="11">
        <v>3.3693147905585899E-3</v>
      </c>
      <c r="I209" s="10">
        <v>34259</v>
      </c>
      <c r="J209" s="11">
        <v>4.49304253170533E-3</v>
      </c>
      <c r="K209" s="57">
        <v>119</v>
      </c>
      <c r="L209" s="11">
        <v>3.5973397823458299E-2</v>
      </c>
      <c r="M209" s="57">
        <v>1862</v>
      </c>
      <c r="N209" s="11">
        <v>5.43506815727254E-2</v>
      </c>
      <c r="O209" s="58" t="s">
        <v>900</v>
      </c>
      <c r="P209" s="59">
        <v>10.356408706166899</v>
      </c>
      <c r="Q209" s="59">
        <v>9.1872060206961397</v>
      </c>
      <c r="R209" s="59"/>
      <c r="S209" s="10">
        <v>75</v>
      </c>
    </row>
    <row r="210" spans="3:19" s="1" customFormat="1" ht="11.85" customHeight="1" x14ac:dyDescent="0.15">
      <c r="C210" s="17" t="s">
        <v>467</v>
      </c>
      <c r="D210" s="52" t="s">
        <v>906</v>
      </c>
      <c r="E210" s="8">
        <v>17</v>
      </c>
      <c r="F210" s="9">
        <v>1.03975535168196E-2</v>
      </c>
      <c r="G210" s="8">
        <v>1618</v>
      </c>
      <c r="H210" s="9">
        <v>1.64799012428168E-3</v>
      </c>
      <c r="I210" s="8">
        <v>20526</v>
      </c>
      <c r="J210" s="9">
        <v>2.6919697307505701E-3</v>
      </c>
      <c r="K210" s="53">
        <v>533</v>
      </c>
      <c r="L210" s="9">
        <v>0.329419035846724</v>
      </c>
      <c r="M210" s="53">
        <v>5780</v>
      </c>
      <c r="N210" s="9">
        <v>0.28159407580629398</v>
      </c>
      <c r="O210" s="54" t="s">
        <v>912</v>
      </c>
      <c r="P210" s="55">
        <v>12.686032138442499</v>
      </c>
      <c r="Q210" s="55">
        <v>7.1935483870967696</v>
      </c>
      <c r="R210" s="55"/>
      <c r="S210" s="8">
        <v>255</v>
      </c>
    </row>
    <row r="211" spans="3:19" s="1" customFormat="1" ht="11.85" customHeight="1" x14ac:dyDescent="0.15">
      <c r="C211" s="17" t="s">
        <v>468</v>
      </c>
      <c r="D211" s="56" t="s">
        <v>906</v>
      </c>
      <c r="E211" s="10">
        <v>94</v>
      </c>
      <c r="F211" s="11">
        <v>5.3047404063205399E-2</v>
      </c>
      <c r="G211" s="10">
        <v>1678</v>
      </c>
      <c r="H211" s="11">
        <v>1.7091022426110401E-3</v>
      </c>
      <c r="I211" s="10">
        <v>14337</v>
      </c>
      <c r="J211" s="11">
        <v>1.88028695458301E-3</v>
      </c>
      <c r="K211" s="57">
        <v>26</v>
      </c>
      <c r="L211" s="11">
        <v>1.54946364719905E-2</v>
      </c>
      <c r="M211" s="57">
        <v>272</v>
      </c>
      <c r="N211" s="11">
        <v>1.89718909116273E-2</v>
      </c>
      <c r="O211" s="58" t="s">
        <v>943</v>
      </c>
      <c r="P211" s="59">
        <v>8.5441001191895101</v>
      </c>
      <c r="Q211" s="59">
        <v>8.0575060532687708</v>
      </c>
      <c r="R211" s="59"/>
      <c r="S211" s="10">
        <v>53</v>
      </c>
    </row>
    <row r="212" spans="3:19" s="1" customFormat="1" ht="11.85" customHeight="1" x14ac:dyDescent="0.15">
      <c r="C212" s="17" t="s">
        <v>469</v>
      </c>
      <c r="D212" s="52" t="s">
        <v>906</v>
      </c>
      <c r="E212" s="8">
        <v>45</v>
      </c>
      <c r="F212" s="9">
        <v>1.4427701186277699E-2</v>
      </c>
      <c r="G212" s="8">
        <v>3074</v>
      </c>
      <c r="H212" s="9">
        <v>3.1309775290740902E-3</v>
      </c>
      <c r="I212" s="8">
        <v>35646</v>
      </c>
      <c r="J212" s="9">
        <v>4.6749465566761498E-3</v>
      </c>
      <c r="K212" s="53">
        <v>898</v>
      </c>
      <c r="L212" s="9">
        <v>0.292127521145088</v>
      </c>
      <c r="M212" s="53">
        <v>7683</v>
      </c>
      <c r="N212" s="9">
        <v>0.215536105032823</v>
      </c>
      <c r="O212" s="54" t="s">
        <v>912</v>
      </c>
      <c r="P212" s="55">
        <v>11.595966167859499</v>
      </c>
      <c r="Q212" s="55">
        <v>7.4655330882352899</v>
      </c>
      <c r="R212" s="55"/>
      <c r="S212" s="8">
        <v>120</v>
      </c>
    </row>
    <row r="213" spans="3:19" s="1" customFormat="1" ht="11.85" customHeight="1" x14ac:dyDescent="0.15">
      <c r="C213" s="17" t="s">
        <v>470</v>
      </c>
      <c r="D213" s="56" t="s">
        <v>906</v>
      </c>
      <c r="E213" s="10">
        <v>421</v>
      </c>
      <c r="F213" s="11">
        <v>7.5004453946196301E-2</v>
      </c>
      <c r="G213" s="10">
        <v>5192</v>
      </c>
      <c r="H213" s="11">
        <v>5.2882353061004198E-3</v>
      </c>
      <c r="I213" s="10">
        <v>37993</v>
      </c>
      <c r="J213" s="11">
        <v>4.9827538721819303E-3</v>
      </c>
      <c r="K213" s="57">
        <v>127</v>
      </c>
      <c r="L213" s="11">
        <v>2.4460708782742702E-2</v>
      </c>
      <c r="M213" s="57">
        <v>813</v>
      </c>
      <c r="N213" s="11">
        <v>2.1398678703971798E-2</v>
      </c>
      <c r="O213" s="58" t="s">
        <v>928</v>
      </c>
      <c r="P213" s="59">
        <v>7.3176040061633296</v>
      </c>
      <c r="Q213" s="59">
        <v>6.8615992102665402</v>
      </c>
      <c r="R213" s="59"/>
      <c r="S213" s="10">
        <v>20</v>
      </c>
    </row>
    <row r="214" spans="3:19" s="1" customFormat="1" ht="11.85" customHeight="1" x14ac:dyDescent="0.15">
      <c r="C214" s="17" t="s">
        <v>471</v>
      </c>
      <c r="D214" s="52" t="s">
        <v>899</v>
      </c>
      <c r="E214" s="8">
        <v>1</v>
      </c>
      <c r="F214" s="9">
        <v>1.99401794616152E-4</v>
      </c>
      <c r="G214" s="8">
        <v>5014</v>
      </c>
      <c r="H214" s="9">
        <v>5.1069360217233196E-3</v>
      </c>
      <c r="I214" s="8">
        <v>67860</v>
      </c>
      <c r="J214" s="9">
        <v>8.8997888496898294E-3</v>
      </c>
      <c r="K214" s="53">
        <v>793</v>
      </c>
      <c r="L214" s="9">
        <v>0.158157159952134</v>
      </c>
      <c r="M214" s="53">
        <v>7961</v>
      </c>
      <c r="N214" s="9">
        <v>0.117315060418509</v>
      </c>
      <c r="O214" s="54" t="s">
        <v>928</v>
      </c>
      <c r="P214" s="55">
        <v>13.5341045073793</v>
      </c>
      <c r="Q214" s="55">
        <v>10.6162046908316</v>
      </c>
      <c r="R214" s="55">
        <v>2.4806541683286798</v>
      </c>
      <c r="S214" s="8">
        <v>142</v>
      </c>
    </row>
    <row r="215" spans="3:19" s="1" customFormat="1" ht="11.85" customHeight="1" x14ac:dyDescent="0.15">
      <c r="C215" s="17" t="s">
        <v>472</v>
      </c>
      <c r="D215" s="56" t="s">
        <v>899</v>
      </c>
      <c r="E215" s="10">
        <v>67</v>
      </c>
      <c r="F215" s="11">
        <v>1.2701421800947899E-2</v>
      </c>
      <c r="G215" s="10">
        <v>5208</v>
      </c>
      <c r="H215" s="11">
        <v>5.3045318709882402E-3</v>
      </c>
      <c r="I215" s="10">
        <v>52041</v>
      </c>
      <c r="J215" s="11">
        <v>6.82513869034348E-3</v>
      </c>
      <c r="K215" s="57">
        <v>36</v>
      </c>
      <c r="L215" s="11">
        <v>6.9124423963133697E-3</v>
      </c>
      <c r="M215" s="57">
        <v>607</v>
      </c>
      <c r="N215" s="11">
        <v>1.1663880401990699E-2</v>
      </c>
      <c r="O215" s="58" t="s">
        <v>944</v>
      </c>
      <c r="P215" s="59">
        <v>9.9925115207373292</v>
      </c>
      <c r="Q215" s="59">
        <v>9.7078499613302398</v>
      </c>
      <c r="R215" s="59">
        <v>1.76862519201229</v>
      </c>
      <c r="S215" s="10">
        <v>35</v>
      </c>
    </row>
    <row r="216" spans="3:19" s="1" customFormat="1" ht="11.85" customHeight="1" x14ac:dyDescent="0.15">
      <c r="C216" s="17" t="s">
        <v>473</v>
      </c>
      <c r="D216" s="52" t="s">
        <v>899</v>
      </c>
      <c r="E216" s="8">
        <v>69</v>
      </c>
      <c r="F216" s="9">
        <v>0.15935334872979201</v>
      </c>
      <c r="G216" s="8">
        <v>364</v>
      </c>
      <c r="H216" s="9">
        <v>3.7074685119810297E-4</v>
      </c>
      <c r="I216" s="8">
        <v>2332</v>
      </c>
      <c r="J216" s="9">
        <v>3.0584007659116802E-4</v>
      </c>
      <c r="K216" s="53">
        <v>2</v>
      </c>
      <c r="L216" s="9">
        <v>5.4945054945054897E-3</v>
      </c>
      <c r="M216" s="53">
        <v>34</v>
      </c>
      <c r="N216" s="9">
        <v>1.45797598627787E-2</v>
      </c>
      <c r="O216" s="54" t="s">
        <v>911</v>
      </c>
      <c r="P216" s="55">
        <v>6.4065934065934096</v>
      </c>
      <c r="Q216" s="55">
        <v>6.1823204419889501</v>
      </c>
      <c r="R216" s="55">
        <v>1.27747252747253</v>
      </c>
      <c r="S216" s="8"/>
    </row>
    <row r="217" spans="3:19" s="1" customFormat="1" ht="11.85" customHeight="1" x14ac:dyDescent="0.15">
      <c r="C217" s="17" t="s">
        <v>474</v>
      </c>
      <c r="D217" s="56" t="s">
        <v>899</v>
      </c>
      <c r="E217" s="10">
        <v>11</v>
      </c>
      <c r="F217" s="11">
        <v>5.6994818652849701E-2</v>
      </c>
      <c r="G217" s="10">
        <v>182</v>
      </c>
      <c r="H217" s="11">
        <v>1.85373425599052E-4</v>
      </c>
      <c r="I217" s="10">
        <v>3834</v>
      </c>
      <c r="J217" s="11">
        <v>5.0282626657398798E-4</v>
      </c>
      <c r="K217" s="57">
        <v>4</v>
      </c>
      <c r="L217" s="11">
        <v>2.1978021978022001E-2</v>
      </c>
      <c r="M217" s="57">
        <v>469</v>
      </c>
      <c r="N217" s="11">
        <v>0.12232655190401701</v>
      </c>
      <c r="O217" s="58" t="s">
        <v>950</v>
      </c>
      <c r="P217" s="59">
        <v>21.065934065934101</v>
      </c>
      <c r="Q217" s="59">
        <v>16.589887640449401</v>
      </c>
      <c r="R217" s="59">
        <v>7.1153846153846203</v>
      </c>
      <c r="S217" s="10">
        <v>10</v>
      </c>
    </row>
    <row r="218" spans="3:19" s="1" customFormat="1" ht="11.85" customHeight="1" x14ac:dyDescent="0.15">
      <c r="C218" s="17" t="s">
        <v>475</v>
      </c>
      <c r="D218" s="52" t="s">
        <v>899</v>
      </c>
      <c r="E218" s="8">
        <v>130</v>
      </c>
      <c r="F218" s="9">
        <v>0.18284106891701801</v>
      </c>
      <c r="G218" s="8">
        <v>581</v>
      </c>
      <c r="H218" s="9">
        <v>5.9176901248928003E-4</v>
      </c>
      <c r="I218" s="8">
        <v>6365</v>
      </c>
      <c r="J218" s="9">
        <v>8.3476504609896504E-4</v>
      </c>
      <c r="K218" s="53">
        <v>27</v>
      </c>
      <c r="L218" s="9">
        <v>4.6471600688468201E-2</v>
      </c>
      <c r="M218" s="53">
        <v>471</v>
      </c>
      <c r="N218" s="9">
        <v>7.3998428908091093E-2</v>
      </c>
      <c r="O218" s="54" t="s">
        <v>944</v>
      </c>
      <c r="P218" s="55">
        <v>10.9552495697074</v>
      </c>
      <c r="Q218" s="55">
        <v>8.9819494584837507</v>
      </c>
      <c r="R218" s="55">
        <v>4.4010327022375204</v>
      </c>
      <c r="S218" s="8">
        <v>5</v>
      </c>
    </row>
    <row r="219" spans="3:19" s="1" customFormat="1" ht="11.85" customHeight="1" x14ac:dyDescent="0.15">
      <c r="C219" s="17" t="s">
        <v>476</v>
      </c>
      <c r="D219" s="56" t="s">
        <v>899</v>
      </c>
      <c r="E219" s="10">
        <v>83</v>
      </c>
      <c r="F219" s="11">
        <v>0.11857142857142899</v>
      </c>
      <c r="G219" s="10">
        <v>617</v>
      </c>
      <c r="H219" s="11">
        <v>6.2843628348689402E-4</v>
      </c>
      <c r="I219" s="10">
        <v>10169</v>
      </c>
      <c r="J219" s="11">
        <v>1.33365683484374E-3</v>
      </c>
      <c r="K219" s="57">
        <v>114</v>
      </c>
      <c r="L219" s="11">
        <v>0.18476499189627199</v>
      </c>
      <c r="M219" s="57">
        <v>3684</v>
      </c>
      <c r="N219" s="11">
        <v>0.36227751007965397</v>
      </c>
      <c r="O219" s="58" t="s">
        <v>915</v>
      </c>
      <c r="P219" s="59">
        <v>16.4813614262561</v>
      </c>
      <c r="Q219" s="59">
        <v>7.20278330019881</v>
      </c>
      <c r="R219" s="59">
        <v>3.6985413290113498</v>
      </c>
      <c r="S219" s="10">
        <v>5</v>
      </c>
    </row>
    <row r="220" spans="3:19" s="1" customFormat="1" ht="11.85" customHeight="1" x14ac:dyDescent="0.15">
      <c r="C220" s="17" t="s">
        <v>477</v>
      </c>
      <c r="D220" s="52" t="s">
        <v>899</v>
      </c>
      <c r="E220" s="8">
        <v>6</v>
      </c>
      <c r="F220" s="9">
        <v>7.5662042875157603E-3</v>
      </c>
      <c r="G220" s="8">
        <v>787</v>
      </c>
      <c r="H220" s="9">
        <v>8.0158728542007503E-4</v>
      </c>
      <c r="I220" s="8">
        <v>10747</v>
      </c>
      <c r="J220" s="9">
        <v>1.40946110768666E-3</v>
      </c>
      <c r="K220" s="53">
        <v>183</v>
      </c>
      <c r="L220" s="9">
        <v>0.23252858958068601</v>
      </c>
      <c r="M220" s="53">
        <v>2010</v>
      </c>
      <c r="N220" s="9">
        <v>0.18702893830836501</v>
      </c>
      <c r="O220" s="54" t="s">
        <v>935</v>
      </c>
      <c r="P220" s="55">
        <v>13.655654383735699</v>
      </c>
      <c r="Q220" s="55">
        <v>9.2698675496688701</v>
      </c>
      <c r="R220" s="55">
        <v>4.2312579415501901</v>
      </c>
      <c r="S220" s="8">
        <v>11</v>
      </c>
    </row>
    <row r="221" spans="3:19" s="1" customFormat="1" ht="11.85" customHeight="1" x14ac:dyDescent="0.15">
      <c r="C221" s="17" t="s">
        <v>478</v>
      </c>
      <c r="D221" s="56" t="s">
        <v>899</v>
      </c>
      <c r="E221" s="10">
        <v>822</v>
      </c>
      <c r="F221" s="11">
        <v>9.4320137693631706E-2</v>
      </c>
      <c r="G221" s="10">
        <v>7893</v>
      </c>
      <c r="H221" s="11">
        <v>8.0392991662270007E-3</v>
      </c>
      <c r="I221" s="10">
        <v>49957</v>
      </c>
      <c r="J221" s="11">
        <v>6.5518236304738398E-3</v>
      </c>
      <c r="K221" s="57">
        <v>98</v>
      </c>
      <c r="L221" s="11">
        <v>1.24160648676042E-2</v>
      </c>
      <c r="M221" s="57">
        <v>649</v>
      </c>
      <c r="N221" s="11">
        <v>1.29911724082711E-2</v>
      </c>
      <c r="O221" s="58" t="s">
        <v>913</v>
      </c>
      <c r="P221" s="59">
        <v>6.3292791080704403</v>
      </c>
      <c r="Q221" s="59">
        <v>6.0445157152020501</v>
      </c>
      <c r="R221" s="59">
        <v>2.2336247307741002</v>
      </c>
      <c r="S221" s="10">
        <v>2</v>
      </c>
    </row>
    <row r="222" spans="3:19" s="1" customFormat="1" ht="11.85" customHeight="1" x14ac:dyDescent="0.15">
      <c r="C222" s="17" t="s">
        <v>479</v>
      </c>
      <c r="D222" s="52" t="s">
        <v>899</v>
      </c>
      <c r="E222" s="8">
        <v>256</v>
      </c>
      <c r="F222" s="9">
        <v>0.21174524400330899</v>
      </c>
      <c r="G222" s="8">
        <v>953</v>
      </c>
      <c r="H222" s="9">
        <v>9.7066414613129705E-4</v>
      </c>
      <c r="I222" s="8">
        <v>3773</v>
      </c>
      <c r="J222" s="9">
        <v>4.9482616165457901E-4</v>
      </c>
      <c r="K222" s="53">
        <v>7</v>
      </c>
      <c r="L222" s="9">
        <v>7.3452256033578198E-3</v>
      </c>
      <c r="M222" s="53">
        <v>62</v>
      </c>
      <c r="N222" s="9">
        <v>1.6432547044791902E-2</v>
      </c>
      <c r="O222" s="54" t="s">
        <v>912</v>
      </c>
      <c r="P222" s="55">
        <v>3.9590766002098601</v>
      </c>
      <c r="Q222" s="55">
        <v>3.8266384778012701</v>
      </c>
      <c r="R222" s="55">
        <v>1.22875131164743</v>
      </c>
      <c r="S222" s="8"/>
    </row>
    <row r="223" spans="3:19" s="1" customFormat="1" ht="11.85" customHeight="1" x14ac:dyDescent="0.15">
      <c r="C223" s="17" t="s">
        <v>480</v>
      </c>
      <c r="D223" s="56" t="s">
        <v>899</v>
      </c>
      <c r="E223" s="10">
        <v>224</v>
      </c>
      <c r="F223" s="11">
        <v>0.41100917431192702</v>
      </c>
      <c r="G223" s="10">
        <v>321</v>
      </c>
      <c r="H223" s="11">
        <v>3.2694983306206301E-4</v>
      </c>
      <c r="I223" s="10">
        <v>2489</v>
      </c>
      <c r="J223" s="11">
        <v>3.2643051056407301E-4</v>
      </c>
      <c r="K223" s="57">
        <v>193</v>
      </c>
      <c r="L223" s="11">
        <v>0.60124610591900296</v>
      </c>
      <c r="M223" s="57">
        <v>1371</v>
      </c>
      <c r="N223" s="11">
        <v>0.55082362394536</v>
      </c>
      <c r="O223" s="58" t="s">
        <v>903</v>
      </c>
      <c r="P223" s="59">
        <v>7.7538940809968899</v>
      </c>
      <c r="Q223" s="59">
        <v>2.671875</v>
      </c>
      <c r="R223" s="59">
        <v>2.8847352024922102</v>
      </c>
      <c r="S223" s="10"/>
    </row>
    <row r="224" spans="3:19" s="1" customFormat="1" ht="11.85" customHeight="1" x14ac:dyDescent="0.15">
      <c r="C224" s="17" t="s">
        <v>481</v>
      </c>
      <c r="D224" s="52" t="s">
        <v>899</v>
      </c>
      <c r="E224" s="8">
        <v>10566</v>
      </c>
      <c r="F224" s="9">
        <v>0.67060167555217098</v>
      </c>
      <c r="G224" s="8">
        <v>5190</v>
      </c>
      <c r="H224" s="9">
        <v>5.2861982354894402E-3</v>
      </c>
      <c r="I224" s="8">
        <v>17115</v>
      </c>
      <c r="J224" s="9">
        <v>2.24461960156855E-3</v>
      </c>
      <c r="K224" s="53">
        <v>63</v>
      </c>
      <c r="L224" s="9">
        <v>1.21387283236994E-2</v>
      </c>
      <c r="M224" s="53">
        <v>310</v>
      </c>
      <c r="N224" s="9">
        <v>1.8112766579024199E-2</v>
      </c>
      <c r="O224" s="54" t="s">
        <v>921</v>
      </c>
      <c r="P224" s="55">
        <v>3.29768786127168</v>
      </c>
      <c r="Q224" s="55">
        <v>3.1267797932514099</v>
      </c>
      <c r="R224" s="55">
        <v>1.06878612716763</v>
      </c>
      <c r="S224" s="8">
        <v>1</v>
      </c>
    </row>
    <row r="225" spans="3:19" s="1" customFormat="1" ht="11.85" customHeight="1" x14ac:dyDescent="0.15">
      <c r="C225" s="17" t="s">
        <v>482</v>
      </c>
      <c r="D225" s="56" t="s">
        <v>899</v>
      </c>
      <c r="E225" s="10">
        <v>7765</v>
      </c>
      <c r="F225" s="11">
        <v>0.72542974588938702</v>
      </c>
      <c r="G225" s="10">
        <v>2939</v>
      </c>
      <c r="H225" s="11">
        <v>2.9934752628330398E-3</v>
      </c>
      <c r="I225" s="10">
        <v>10013</v>
      </c>
      <c r="J225" s="11">
        <v>1.31319755013181E-3</v>
      </c>
      <c r="K225" s="57">
        <v>130</v>
      </c>
      <c r="L225" s="11">
        <v>4.42327322218442E-2</v>
      </c>
      <c r="M225" s="57">
        <v>1128</v>
      </c>
      <c r="N225" s="11">
        <v>0.11265355038450001</v>
      </c>
      <c r="O225" s="58" t="s">
        <v>919</v>
      </c>
      <c r="P225" s="59">
        <v>3.4069411364409699</v>
      </c>
      <c r="Q225" s="59">
        <v>2.78996084015664</v>
      </c>
      <c r="R225" s="59">
        <v>0.85301122830894904</v>
      </c>
      <c r="S225" s="10"/>
    </row>
    <row r="226" spans="3:19" s="1" customFormat="1" ht="11.85" customHeight="1" x14ac:dyDescent="0.15">
      <c r="C226" s="17" t="s">
        <v>483</v>
      </c>
      <c r="D226" s="52" t="s">
        <v>899</v>
      </c>
      <c r="E226" s="8">
        <v>27</v>
      </c>
      <c r="F226" s="9">
        <v>0.19852941176470601</v>
      </c>
      <c r="G226" s="8">
        <v>109</v>
      </c>
      <c r="H226" s="9">
        <v>1.11020348298333E-4</v>
      </c>
      <c r="I226" s="8">
        <v>1670</v>
      </c>
      <c r="J226" s="9">
        <v>2.1901926582643699E-4</v>
      </c>
      <c r="K226" s="53">
        <v>46</v>
      </c>
      <c r="L226" s="9">
        <v>0.42201834862385301</v>
      </c>
      <c r="M226" s="53">
        <v>567</v>
      </c>
      <c r="N226" s="9">
        <v>0.33952095808383198</v>
      </c>
      <c r="O226" s="54" t="s">
        <v>917</v>
      </c>
      <c r="P226" s="55">
        <v>15.321100917431201</v>
      </c>
      <c r="Q226" s="55">
        <v>7.2698412698412698</v>
      </c>
      <c r="R226" s="55">
        <v>5.4128440366972503</v>
      </c>
      <c r="S226" s="8">
        <v>4</v>
      </c>
    </row>
    <row r="227" spans="3:19" s="1" customFormat="1" ht="11.85" customHeight="1" x14ac:dyDescent="0.15">
      <c r="C227" s="17" t="s">
        <v>484</v>
      </c>
      <c r="D227" s="56" t="s">
        <v>899</v>
      </c>
      <c r="E227" s="10">
        <v>2152</v>
      </c>
      <c r="F227" s="11">
        <v>0.49054023250512901</v>
      </c>
      <c r="G227" s="10">
        <v>2235</v>
      </c>
      <c r="H227" s="11">
        <v>2.27642640776857E-3</v>
      </c>
      <c r="I227" s="10">
        <v>8626</v>
      </c>
      <c r="J227" s="11">
        <v>1.13129352516099E-3</v>
      </c>
      <c r="K227" s="57">
        <v>107</v>
      </c>
      <c r="L227" s="11">
        <v>4.7874720357941797E-2</v>
      </c>
      <c r="M227" s="57">
        <v>713</v>
      </c>
      <c r="N227" s="11">
        <v>8.26570832367262E-2</v>
      </c>
      <c r="O227" s="58" t="s">
        <v>922</v>
      </c>
      <c r="P227" s="59">
        <v>3.85950782997763</v>
      </c>
      <c r="Q227" s="59">
        <v>3.25798872180451</v>
      </c>
      <c r="R227" s="59">
        <v>1.11006711409396</v>
      </c>
      <c r="S227" s="10"/>
    </row>
    <row r="228" spans="3:19" s="1" customFormat="1" ht="11.85" customHeight="1" x14ac:dyDescent="0.15">
      <c r="C228" s="17" t="s">
        <v>485</v>
      </c>
      <c r="D228" s="52" t="s">
        <v>899</v>
      </c>
      <c r="E228" s="8">
        <v>243</v>
      </c>
      <c r="F228" s="9">
        <v>0.58695652173913104</v>
      </c>
      <c r="G228" s="8">
        <v>171</v>
      </c>
      <c r="H228" s="9">
        <v>1.74169537238669E-4</v>
      </c>
      <c r="I228" s="8">
        <v>969</v>
      </c>
      <c r="J228" s="9">
        <v>1.2708363388372299E-4</v>
      </c>
      <c r="K228" s="53">
        <v>21</v>
      </c>
      <c r="L228" s="9">
        <v>0.12280701754386</v>
      </c>
      <c r="M228" s="53">
        <v>167</v>
      </c>
      <c r="N228" s="9">
        <v>0.17234262125902999</v>
      </c>
      <c r="O228" s="54" t="s">
        <v>921</v>
      </c>
      <c r="P228" s="55">
        <v>5.6666666666666696</v>
      </c>
      <c r="Q228" s="55">
        <v>3.6666666666666701</v>
      </c>
      <c r="R228" s="55">
        <v>1.69005847953216</v>
      </c>
      <c r="S228" s="8"/>
    </row>
    <row r="229" spans="3:19" s="1" customFormat="1" ht="11.85" customHeight="1" x14ac:dyDescent="0.15">
      <c r="C229" s="17" t="s">
        <v>486</v>
      </c>
      <c r="D229" s="56" t="s">
        <v>899</v>
      </c>
      <c r="E229" s="10">
        <v>3003</v>
      </c>
      <c r="F229" s="11">
        <v>0.67121144389807796</v>
      </c>
      <c r="G229" s="10">
        <v>1471</v>
      </c>
      <c r="H229" s="11">
        <v>1.4982654343747501E-3</v>
      </c>
      <c r="I229" s="10">
        <v>4519</v>
      </c>
      <c r="J229" s="11">
        <v>5.9266351034111897E-4</v>
      </c>
      <c r="K229" s="57">
        <v>174</v>
      </c>
      <c r="L229" s="11">
        <v>0.118286879673691</v>
      </c>
      <c r="M229" s="57">
        <v>603</v>
      </c>
      <c r="N229" s="11">
        <v>0.13343660101792401</v>
      </c>
      <c r="O229" s="58" t="s">
        <v>903</v>
      </c>
      <c r="P229" s="59">
        <v>3.0720598232494898</v>
      </c>
      <c r="Q229" s="59">
        <v>2.47879722436392</v>
      </c>
      <c r="R229" s="59">
        <v>1.00543847722638</v>
      </c>
      <c r="S229" s="10"/>
    </row>
    <row r="230" spans="3:19" s="1" customFormat="1" ht="11.85" customHeight="1" x14ac:dyDescent="0.15">
      <c r="C230" s="17" t="s">
        <v>487</v>
      </c>
      <c r="D230" s="52" t="s">
        <v>899</v>
      </c>
      <c r="E230" s="8">
        <v>309</v>
      </c>
      <c r="F230" s="9">
        <v>0.36352941176470599</v>
      </c>
      <c r="G230" s="8">
        <v>541</v>
      </c>
      <c r="H230" s="9">
        <v>5.5102760026970801E-4</v>
      </c>
      <c r="I230" s="8">
        <v>2793</v>
      </c>
      <c r="J230" s="9">
        <v>3.6629988590014301E-4</v>
      </c>
      <c r="K230" s="53">
        <v>47</v>
      </c>
      <c r="L230" s="9">
        <v>8.6876155268022198E-2</v>
      </c>
      <c r="M230" s="53">
        <v>482</v>
      </c>
      <c r="N230" s="9">
        <v>0.172574292875045</v>
      </c>
      <c r="O230" s="54" t="s">
        <v>921</v>
      </c>
      <c r="P230" s="55">
        <v>5.1626617375231101</v>
      </c>
      <c r="Q230" s="55">
        <v>3.5202429149797601</v>
      </c>
      <c r="R230" s="55">
        <v>1.04066543438078</v>
      </c>
      <c r="S230" s="8"/>
    </row>
    <row r="231" spans="3:19" s="1" customFormat="1" ht="11.85" customHeight="1" x14ac:dyDescent="0.15">
      <c r="C231" s="17" t="s">
        <v>488</v>
      </c>
      <c r="D231" s="56" t="s">
        <v>899</v>
      </c>
      <c r="E231" s="10">
        <v>404</v>
      </c>
      <c r="F231" s="11">
        <v>0.64847512038523303</v>
      </c>
      <c r="G231" s="10">
        <v>219</v>
      </c>
      <c r="H231" s="11">
        <v>2.2305923190215501E-4</v>
      </c>
      <c r="I231" s="10">
        <v>1211</v>
      </c>
      <c r="J231" s="11">
        <v>1.5882175503941E-4</v>
      </c>
      <c r="K231" s="57">
        <v>49</v>
      </c>
      <c r="L231" s="11">
        <v>0.22374429223744299</v>
      </c>
      <c r="M231" s="57">
        <v>598</v>
      </c>
      <c r="N231" s="11">
        <v>0.49380677126341899</v>
      </c>
      <c r="O231" s="58" t="s">
        <v>903</v>
      </c>
      <c r="P231" s="59">
        <v>5.5296803652967998</v>
      </c>
      <c r="Q231" s="59">
        <v>2.4352941176470599</v>
      </c>
      <c r="R231" s="59">
        <v>1.42922374429224</v>
      </c>
      <c r="S231" s="10"/>
    </row>
    <row r="232" spans="3:19" s="1" customFormat="1" ht="11.85" customHeight="1" x14ac:dyDescent="0.15">
      <c r="C232" s="17" t="s">
        <v>489</v>
      </c>
      <c r="D232" s="52" t="s">
        <v>899</v>
      </c>
      <c r="E232" s="8">
        <v>5</v>
      </c>
      <c r="F232" s="9">
        <v>1.66112956810631E-2</v>
      </c>
      <c r="G232" s="8">
        <v>296</v>
      </c>
      <c r="H232" s="9">
        <v>3.0148645042483101E-4</v>
      </c>
      <c r="I232" s="8">
        <v>4442</v>
      </c>
      <c r="J232" s="9">
        <v>5.8256501724612798E-4</v>
      </c>
      <c r="K232" s="53">
        <v>106</v>
      </c>
      <c r="L232" s="9">
        <v>0.358108108108108</v>
      </c>
      <c r="M232" s="53">
        <v>1214</v>
      </c>
      <c r="N232" s="9">
        <v>0.27330031517334502</v>
      </c>
      <c r="O232" s="54" t="s">
        <v>923</v>
      </c>
      <c r="P232" s="55">
        <v>15.006756756756801</v>
      </c>
      <c r="Q232" s="55">
        <v>8.5631578947368396</v>
      </c>
      <c r="R232" s="55">
        <v>5.4662162162162202</v>
      </c>
      <c r="S232" s="8">
        <v>4</v>
      </c>
    </row>
    <row r="233" spans="3:19" s="1" customFormat="1" ht="11.85" customHeight="1" x14ac:dyDescent="0.15">
      <c r="C233" s="17" t="s">
        <v>490</v>
      </c>
      <c r="D233" s="56" t="s">
        <v>899</v>
      </c>
      <c r="E233" s="10">
        <v>1422</v>
      </c>
      <c r="F233" s="11">
        <v>0.396321070234114</v>
      </c>
      <c r="G233" s="10">
        <v>2166</v>
      </c>
      <c r="H233" s="11">
        <v>2.2061474716898099E-3</v>
      </c>
      <c r="I233" s="10">
        <v>12032</v>
      </c>
      <c r="J233" s="11">
        <v>1.57798790803814E-3</v>
      </c>
      <c r="K233" s="57">
        <v>172</v>
      </c>
      <c r="L233" s="11">
        <v>7.9409048938134802E-2</v>
      </c>
      <c r="M233" s="57">
        <v>1255</v>
      </c>
      <c r="N233" s="11">
        <v>0.104305186170213</v>
      </c>
      <c r="O233" s="58" t="s">
        <v>921</v>
      </c>
      <c r="P233" s="59">
        <v>5.5549399815327796</v>
      </c>
      <c r="Q233" s="59">
        <v>4.3620862587763298</v>
      </c>
      <c r="R233" s="59">
        <v>1.9602954755309301</v>
      </c>
      <c r="S233" s="10">
        <v>1</v>
      </c>
    </row>
    <row r="234" spans="3:19" s="1" customFormat="1" ht="11.85" customHeight="1" x14ac:dyDescent="0.15">
      <c r="C234" s="17" t="s">
        <v>491</v>
      </c>
      <c r="D234" s="52" t="s">
        <v>906</v>
      </c>
      <c r="E234" s="8">
        <v>38</v>
      </c>
      <c r="F234" s="9">
        <v>0.12837837837837801</v>
      </c>
      <c r="G234" s="8">
        <v>258</v>
      </c>
      <c r="H234" s="9">
        <v>2.6278210881623801E-4</v>
      </c>
      <c r="I234" s="8">
        <v>2166</v>
      </c>
      <c r="J234" s="9">
        <v>2.8406929926949901E-4</v>
      </c>
      <c r="K234" s="53">
        <v>1</v>
      </c>
      <c r="L234" s="9">
        <v>3.8759689922480598E-3</v>
      </c>
      <c r="M234" s="53">
        <v>21</v>
      </c>
      <c r="N234" s="9">
        <v>9.6952908587257594E-3</v>
      </c>
      <c r="O234" s="54" t="s">
        <v>951</v>
      </c>
      <c r="P234" s="55">
        <v>8.3953488372092995</v>
      </c>
      <c r="Q234" s="55">
        <v>8.1284046692606999</v>
      </c>
      <c r="R234" s="55"/>
      <c r="S234" s="8">
        <v>13</v>
      </c>
    </row>
    <row r="235" spans="3:19" s="1" customFormat="1" ht="11.85" customHeight="1" x14ac:dyDescent="0.15">
      <c r="C235" s="17" t="s">
        <v>492</v>
      </c>
      <c r="D235" s="56" t="s">
        <v>906</v>
      </c>
      <c r="E235" s="10">
        <v>132</v>
      </c>
      <c r="F235" s="11">
        <v>6.5934065934065894E-2</v>
      </c>
      <c r="G235" s="10">
        <v>1870</v>
      </c>
      <c r="H235" s="11">
        <v>1.90466102126498E-3</v>
      </c>
      <c r="I235" s="10">
        <v>15861</v>
      </c>
      <c r="J235" s="11">
        <v>2.0801584283072598E-3</v>
      </c>
      <c r="K235" s="57">
        <v>36</v>
      </c>
      <c r="L235" s="11">
        <v>1.9251336898395699E-2</v>
      </c>
      <c r="M235" s="57">
        <v>457</v>
      </c>
      <c r="N235" s="11">
        <v>2.8812811298152701E-2</v>
      </c>
      <c r="O235" s="58" t="s">
        <v>907</v>
      </c>
      <c r="P235" s="59">
        <v>8.4818181818181806</v>
      </c>
      <c r="Q235" s="59">
        <v>7.7906215921483097</v>
      </c>
      <c r="R235" s="59"/>
      <c r="S235" s="10">
        <v>100</v>
      </c>
    </row>
    <row r="236" spans="3:19" s="1" customFormat="1" ht="11.85" customHeight="1" x14ac:dyDescent="0.15">
      <c r="C236" s="17" t="s">
        <v>493</v>
      </c>
      <c r="D236" s="52" t="s">
        <v>906</v>
      </c>
      <c r="E236" s="8">
        <v>9</v>
      </c>
      <c r="F236" s="9">
        <v>0.121621621621622</v>
      </c>
      <c r="G236" s="8">
        <v>65</v>
      </c>
      <c r="H236" s="9">
        <v>6.6204794856804106E-5</v>
      </c>
      <c r="I236" s="8">
        <v>459</v>
      </c>
      <c r="J236" s="9">
        <v>6.0197510787026702E-5</v>
      </c>
      <c r="K236" s="53"/>
      <c r="L236" s="9"/>
      <c r="M236" s="53"/>
      <c r="N236" s="9"/>
      <c r="O236" s="54" t="s">
        <v>911</v>
      </c>
      <c r="P236" s="55">
        <v>7.0615384615384604</v>
      </c>
      <c r="Q236" s="55">
        <v>7.0615384615384604</v>
      </c>
      <c r="R236" s="55"/>
      <c r="S236" s="8"/>
    </row>
    <row r="237" spans="3:19" s="1" customFormat="1" ht="11.85" customHeight="1" x14ac:dyDescent="0.15">
      <c r="C237" s="17" t="s">
        <v>494</v>
      </c>
      <c r="D237" s="56" t="s">
        <v>906</v>
      </c>
      <c r="E237" s="10">
        <v>8</v>
      </c>
      <c r="F237" s="11">
        <v>1.6806722689075598E-2</v>
      </c>
      <c r="G237" s="10">
        <v>468</v>
      </c>
      <c r="H237" s="11">
        <v>4.7667452296899001E-4</v>
      </c>
      <c r="I237" s="10">
        <v>9007</v>
      </c>
      <c r="J237" s="11">
        <v>1.1812613935920501E-3</v>
      </c>
      <c r="K237" s="57">
        <v>13</v>
      </c>
      <c r="L237" s="11">
        <v>2.7777777777777801E-2</v>
      </c>
      <c r="M237" s="57">
        <v>278</v>
      </c>
      <c r="N237" s="11">
        <v>3.0864882868879801E-2</v>
      </c>
      <c r="O237" s="58" t="s">
        <v>952</v>
      </c>
      <c r="P237" s="59">
        <v>19.245726495726501</v>
      </c>
      <c r="Q237" s="59">
        <v>17.6131868131868</v>
      </c>
      <c r="R237" s="59"/>
      <c r="S237" s="10">
        <v>7</v>
      </c>
    </row>
    <row r="238" spans="3:19" s="1" customFormat="1" ht="11.85" customHeight="1" x14ac:dyDescent="0.15">
      <c r="C238" s="17" t="s">
        <v>495</v>
      </c>
      <c r="D238" s="52" t="s">
        <v>906</v>
      </c>
      <c r="E238" s="8">
        <v>79</v>
      </c>
      <c r="F238" s="9">
        <v>4.3598233995585003E-2</v>
      </c>
      <c r="G238" s="8">
        <v>1733</v>
      </c>
      <c r="H238" s="9">
        <v>1.7651216844129501E-3</v>
      </c>
      <c r="I238" s="8">
        <v>20901</v>
      </c>
      <c r="J238" s="9">
        <v>2.7411507036157901E-3</v>
      </c>
      <c r="K238" s="53">
        <v>74</v>
      </c>
      <c r="L238" s="9">
        <v>4.27005193306405E-2</v>
      </c>
      <c r="M238" s="53">
        <v>925</v>
      </c>
      <c r="N238" s="9">
        <v>4.42562556815463E-2</v>
      </c>
      <c r="O238" s="54" t="s">
        <v>930</v>
      </c>
      <c r="P238" s="55">
        <v>12.0605885747259</v>
      </c>
      <c r="Q238" s="55">
        <v>10.569017480409901</v>
      </c>
      <c r="R238" s="55"/>
      <c r="S238" s="8">
        <v>136</v>
      </c>
    </row>
    <row r="239" spans="3:19" s="1" customFormat="1" ht="11.85" customHeight="1" x14ac:dyDescent="0.15">
      <c r="C239" s="17" t="s">
        <v>496</v>
      </c>
      <c r="D239" s="56" t="s">
        <v>906</v>
      </c>
      <c r="E239" s="10">
        <v>2</v>
      </c>
      <c r="F239" s="11">
        <v>2.86123032904149E-3</v>
      </c>
      <c r="G239" s="10">
        <v>697</v>
      </c>
      <c r="H239" s="11">
        <v>7.0991910792603805E-4</v>
      </c>
      <c r="I239" s="10">
        <v>9677</v>
      </c>
      <c r="J239" s="11">
        <v>1.26913139844457E-3</v>
      </c>
      <c r="K239" s="57">
        <v>184</v>
      </c>
      <c r="L239" s="11">
        <v>0.26398852223816399</v>
      </c>
      <c r="M239" s="57">
        <v>2267</v>
      </c>
      <c r="N239" s="11">
        <v>0.23426681822879</v>
      </c>
      <c r="O239" s="58" t="s">
        <v>908</v>
      </c>
      <c r="P239" s="59">
        <v>13.883787661406</v>
      </c>
      <c r="Q239" s="59">
        <v>8.7056530214424992</v>
      </c>
      <c r="R239" s="59"/>
      <c r="S239" s="10">
        <v>9</v>
      </c>
    </row>
    <row r="240" spans="3:19" s="1" customFormat="1" ht="11.85" customHeight="1" x14ac:dyDescent="0.15">
      <c r="C240" s="17" t="s">
        <v>497</v>
      </c>
      <c r="D240" s="52" t="s">
        <v>906</v>
      </c>
      <c r="E240" s="8">
        <v>39</v>
      </c>
      <c r="F240" s="9">
        <v>3.22847682119205E-2</v>
      </c>
      <c r="G240" s="8">
        <v>1169</v>
      </c>
      <c r="H240" s="9">
        <v>1.19066777211698E-3</v>
      </c>
      <c r="I240" s="8">
        <v>10644</v>
      </c>
      <c r="J240" s="9">
        <v>1.3959527338063399E-3</v>
      </c>
      <c r="K240" s="53">
        <v>39</v>
      </c>
      <c r="L240" s="9">
        <v>3.3361847733105202E-2</v>
      </c>
      <c r="M240" s="53">
        <v>209</v>
      </c>
      <c r="N240" s="9">
        <v>1.9635475385193502E-2</v>
      </c>
      <c r="O240" s="54" t="s">
        <v>913</v>
      </c>
      <c r="P240" s="55">
        <v>9.1052181351582604</v>
      </c>
      <c r="Q240" s="55">
        <v>8.4743362831858402</v>
      </c>
      <c r="R240" s="55"/>
      <c r="S240" s="8">
        <v>1</v>
      </c>
    </row>
    <row r="241" spans="3:19" s="1" customFormat="1" ht="11.85" customHeight="1" x14ac:dyDescent="0.15">
      <c r="C241" s="17" t="s">
        <v>498</v>
      </c>
      <c r="D241" s="56" t="s">
        <v>906</v>
      </c>
      <c r="E241" s="10">
        <v>3</v>
      </c>
      <c r="F241" s="11">
        <v>1.16279069767442E-2</v>
      </c>
      <c r="G241" s="10">
        <v>255</v>
      </c>
      <c r="H241" s="11">
        <v>2.5972650289977E-4</v>
      </c>
      <c r="I241" s="10">
        <v>3718</v>
      </c>
      <c r="J241" s="11">
        <v>4.8761295230101399E-4</v>
      </c>
      <c r="K241" s="57">
        <v>5</v>
      </c>
      <c r="L241" s="11">
        <v>1.9607843137254902E-2</v>
      </c>
      <c r="M241" s="57">
        <v>215</v>
      </c>
      <c r="N241" s="11">
        <v>5.7826788596019398E-2</v>
      </c>
      <c r="O241" s="58" t="s">
        <v>953</v>
      </c>
      <c r="P241" s="59">
        <v>14.5803921568627</v>
      </c>
      <c r="Q241" s="59">
        <v>13.012</v>
      </c>
      <c r="R241" s="59"/>
      <c r="S241" s="10">
        <v>2</v>
      </c>
    </row>
    <row r="242" spans="3:19" s="1" customFormat="1" ht="11.85" customHeight="1" x14ac:dyDescent="0.15">
      <c r="C242" s="17" t="s">
        <v>499</v>
      </c>
      <c r="D242" s="52" t="s">
        <v>906</v>
      </c>
      <c r="E242" s="8">
        <v>266</v>
      </c>
      <c r="F242" s="9">
        <v>7.9664570230607995E-2</v>
      </c>
      <c r="G242" s="8">
        <v>3073</v>
      </c>
      <c r="H242" s="9">
        <v>3.1299589937685999E-3</v>
      </c>
      <c r="I242" s="8">
        <v>23430</v>
      </c>
      <c r="J242" s="9">
        <v>3.07282718461881E-3</v>
      </c>
      <c r="K242" s="53">
        <v>113</v>
      </c>
      <c r="L242" s="9">
        <v>3.6771884152294203E-2</v>
      </c>
      <c r="M242" s="53">
        <v>1140</v>
      </c>
      <c r="N242" s="9">
        <v>4.86555697823303E-2</v>
      </c>
      <c r="O242" s="54" t="s">
        <v>913</v>
      </c>
      <c r="P242" s="55">
        <v>7.6244712007809996</v>
      </c>
      <c r="Q242" s="55">
        <v>6.6905405405405398</v>
      </c>
      <c r="R242" s="55"/>
      <c r="S242" s="8">
        <v>16</v>
      </c>
    </row>
    <row r="243" spans="3:19" s="1" customFormat="1" ht="11.85" customHeight="1" x14ac:dyDescent="0.15">
      <c r="C243" s="17" t="s">
        <v>500</v>
      </c>
      <c r="D243" s="56" t="s">
        <v>906</v>
      </c>
      <c r="E243" s="10">
        <v>7</v>
      </c>
      <c r="F243" s="11">
        <v>3.5532994923857898E-2</v>
      </c>
      <c r="G243" s="10">
        <v>190</v>
      </c>
      <c r="H243" s="11">
        <v>1.9352170804296599E-4</v>
      </c>
      <c r="I243" s="10">
        <v>2198</v>
      </c>
      <c r="J243" s="11">
        <v>2.8826607562066399E-4</v>
      </c>
      <c r="K243" s="57">
        <v>53</v>
      </c>
      <c r="L243" s="11">
        <v>0.278947368421053</v>
      </c>
      <c r="M243" s="57">
        <v>465</v>
      </c>
      <c r="N243" s="11">
        <v>0.21155595996360299</v>
      </c>
      <c r="O243" s="58" t="s">
        <v>912</v>
      </c>
      <c r="P243" s="59">
        <v>11.568421052631599</v>
      </c>
      <c r="Q243" s="59">
        <v>7.6204379562043796</v>
      </c>
      <c r="R243" s="59"/>
      <c r="S243" s="10"/>
    </row>
    <row r="244" spans="3:19" s="1" customFormat="1" ht="11.85" customHeight="1" x14ac:dyDescent="0.15">
      <c r="C244" s="17" t="s">
        <v>501</v>
      </c>
      <c r="D244" s="52" t="s">
        <v>906</v>
      </c>
      <c r="E244" s="8">
        <v>101</v>
      </c>
      <c r="F244" s="9">
        <v>0.213983050847458</v>
      </c>
      <c r="G244" s="8">
        <v>371</v>
      </c>
      <c r="H244" s="9">
        <v>3.7787659833652797E-4</v>
      </c>
      <c r="I244" s="8">
        <v>2765</v>
      </c>
      <c r="J244" s="9">
        <v>3.6262770659287299E-4</v>
      </c>
      <c r="K244" s="53">
        <v>3</v>
      </c>
      <c r="L244" s="9">
        <v>8.0862533692722394E-3</v>
      </c>
      <c r="M244" s="53">
        <v>15</v>
      </c>
      <c r="N244" s="9">
        <v>5.4249547920433997E-3</v>
      </c>
      <c r="O244" s="54" t="s">
        <v>915</v>
      </c>
      <c r="P244" s="55">
        <v>7.4528301886792496</v>
      </c>
      <c r="Q244" s="55">
        <v>7.2771739130434803</v>
      </c>
      <c r="R244" s="55"/>
      <c r="S244" s="8"/>
    </row>
    <row r="245" spans="3:19" s="1" customFormat="1" ht="11.85" customHeight="1" x14ac:dyDescent="0.15">
      <c r="C245" s="17" t="s">
        <v>502</v>
      </c>
      <c r="D245" s="56" t="s">
        <v>906</v>
      </c>
      <c r="E245" s="10">
        <v>12</v>
      </c>
      <c r="F245" s="11">
        <v>4.1666666666666699E-2</v>
      </c>
      <c r="G245" s="10">
        <v>276</v>
      </c>
      <c r="H245" s="11">
        <v>2.81115744315045E-4</v>
      </c>
      <c r="I245" s="10">
        <v>2258</v>
      </c>
      <c r="J245" s="11">
        <v>2.9613503127909899E-4</v>
      </c>
      <c r="K245" s="57">
        <v>1</v>
      </c>
      <c r="L245" s="11">
        <v>3.6231884057971002E-3</v>
      </c>
      <c r="M245" s="57">
        <v>6</v>
      </c>
      <c r="N245" s="11">
        <v>2.65721877767936E-3</v>
      </c>
      <c r="O245" s="58" t="s">
        <v>915</v>
      </c>
      <c r="P245" s="59">
        <v>8.1811594202898608</v>
      </c>
      <c r="Q245" s="59">
        <v>8.1018181818181798</v>
      </c>
      <c r="R245" s="59"/>
      <c r="S245" s="10"/>
    </row>
    <row r="246" spans="3:19" s="1" customFormat="1" ht="11.85" customHeight="1" x14ac:dyDescent="0.15">
      <c r="C246" s="17" t="s">
        <v>503</v>
      </c>
      <c r="D246" s="52" t="s">
        <v>906</v>
      </c>
      <c r="E246" s="8">
        <v>63</v>
      </c>
      <c r="F246" s="9">
        <v>9.6625766871165697E-2</v>
      </c>
      <c r="G246" s="8">
        <v>589</v>
      </c>
      <c r="H246" s="9">
        <v>5.9991729493319402E-4</v>
      </c>
      <c r="I246" s="8">
        <v>3807</v>
      </c>
      <c r="J246" s="9">
        <v>4.9928523652769199E-4</v>
      </c>
      <c r="K246" s="53">
        <v>14</v>
      </c>
      <c r="L246" s="9">
        <v>2.37691001697793E-2</v>
      </c>
      <c r="M246" s="53">
        <v>97</v>
      </c>
      <c r="N246" s="9">
        <v>2.5479380089309198E-2</v>
      </c>
      <c r="O246" s="54" t="s">
        <v>910</v>
      </c>
      <c r="P246" s="55">
        <v>6.4634974533107004</v>
      </c>
      <c r="Q246" s="55">
        <v>5.9652173913043498</v>
      </c>
      <c r="R246" s="55"/>
      <c r="S246" s="8"/>
    </row>
    <row r="247" spans="3:19" s="1" customFormat="1" ht="11.85" customHeight="1" x14ac:dyDescent="0.15">
      <c r="C247" s="17" t="s">
        <v>504</v>
      </c>
      <c r="D247" s="56" t="s">
        <v>906</v>
      </c>
      <c r="E247" s="10">
        <v>89</v>
      </c>
      <c r="F247" s="11">
        <v>8.81188118811881E-2</v>
      </c>
      <c r="G247" s="10">
        <v>921</v>
      </c>
      <c r="H247" s="11">
        <v>9.3807101635564E-4</v>
      </c>
      <c r="I247" s="10">
        <v>8253</v>
      </c>
      <c r="J247" s="11">
        <v>1.08237485081772E-3</v>
      </c>
      <c r="K247" s="57">
        <v>43</v>
      </c>
      <c r="L247" s="11">
        <v>4.6688382193268201E-2</v>
      </c>
      <c r="M247" s="57">
        <v>421</v>
      </c>
      <c r="N247" s="11">
        <v>5.1011753301829603E-2</v>
      </c>
      <c r="O247" s="58" t="s">
        <v>909</v>
      </c>
      <c r="P247" s="59">
        <v>8.9609120521172603</v>
      </c>
      <c r="Q247" s="59">
        <v>7.7938496583143504</v>
      </c>
      <c r="R247" s="59"/>
      <c r="S247" s="10">
        <v>16</v>
      </c>
    </row>
    <row r="248" spans="3:19" s="1" customFormat="1" ht="11.85" customHeight="1" x14ac:dyDescent="0.15">
      <c r="C248" s="17" t="s">
        <v>505</v>
      </c>
      <c r="D248" s="52" t="s">
        <v>906</v>
      </c>
      <c r="E248" s="8">
        <v>172</v>
      </c>
      <c r="F248" s="9">
        <v>0.19545454545454499</v>
      </c>
      <c r="G248" s="8">
        <v>708</v>
      </c>
      <c r="H248" s="9">
        <v>7.2112299628642005E-4</v>
      </c>
      <c r="I248" s="8">
        <v>7332</v>
      </c>
      <c r="J248" s="9">
        <v>9.6158638146074001E-4</v>
      </c>
      <c r="K248" s="53">
        <v>66</v>
      </c>
      <c r="L248" s="9">
        <v>9.3220338983050793E-2</v>
      </c>
      <c r="M248" s="53">
        <v>1657</v>
      </c>
      <c r="N248" s="9">
        <v>0.22599563557010399</v>
      </c>
      <c r="O248" s="54" t="s">
        <v>928</v>
      </c>
      <c r="P248" s="55">
        <v>10.3559322033898</v>
      </c>
      <c r="Q248" s="55">
        <v>6.8847352024922097</v>
      </c>
      <c r="R248" s="55"/>
      <c r="S248" s="8">
        <v>9</v>
      </c>
    </row>
    <row r="249" spans="3:19" s="1" customFormat="1" ht="11.85" customHeight="1" x14ac:dyDescent="0.15">
      <c r="C249" s="17" t="s">
        <v>506</v>
      </c>
      <c r="D249" s="56" t="s">
        <v>906</v>
      </c>
      <c r="E249" s="10">
        <v>2</v>
      </c>
      <c r="F249" s="11">
        <v>2.9411764705882401E-2</v>
      </c>
      <c r="G249" s="10">
        <v>66</v>
      </c>
      <c r="H249" s="11">
        <v>6.7223330162293396E-5</v>
      </c>
      <c r="I249" s="10">
        <v>649</v>
      </c>
      <c r="J249" s="11">
        <v>8.5115870372070505E-5</v>
      </c>
      <c r="K249" s="57">
        <v>31</v>
      </c>
      <c r="L249" s="11">
        <v>0.46969696969697</v>
      </c>
      <c r="M249" s="57">
        <v>244</v>
      </c>
      <c r="N249" s="11">
        <v>0.375963020030817</v>
      </c>
      <c r="O249" s="58" t="s">
        <v>919</v>
      </c>
      <c r="P249" s="59">
        <v>9.8333333333333304</v>
      </c>
      <c r="Q249" s="59">
        <v>4.4857142857142902</v>
      </c>
      <c r="R249" s="59"/>
      <c r="S249" s="10">
        <v>1</v>
      </c>
    </row>
    <row r="250" spans="3:19" s="1" customFormat="1" ht="11.85" customHeight="1" x14ac:dyDescent="0.15">
      <c r="C250" s="17" t="s">
        <v>507</v>
      </c>
      <c r="D250" s="52" t="s">
        <v>906</v>
      </c>
      <c r="E250" s="8">
        <v>177</v>
      </c>
      <c r="F250" s="9">
        <v>0.45153061224489799</v>
      </c>
      <c r="G250" s="8">
        <v>215</v>
      </c>
      <c r="H250" s="9">
        <v>2.1898509068019799E-4</v>
      </c>
      <c r="I250" s="8">
        <v>1047</v>
      </c>
      <c r="J250" s="9">
        <v>1.3731327623968799E-4</v>
      </c>
      <c r="K250" s="53">
        <v>24</v>
      </c>
      <c r="L250" s="9">
        <v>0.111627906976744</v>
      </c>
      <c r="M250" s="53">
        <v>119</v>
      </c>
      <c r="N250" s="9">
        <v>0.113658070678128</v>
      </c>
      <c r="O250" s="54" t="s">
        <v>922</v>
      </c>
      <c r="P250" s="55">
        <v>4.8697674418604704</v>
      </c>
      <c r="Q250" s="55">
        <v>3.7277486910994799</v>
      </c>
      <c r="R250" s="55"/>
      <c r="S250" s="8"/>
    </row>
    <row r="251" spans="3:19" s="1" customFormat="1" ht="11.85" customHeight="1" x14ac:dyDescent="0.15">
      <c r="C251" s="17" t="s">
        <v>508</v>
      </c>
      <c r="D251" s="56" t="s">
        <v>906</v>
      </c>
      <c r="E251" s="10">
        <v>226</v>
      </c>
      <c r="F251" s="11">
        <v>0.551219512195122</v>
      </c>
      <c r="G251" s="10">
        <v>184</v>
      </c>
      <c r="H251" s="11">
        <v>1.8741049621003001E-4</v>
      </c>
      <c r="I251" s="10">
        <v>465</v>
      </c>
      <c r="J251" s="11">
        <v>6.09844063528702E-5</v>
      </c>
      <c r="K251" s="57">
        <v>2</v>
      </c>
      <c r="L251" s="11">
        <v>1.0869565217391301E-2</v>
      </c>
      <c r="M251" s="57">
        <v>7</v>
      </c>
      <c r="N251" s="11">
        <v>1.50537634408602E-2</v>
      </c>
      <c r="O251" s="58" t="s">
        <v>925</v>
      </c>
      <c r="P251" s="59">
        <v>2.5271739130434798</v>
      </c>
      <c r="Q251" s="59">
        <v>2.4395604395604402</v>
      </c>
      <c r="R251" s="59"/>
      <c r="S251" s="10"/>
    </row>
    <row r="252" spans="3:19" s="1" customFormat="1" ht="11.85" customHeight="1" x14ac:dyDescent="0.15">
      <c r="C252" s="17" t="s">
        <v>509</v>
      </c>
      <c r="D252" s="52" t="s">
        <v>906</v>
      </c>
      <c r="E252" s="8">
        <v>8</v>
      </c>
      <c r="F252" s="9">
        <v>2.5000000000000001E-2</v>
      </c>
      <c r="G252" s="8">
        <v>312</v>
      </c>
      <c r="H252" s="9">
        <v>3.1778301531266002E-4</v>
      </c>
      <c r="I252" s="8">
        <v>3122</v>
      </c>
      <c r="J252" s="9">
        <v>4.09447992760561E-4</v>
      </c>
      <c r="K252" s="53">
        <v>105</v>
      </c>
      <c r="L252" s="9">
        <v>0.33653846153846201</v>
      </c>
      <c r="M252" s="53">
        <v>895</v>
      </c>
      <c r="N252" s="9">
        <v>0.28667520819987202</v>
      </c>
      <c r="O252" s="54" t="s">
        <v>920</v>
      </c>
      <c r="P252" s="55">
        <v>10.0064102564103</v>
      </c>
      <c r="Q252" s="55">
        <v>5.5942028985507299</v>
      </c>
      <c r="R252" s="55"/>
      <c r="S252" s="8">
        <v>8</v>
      </c>
    </row>
    <row r="253" spans="3:19" s="1" customFormat="1" ht="11.85" customHeight="1" x14ac:dyDescent="0.15">
      <c r="C253" s="17" t="s">
        <v>510</v>
      </c>
      <c r="D253" s="56" t="s">
        <v>906</v>
      </c>
      <c r="E253" s="10">
        <v>325</v>
      </c>
      <c r="F253" s="11">
        <v>0.28285465622280198</v>
      </c>
      <c r="G253" s="10">
        <v>824</v>
      </c>
      <c r="H253" s="11">
        <v>8.3927309172317796E-4</v>
      </c>
      <c r="I253" s="10">
        <v>4258</v>
      </c>
      <c r="J253" s="11">
        <v>5.5843355322692803E-4</v>
      </c>
      <c r="K253" s="57">
        <v>52</v>
      </c>
      <c r="L253" s="11">
        <v>6.3106796116504896E-2</v>
      </c>
      <c r="M253" s="57">
        <v>466</v>
      </c>
      <c r="N253" s="11">
        <v>0.10944105213715399</v>
      </c>
      <c r="O253" s="58" t="s">
        <v>921</v>
      </c>
      <c r="P253" s="59">
        <v>5.1674757281553401</v>
      </c>
      <c r="Q253" s="59">
        <v>4.0945595854922301</v>
      </c>
      <c r="R253" s="59"/>
      <c r="S253" s="10">
        <v>1</v>
      </c>
    </row>
    <row r="254" spans="3:19" s="1" customFormat="1" ht="11.85" customHeight="1" x14ac:dyDescent="0.15">
      <c r="C254" s="17" t="s">
        <v>511</v>
      </c>
      <c r="D254" s="52" t="s">
        <v>906</v>
      </c>
      <c r="E254" s="8">
        <v>166</v>
      </c>
      <c r="F254" s="9">
        <v>0.44031830238726799</v>
      </c>
      <c r="G254" s="8">
        <v>211</v>
      </c>
      <c r="H254" s="9">
        <v>2.1491094945824099E-4</v>
      </c>
      <c r="I254" s="8">
        <v>635</v>
      </c>
      <c r="J254" s="9">
        <v>8.3279780718435606E-5</v>
      </c>
      <c r="K254" s="53">
        <v>25</v>
      </c>
      <c r="L254" s="9">
        <v>0.11848341232227499</v>
      </c>
      <c r="M254" s="53">
        <v>70</v>
      </c>
      <c r="N254" s="9">
        <v>0.110236220472441</v>
      </c>
      <c r="O254" s="54" t="s">
        <v>903</v>
      </c>
      <c r="P254" s="55">
        <v>3.0094786729857801</v>
      </c>
      <c r="Q254" s="55">
        <v>2.5</v>
      </c>
      <c r="R254" s="55"/>
      <c r="S254" s="8"/>
    </row>
    <row r="255" spans="3:19" s="1" customFormat="1" ht="11.85" customHeight="1" x14ac:dyDescent="0.15">
      <c r="C255" s="17" t="s">
        <v>512</v>
      </c>
      <c r="D255" s="56" t="s">
        <v>906</v>
      </c>
      <c r="E255" s="10">
        <v>307</v>
      </c>
      <c r="F255" s="11">
        <v>0.30516898608349902</v>
      </c>
      <c r="G255" s="10">
        <v>699</v>
      </c>
      <c r="H255" s="11">
        <v>7.1195617853701701E-4</v>
      </c>
      <c r="I255" s="10">
        <v>4525</v>
      </c>
      <c r="J255" s="11">
        <v>5.9345040590696302E-4</v>
      </c>
      <c r="K255" s="57">
        <v>70</v>
      </c>
      <c r="L255" s="11">
        <v>0.100143061516452</v>
      </c>
      <c r="M255" s="57">
        <v>616</v>
      </c>
      <c r="N255" s="11">
        <v>0.13613259668508301</v>
      </c>
      <c r="O255" s="58" t="s">
        <v>912</v>
      </c>
      <c r="P255" s="59">
        <v>6.4735336194563704</v>
      </c>
      <c r="Q255" s="59">
        <v>4.7647058823529402</v>
      </c>
      <c r="R255" s="59"/>
      <c r="S255" s="10">
        <v>3</v>
      </c>
    </row>
    <row r="256" spans="3:19" s="1" customFormat="1" ht="11.85" customHeight="1" x14ac:dyDescent="0.15">
      <c r="C256" s="17" t="s">
        <v>513</v>
      </c>
      <c r="D256" s="52" t="s">
        <v>899</v>
      </c>
      <c r="E256" s="8">
        <v>33</v>
      </c>
      <c r="F256" s="9">
        <v>2.5581395348837199E-2</v>
      </c>
      <c r="G256" s="8">
        <v>1257</v>
      </c>
      <c r="H256" s="9">
        <v>1.2802988790000401E-3</v>
      </c>
      <c r="I256" s="8">
        <v>5569</v>
      </c>
      <c r="J256" s="9">
        <v>7.3037023436372899E-4</v>
      </c>
      <c r="K256" s="53">
        <v>12</v>
      </c>
      <c r="L256" s="9">
        <v>9.5465393794749408E-3</v>
      </c>
      <c r="M256" s="53">
        <v>111</v>
      </c>
      <c r="N256" s="9">
        <v>1.99317651283893E-2</v>
      </c>
      <c r="O256" s="54" t="s">
        <v>910</v>
      </c>
      <c r="P256" s="55">
        <v>4.4303898170246603</v>
      </c>
      <c r="Q256" s="55">
        <v>4.1847389558232901</v>
      </c>
      <c r="R256" s="55">
        <v>0.48528241845664299</v>
      </c>
      <c r="S256" s="8">
        <v>2</v>
      </c>
    </row>
    <row r="257" spans="3:19" s="1" customFormat="1" ht="11.85" customHeight="1" x14ac:dyDescent="0.15">
      <c r="C257" s="17" t="s">
        <v>514</v>
      </c>
      <c r="D257" s="56" t="s">
        <v>899</v>
      </c>
      <c r="E257" s="10">
        <v>209</v>
      </c>
      <c r="F257" s="11">
        <v>5.5748199519871998E-2</v>
      </c>
      <c r="G257" s="10">
        <v>3540</v>
      </c>
      <c r="H257" s="11">
        <v>3.6056149814321001E-3</v>
      </c>
      <c r="I257" s="10">
        <v>13135</v>
      </c>
      <c r="J257" s="11">
        <v>1.72264554289237E-3</v>
      </c>
      <c r="K257" s="57">
        <v>15</v>
      </c>
      <c r="L257" s="11">
        <v>4.2372881355932203E-3</v>
      </c>
      <c r="M257" s="57">
        <v>98</v>
      </c>
      <c r="N257" s="11">
        <v>7.4609821088694296E-3</v>
      </c>
      <c r="O257" s="58" t="s">
        <v>908</v>
      </c>
      <c r="P257" s="59">
        <v>3.7104519774011302</v>
      </c>
      <c r="Q257" s="59">
        <v>3.6303546099290802</v>
      </c>
      <c r="R257" s="59">
        <v>0.41497175141242898</v>
      </c>
      <c r="S257" s="10"/>
    </row>
    <row r="258" spans="3:19" s="1" customFormat="1" ht="11.85" customHeight="1" x14ac:dyDescent="0.15">
      <c r="C258" s="17" t="s">
        <v>515</v>
      </c>
      <c r="D258" s="52" t="s">
        <v>899</v>
      </c>
      <c r="E258" s="8">
        <v>142</v>
      </c>
      <c r="F258" s="9">
        <v>0.173170731707317</v>
      </c>
      <c r="G258" s="8">
        <v>678</v>
      </c>
      <c r="H258" s="9">
        <v>6.9056693712174098E-4</v>
      </c>
      <c r="I258" s="8">
        <v>2542</v>
      </c>
      <c r="J258" s="9">
        <v>3.3338142139568999E-4</v>
      </c>
      <c r="K258" s="53">
        <v>8</v>
      </c>
      <c r="L258" s="9">
        <v>1.1799410029498501E-2</v>
      </c>
      <c r="M258" s="53">
        <v>102</v>
      </c>
      <c r="N258" s="9">
        <v>4.0125885129819003E-2</v>
      </c>
      <c r="O258" s="54" t="s">
        <v>923</v>
      </c>
      <c r="P258" s="55">
        <v>3.74926253687316</v>
      </c>
      <c r="Q258" s="55">
        <v>3.4567164179104499</v>
      </c>
      <c r="R258" s="55">
        <v>0.58554572271386396</v>
      </c>
      <c r="S258" s="8">
        <v>1</v>
      </c>
    </row>
    <row r="259" spans="3:19" s="1" customFormat="1" ht="11.85" customHeight="1" x14ac:dyDescent="0.15">
      <c r="C259" s="17" t="s">
        <v>516</v>
      </c>
      <c r="D259" s="56" t="s">
        <v>899</v>
      </c>
      <c r="E259" s="10">
        <v>3054</v>
      </c>
      <c r="F259" s="11">
        <v>0.40998791784132099</v>
      </c>
      <c r="G259" s="10">
        <v>4395</v>
      </c>
      <c r="H259" s="11">
        <v>4.4764626676254502E-3</v>
      </c>
      <c r="I259" s="10">
        <v>10921</v>
      </c>
      <c r="J259" s="11">
        <v>1.4322810790961199E-3</v>
      </c>
      <c r="K259" s="57">
        <v>6</v>
      </c>
      <c r="L259" s="11">
        <v>1.36518771331058E-3</v>
      </c>
      <c r="M259" s="57">
        <v>57</v>
      </c>
      <c r="N259" s="11">
        <v>5.21930226169765E-3</v>
      </c>
      <c r="O259" s="58" t="s">
        <v>912</v>
      </c>
      <c r="P259" s="59">
        <v>2.48486916951081</v>
      </c>
      <c r="Q259" s="59">
        <v>2.4575074048758299</v>
      </c>
      <c r="R259" s="59">
        <v>0.73287827076223</v>
      </c>
      <c r="S259" s="10"/>
    </row>
    <row r="260" spans="3:19" s="1" customFormat="1" ht="11.85" customHeight="1" x14ac:dyDescent="0.15">
      <c r="C260" s="17" t="s">
        <v>517</v>
      </c>
      <c r="D260" s="52" t="s">
        <v>899</v>
      </c>
      <c r="E260" s="8">
        <v>2048</v>
      </c>
      <c r="F260" s="9">
        <v>0.62802821220484495</v>
      </c>
      <c r="G260" s="8">
        <v>1213</v>
      </c>
      <c r="H260" s="9">
        <v>1.2354833255585099E-3</v>
      </c>
      <c r="I260" s="8">
        <v>3825</v>
      </c>
      <c r="J260" s="9">
        <v>5.0164592322522305E-4</v>
      </c>
      <c r="K260" s="53">
        <v>18</v>
      </c>
      <c r="L260" s="9">
        <v>1.48392415498763E-2</v>
      </c>
      <c r="M260" s="53">
        <v>61</v>
      </c>
      <c r="N260" s="9">
        <v>1.5947712418300699E-2</v>
      </c>
      <c r="O260" s="54" t="s">
        <v>922</v>
      </c>
      <c r="P260" s="55">
        <v>3.1533388293487201</v>
      </c>
      <c r="Q260" s="55">
        <v>3.0100418410041798</v>
      </c>
      <c r="R260" s="55">
        <v>0.27535037098103898</v>
      </c>
      <c r="S260" s="8"/>
    </row>
    <row r="261" spans="3:19" s="1" customFormat="1" ht="11.85" customHeight="1" x14ac:dyDescent="0.15">
      <c r="C261" s="17" t="s">
        <v>518</v>
      </c>
      <c r="D261" s="56" t="s">
        <v>899</v>
      </c>
      <c r="E261" s="10">
        <v>606</v>
      </c>
      <c r="F261" s="11">
        <v>0.80692410119840197</v>
      </c>
      <c r="G261" s="10">
        <v>145</v>
      </c>
      <c r="H261" s="11">
        <v>1.4768761929594799E-4</v>
      </c>
      <c r="I261" s="10">
        <v>357</v>
      </c>
      <c r="J261" s="11">
        <v>4.6820286167687402E-5</v>
      </c>
      <c r="K261" s="57">
        <v>5</v>
      </c>
      <c r="L261" s="11">
        <v>3.4482758620689703E-2</v>
      </c>
      <c r="M261" s="57">
        <v>35</v>
      </c>
      <c r="N261" s="11">
        <v>9.8039215686274495E-2</v>
      </c>
      <c r="O261" s="58" t="s">
        <v>903</v>
      </c>
      <c r="P261" s="59">
        <v>2.4620689655172399</v>
      </c>
      <c r="Q261" s="59">
        <v>2.1571428571428601</v>
      </c>
      <c r="R261" s="59">
        <v>1.0551724137931</v>
      </c>
      <c r="S261" s="10"/>
    </row>
    <row r="262" spans="3:19" s="1" customFormat="1" ht="11.85" customHeight="1" x14ac:dyDescent="0.15">
      <c r="C262" s="17" t="s">
        <v>519</v>
      </c>
      <c r="D262" s="52" t="s">
        <v>899</v>
      </c>
      <c r="E262" s="8">
        <v>4</v>
      </c>
      <c r="F262" s="9">
        <v>4.8780487804878099E-2</v>
      </c>
      <c r="G262" s="8">
        <v>78</v>
      </c>
      <c r="H262" s="9">
        <v>7.9445753828165006E-5</v>
      </c>
      <c r="I262" s="8">
        <v>2009</v>
      </c>
      <c r="J262" s="9">
        <v>2.6347886529659402E-4</v>
      </c>
      <c r="K262" s="53">
        <v>27</v>
      </c>
      <c r="L262" s="9">
        <v>0.34615384615384598</v>
      </c>
      <c r="M262" s="53">
        <v>666</v>
      </c>
      <c r="N262" s="9">
        <v>0.331508213041314</v>
      </c>
      <c r="O262" s="54" t="s">
        <v>945</v>
      </c>
      <c r="P262" s="55">
        <v>25.756410256410302</v>
      </c>
      <c r="Q262" s="55">
        <v>13.098039215686301</v>
      </c>
      <c r="R262" s="55">
        <v>8.2564102564102608</v>
      </c>
      <c r="S262" s="8">
        <v>4</v>
      </c>
    </row>
    <row r="263" spans="3:19" s="1" customFormat="1" ht="11.85" customHeight="1" x14ac:dyDescent="0.15">
      <c r="C263" s="17" t="s">
        <v>520</v>
      </c>
      <c r="D263" s="56" t="s">
        <v>899</v>
      </c>
      <c r="E263" s="10">
        <v>46</v>
      </c>
      <c r="F263" s="11">
        <v>0.14374999999999999</v>
      </c>
      <c r="G263" s="10">
        <v>274</v>
      </c>
      <c r="H263" s="11">
        <v>2.7907867370406702E-4</v>
      </c>
      <c r="I263" s="10">
        <v>2474</v>
      </c>
      <c r="J263" s="11">
        <v>3.2446327164946398E-4</v>
      </c>
      <c r="K263" s="57">
        <v>11</v>
      </c>
      <c r="L263" s="11">
        <v>4.0145985401459902E-2</v>
      </c>
      <c r="M263" s="57">
        <v>153</v>
      </c>
      <c r="N263" s="11">
        <v>6.1843168957154401E-2</v>
      </c>
      <c r="O263" s="58" t="s">
        <v>942</v>
      </c>
      <c r="P263" s="59">
        <v>9.0291970802919703</v>
      </c>
      <c r="Q263" s="59">
        <v>7.36121673003802</v>
      </c>
      <c r="R263" s="59">
        <v>2.39416058394161</v>
      </c>
      <c r="S263" s="10"/>
    </row>
    <row r="264" spans="3:19" s="1" customFormat="1" ht="11.85" customHeight="1" x14ac:dyDescent="0.15">
      <c r="C264" s="17" t="s">
        <v>521</v>
      </c>
      <c r="D264" s="52" t="s">
        <v>899</v>
      </c>
      <c r="E264" s="8">
        <v>26</v>
      </c>
      <c r="F264" s="9">
        <v>9.6296296296296297E-2</v>
      </c>
      <c r="G264" s="8">
        <v>244</v>
      </c>
      <c r="H264" s="9">
        <v>2.4852261453938801E-4</v>
      </c>
      <c r="I264" s="8">
        <v>2159</v>
      </c>
      <c r="J264" s="9">
        <v>2.83151254442681E-4</v>
      </c>
      <c r="K264" s="53">
        <v>16</v>
      </c>
      <c r="L264" s="9">
        <v>6.5573770491803296E-2</v>
      </c>
      <c r="M264" s="53">
        <v>259</v>
      </c>
      <c r="N264" s="9">
        <v>0.119962945808245</v>
      </c>
      <c r="O264" s="54" t="s">
        <v>909</v>
      </c>
      <c r="P264" s="55">
        <v>8.8483606557377108</v>
      </c>
      <c r="Q264" s="55">
        <v>6.6798245614035103</v>
      </c>
      <c r="R264" s="55">
        <v>1.7991803278688501</v>
      </c>
      <c r="S264" s="8">
        <v>1</v>
      </c>
    </row>
    <row r="265" spans="3:19" s="1" customFormat="1" ht="11.85" customHeight="1" x14ac:dyDescent="0.15">
      <c r="C265" s="17" t="s">
        <v>522</v>
      </c>
      <c r="D265" s="56" t="s">
        <v>899</v>
      </c>
      <c r="E265" s="10">
        <v>1781</v>
      </c>
      <c r="F265" s="11">
        <v>0.51818446319464695</v>
      </c>
      <c r="G265" s="10">
        <v>1656</v>
      </c>
      <c r="H265" s="11">
        <v>1.68669446589027E-3</v>
      </c>
      <c r="I265" s="10">
        <v>6861</v>
      </c>
      <c r="J265" s="11">
        <v>8.9981507954202703E-4</v>
      </c>
      <c r="K265" s="57">
        <v>48</v>
      </c>
      <c r="L265" s="11">
        <v>2.8985507246376802E-2</v>
      </c>
      <c r="M265" s="57">
        <v>630</v>
      </c>
      <c r="N265" s="11">
        <v>9.1823349365981605E-2</v>
      </c>
      <c r="O265" s="58" t="s">
        <v>921</v>
      </c>
      <c r="P265" s="59">
        <v>4.1431159420289898</v>
      </c>
      <c r="Q265" s="59">
        <v>3.51492537313433</v>
      </c>
      <c r="R265" s="59">
        <v>0.60205314009661803</v>
      </c>
      <c r="S265" s="10">
        <v>1</v>
      </c>
    </row>
    <row r="266" spans="3:19" s="1" customFormat="1" ht="11.85" customHeight="1" x14ac:dyDescent="0.15">
      <c r="C266" s="17" t="s">
        <v>523</v>
      </c>
      <c r="D266" s="52" t="s">
        <v>899</v>
      </c>
      <c r="E266" s="8">
        <v>1254</v>
      </c>
      <c r="F266" s="9">
        <v>0.82068062827225097</v>
      </c>
      <c r="G266" s="8">
        <v>274</v>
      </c>
      <c r="H266" s="9">
        <v>2.7907867370406702E-4</v>
      </c>
      <c r="I266" s="8">
        <v>977</v>
      </c>
      <c r="J266" s="9">
        <v>1.2813282797151401E-4</v>
      </c>
      <c r="K266" s="53">
        <v>26</v>
      </c>
      <c r="L266" s="9">
        <v>9.4890510948905105E-2</v>
      </c>
      <c r="M266" s="53">
        <v>256</v>
      </c>
      <c r="N266" s="9">
        <v>0.26202661207778899</v>
      </c>
      <c r="O266" s="54" t="s">
        <v>903</v>
      </c>
      <c r="P266" s="55">
        <v>3.5656934306569301</v>
      </c>
      <c r="Q266" s="55">
        <v>2.4879032258064502</v>
      </c>
      <c r="R266" s="55">
        <v>0.321167883211679</v>
      </c>
      <c r="S266" s="8"/>
    </row>
    <row r="267" spans="3:19" s="1" customFormat="1" ht="11.85" customHeight="1" x14ac:dyDescent="0.15">
      <c r="C267" s="17" t="s">
        <v>524</v>
      </c>
      <c r="D267" s="56" t="s">
        <v>899</v>
      </c>
      <c r="E267" s="10">
        <v>692</v>
      </c>
      <c r="F267" s="11">
        <v>0.54020296643247501</v>
      </c>
      <c r="G267" s="10">
        <v>589</v>
      </c>
      <c r="H267" s="11">
        <v>5.9991729493319402E-4</v>
      </c>
      <c r="I267" s="10">
        <v>2140</v>
      </c>
      <c r="J267" s="11">
        <v>2.80659418484177E-4</v>
      </c>
      <c r="K267" s="57">
        <v>11</v>
      </c>
      <c r="L267" s="11">
        <v>1.8675721561969401E-2</v>
      </c>
      <c r="M267" s="57">
        <v>186</v>
      </c>
      <c r="N267" s="11">
        <v>8.6915887850467305E-2</v>
      </c>
      <c r="O267" s="58" t="s">
        <v>920</v>
      </c>
      <c r="P267" s="59">
        <v>3.6332767402376902</v>
      </c>
      <c r="Q267" s="59">
        <v>3.1851211072664398</v>
      </c>
      <c r="R267" s="59">
        <v>0.26146010186757201</v>
      </c>
      <c r="S267" s="10"/>
    </row>
    <row r="268" spans="3:19" s="1" customFormat="1" ht="11.85" customHeight="1" x14ac:dyDescent="0.15">
      <c r="C268" s="17" t="s">
        <v>525</v>
      </c>
      <c r="D268" s="52" t="s">
        <v>899</v>
      </c>
      <c r="E268" s="8">
        <v>18</v>
      </c>
      <c r="F268" s="9">
        <v>9.7826086956521702E-2</v>
      </c>
      <c r="G268" s="8">
        <v>166</v>
      </c>
      <c r="H268" s="9">
        <v>1.6907686071122299E-4</v>
      </c>
      <c r="I268" s="8">
        <v>2949</v>
      </c>
      <c r="J268" s="9">
        <v>3.8675917061207398E-4</v>
      </c>
      <c r="K268" s="53">
        <v>92</v>
      </c>
      <c r="L268" s="9">
        <v>0.55421686746987997</v>
      </c>
      <c r="M268" s="53">
        <v>1391</v>
      </c>
      <c r="N268" s="9">
        <v>0.47168531705662903</v>
      </c>
      <c r="O268" s="54" t="s">
        <v>921</v>
      </c>
      <c r="P268" s="55">
        <v>17.765060240963901</v>
      </c>
      <c r="Q268" s="55">
        <v>6.0270270270270299</v>
      </c>
      <c r="R268" s="55">
        <v>5.0963855421686803</v>
      </c>
      <c r="S268" s="8">
        <v>13</v>
      </c>
    </row>
    <row r="269" spans="3:19" s="1" customFormat="1" ht="11.85" customHeight="1" x14ac:dyDescent="0.15">
      <c r="C269" s="17" t="s">
        <v>526</v>
      </c>
      <c r="D269" s="56" t="s">
        <v>899</v>
      </c>
      <c r="E269" s="10">
        <v>842</v>
      </c>
      <c r="F269" s="11">
        <v>0.58269896193771598</v>
      </c>
      <c r="G269" s="10">
        <v>603</v>
      </c>
      <c r="H269" s="11">
        <v>6.1417678921004402E-4</v>
      </c>
      <c r="I269" s="10">
        <v>3158</v>
      </c>
      <c r="J269" s="11">
        <v>4.1416936615562197E-4</v>
      </c>
      <c r="K269" s="57">
        <v>38</v>
      </c>
      <c r="L269" s="11">
        <v>6.3018242122719698E-2</v>
      </c>
      <c r="M269" s="57">
        <v>483</v>
      </c>
      <c r="N269" s="11">
        <v>0.152944901836605</v>
      </c>
      <c r="O269" s="58" t="s">
        <v>912</v>
      </c>
      <c r="P269" s="59">
        <v>5.2371475953565501</v>
      </c>
      <c r="Q269" s="59">
        <v>3.86017699115044</v>
      </c>
      <c r="R269" s="59">
        <v>1.2371475953565501</v>
      </c>
      <c r="S269" s="10"/>
    </row>
    <row r="270" spans="3:19" s="1" customFormat="1" ht="11.85" customHeight="1" x14ac:dyDescent="0.15">
      <c r="C270" s="17" t="s">
        <v>527</v>
      </c>
      <c r="D270" s="52" t="s">
        <v>906</v>
      </c>
      <c r="E270" s="8">
        <v>6</v>
      </c>
      <c r="F270" s="9">
        <v>8.6830680173661402E-3</v>
      </c>
      <c r="G270" s="8">
        <v>685</v>
      </c>
      <c r="H270" s="9">
        <v>6.9769668426016701E-4</v>
      </c>
      <c r="I270" s="8">
        <v>11477</v>
      </c>
      <c r="J270" s="9">
        <v>1.50520006819762E-3</v>
      </c>
      <c r="K270" s="53">
        <v>36</v>
      </c>
      <c r="L270" s="9">
        <v>5.2554744525547398E-2</v>
      </c>
      <c r="M270" s="53">
        <v>1420</v>
      </c>
      <c r="N270" s="9">
        <v>0.12372571229415399</v>
      </c>
      <c r="O270" s="54" t="s">
        <v>933</v>
      </c>
      <c r="P270" s="55">
        <v>16.754744525547402</v>
      </c>
      <c r="Q270" s="55">
        <v>13.4992295839753</v>
      </c>
      <c r="R270" s="55"/>
      <c r="S270" s="8">
        <v>69</v>
      </c>
    </row>
    <row r="271" spans="3:19" s="1" customFormat="1" ht="11.85" customHeight="1" x14ac:dyDescent="0.15">
      <c r="C271" s="17" t="s">
        <v>528</v>
      </c>
      <c r="D271" s="56" t="s">
        <v>906</v>
      </c>
      <c r="E271" s="10">
        <v>1</v>
      </c>
      <c r="F271" s="11">
        <v>4.5662100456621002E-3</v>
      </c>
      <c r="G271" s="10">
        <v>218</v>
      </c>
      <c r="H271" s="11">
        <v>2.2204069659666599E-4</v>
      </c>
      <c r="I271" s="10">
        <v>3074</v>
      </c>
      <c r="J271" s="11">
        <v>4.0315282823381301E-4</v>
      </c>
      <c r="K271" s="57">
        <v>52</v>
      </c>
      <c r="L271" s="11">
        <v>0.23853211009174299</v>
      </c>
      <c r="M271" s="57">
        <v>597</v>
      </c>
      <c r="N271" s="11">
        <v>0.194209499024073</v>
      </c>
      <c r="O271" s="58" t="s">
        <v>935</v>
      </c>
      <c r="P271" s="59">
        <v>14.1009174311927</v>
      </c>
      <c r="Q271" s="59">
        <v>9.5963855421686706</v>
      </c>
      <c r="R271" s="59"/>
      <c r="S271" s="10">
        <v>16</v>
      </c>
    </row>
    <row r="272" spans="3:19" s="1" customFormat="1" ht="11.85" customHeight="1" x14ac:dyDescent="0.15">
      <c r="C272" s="17" t="s">
        <v>529</v>
      </c>
      <c r="D272" s="52" t="s">
        <v>906</v>
      </c>
      <c r="E272" s="8">
        <v>18</v>
      </c>
      <c r="F272" s="9">
        <v>4.4334975369458102E-2</v>
      </c>
      <c r="G272" s="8">
        <v>388</v>
      </c>
      <c r="H272" s="9">
        <v>3.9519169852984598E-4</v>
      </c>
      <c r="I272" s="8">
        <v>3758</v>
      </c>
      <c r="J272" s="9">
        <v>4.9285892273997003E-4</v>
      </c>
      <c r="K272" s="53">
        <v>5</v>
      </c>
      <c r="L272" s="9">
        <v>1.28865979381443E-2</v>
      </c>
      <c r="M272" s="53">
        <v>63</v>
      </c>
      <c r="N272" s="9">
        <v>1.67642362959021E-2</v>
      </c>
      <c r="O272" s="54" t="s">
        <v>911</v>
      </c>
      <c r="P272" s="55">
        <v>9.6855670103092795</v>
      </c>
      <c r="Q272" s="55">
        <v>9.2558746736292399</v>
      </c>
      <c r="R272" s="55"/>
      <c r="S272" s="8">
        <v>2</v>
      </c>
    </row>
    <row r="273" spans="3:19" s="1" customFormat="1" ht="11.85" customHeight="1" x14ac:dyDescent="0.15">
      <c r="C273" s="17" t="s">
        <v>530</v>
      </c>
      <c r="D273" s="56" t="s">
        <v>906</v>
      </c>
      <c r="E273" s="10">
        <v>7</v>
      </c>
      <c r="F273" s="11">
        <v>2.27272727272727E-2</v>
      </c>
      <c r="G273" s="10">
        <v>301</v>
      </c>
      <c r="H273" s="11">
        <v>3.0657912695227797E-4</v>
      </c>
      <c r="I273" s="10">
        <v>4155</v>
      </c>
      <c r="J273" s="11">
        <v>5.4492517934661398E-4</v>
      </c>
      <c r="K273" s="57">
        <v>129</v>
      </c>
      <c r="L273" s="11">
        <v>0.42857142857142899</v>
      </c>
      <c r="M273" s="57">
        <v>1177</v>
      </c>
      <c r="N273" s="11">
        <v>0.28327316486161302</v>
      </c>
      <c r="O273" s="58" t="s">
        <v>912</v>
      </c>
      <c r="P273" s="59">
        <v>13.8039867109635</v>
      </c>
      <c r="Q273" s="59">
        <v>7.5523255813953503</v>
      </c>
      <c r="R273" s="59"/>
      <c r="S273" s="10">
        <v>33</v>
      </c>
    </row>
    <row r="274" spans="3:19" s="1" customFormat="1" ht="11.85" customHeight="1" x14ac:dyDescent="0.15">
      <c r="C274" s="17" t="s">
        <v>531</v>
      </c>
      <c r="D274" s="52" t="s">
        <v>906</v>
      </c>
      <c r="E274" s="8">
        <v>69</v>
      </c>
      <c r="F274" s="9">
        <v>0.45394736842105299</v>
      </c>
      <c r="G274" s="8">
        <v>83</v>
      </c>
      <c r="H274" s="9">
        <v>8.45384303556114E-5</v>
      </c>
      <c r="I274" s="8">
        <v>708</v>
      </c>
      <c r="J274" s="9">
        <v>9.2853676769531394E-5</v>
      </c>
      <c r="K274" s="53">
        <v>4</v>
      </c>
      <c r="L274" s="9">
        <v>4.81927710843374E-2</v>
      </c>
      <c r="M274" s="53">
        <v>29</v>
      </c>
      <c r="N274" s="9">
        <v>4.0960451977401099E-2</v>
      </c>
      <c r="O274" s="54" t="s">
        <v>934</v>
      </c>
      <c r="P274" s="55">
        <v>8.5301204819277103</v>
      </c>
      <c r="Q274" s="55">
        <v>7.1772151898734204</v>
      </c>
      <c r="R274" s="55"/>
      <c r="S274" s="8">
        <v>4</v>
      </c>
    </row>
    <row r="275" spans="3:19" s="1" customFormat="1" ht="11.85" customHeight="1" x14ac:dyDescent="0.15">
      <c r="C275" s="17" t="s">
        <v>532</v>
      </c>
      <c r="D275" s="56" t="s">
        <v>906</v>
      </c>
      <c r="E275" s="10">
        <v>19</v>
      </c>
      <c r="F275" s="11">
        <v>0.26027397260273999</v>
      </c>
      <c r="G275" s="10">
        <v>54</v>
      </c>
      <c r="H275" s="11">
        <v>5.5000906496421901E-5</v>
      </c>
      <c r="I275" s="10">
        <v>396</v>
      </c>
      <c r="J275" s="11">
        <v>5.1935107345670103E-5</v>
      </c>
      <c r="K275" s="57">
        <v>6</v>
      </c>
      <c r="L275" s="11">
        <v>0.11111111111111099</v>
      </c>
      <c r="M275" s="57">
        <v>56</v>
      </c>
      <c r="N275" s="11">
        <v>0.14141414141414099</v>
      </c>
      <c r="O275" s="58" t="s">
        <v>912</v>
      </c>
      <c r="P275" s="59">
        <v>7.3333333333333304</v>
      </c>
      <c r="Q275" s="59">
        <v>5.4375</v>
      </c>
      <c r="R275" s="59"/>
      <c r="S275" s="10">
        <v>2</v>
      </c>
    </row>
    <row r="276" spans="3:19" s="1" customFormat="1" ht="11.85" customHeight="1" x14ac:dyDescent="0.15">
      <c r="C276" s="17" t="s">
        <v>533</v>
      </c>
      <c r="D276" s="52" t="s">
        <v>906</v>
      </c>
      <c r="E276" s="8">
        <v>3</v>
      </c>
      <c r="F276" s="9">
        <v>2.94117647058824E-3</v>
      </c>
      <c r="G276" s="8">
        <v>1017</v>
      </c>
      <c r="H276" s="9">
        <v>1.03585040568261E-3</v>
      </c>
      <c r="I276" s="8">
        <v>12914</v>
      </c>
      <c r="J276" s="9">
        <v>1.69366155621713E-3</v>
      </c>
      <c r="K276" s="53">
        <v>296</v>
      </c>
      <c r="L276" s="9">
        <v>0.29105211406096398</v>
      </c>
      <c r="M276" s="53">
        <v>2696</v>
      </c>
      <c r="N276" s="9">
        <v>0.20876568065665199</v>
      </c>
      <c r="O276" s="54" t="s">
        <v>917</v>
      </c>
      <c r="P276" s="55">
        <v>12.6981317600787</v>
      </c>
      <c r="Q276" s="55">
        <v>8.4049930651872398</v>
      </c>
      <c r="R276" s="55"/>
      <c r="S276" s="8">
        <v>22</v>
      </c>
    </row>
    <row r="277" spans="3:19" s="1" customFormat="1" ht="11.85" customHeight="1" x14ac:dyDescent="0.15">
      <c r="C277" s="17" t="s">
        <v>534</v>
      </c>
      <c r="D277" s="56" t="s">
        <v>906</v>
      </c>
      <c r="E277" s="10">
        <v>92</v>
      </c>
      <c r="F277" s="11">
        <v>5.5859137826350901E-2</v>
      </c>
      <c r="G277" s="10">
        <v>1555</v>
      </c>
      <c r="H277" s="11">
        <v>1.5838224000358501E-3</v>
      </c>
      <c r="I277" s="10">
        <v>13059</v>
      </c>
      <c r="J277" s="11">
        <v>1.7126781990583499E-3</v>
      </c>
      <c r="K277" s="57">
        <v>38</v>
      </c>
      <c r="L277" s="11">
        <v>2.44372990353698E-2</v>
      </c>
      <c r="M277" s="57">
        <v>208</v>
      </c>
      <c r="N277" s="11">
        <v>1.5927712688567301E-2</v>
      </c>
      <c r="O277" s="58" t="s">
        <v>913</v>
      </c>
      <c r="P277" s="59">
        <v>8.3980707395498406</v>
      </c>
      <c r="Q277" s="59">
        <v>7.9202373104812098</v>
      </c>
      <c r="R277" s="59"/>
      <c r="S277" s="10">
        <v>5</v>
      </c>
    </row>
    <row r="278" spans="3:19" s="1" customFormat="1" ht="11.85" customHeight="1" x14ac:dyDescent="0.15">
      <c r="C278" s="17" t="s">
        <v>535</v>
      </c>
      <c r="D278" s="52" t="s">
        <v>906</v>
      </c>
      <c r="E278" s="8">
        <v>31</v>
      </c>
      <c r="F278" s="9">
        <v>6.1023622047244097E-2</v>
      </c>
      <c r="G278" s="8">
        <v>477</v>
      </c>
      <c r="H278" s="9">
        <v>4.8584134071839299E-4</v>
      </c>
      <c r="I278" s="8">
        <v>2796</v>
      </c>
      <c r="J278" s="9">
        <v>3.6669333368306498E-4</v>
      </c>
      <c r="K278" s="53">
        <v>6</v>
      </c>
      <c r="L278" s="9">
        <v>1.25786163522013E-2</v>
      </c>
      <c r="M278" s="53">
        <v>86</v>
      </c>
      <c r="N278" s="9">
        <v>3.0758226037195999E-2</v>
      </c>
      <c r="O278" s="54" t="s">
        <v>908</v>
      </c>
      <c r="P278" s="55">
        <v>5.8616352201257902</v>
      </c>
      <c r="Q278" s="55">
        <v>5.54989384288747</v>
      </c>
      <c r="R278" s="55"/>
      <c r="S278" s="8"/>
    </row>
    <row r="279" spans="3:19" s="1" customFormat="1" ht="11.85" customHeight="1" x14ac:dyDescent="0.15">
      <c r="C279" s="17" t="s">
        <v>536</v>
      </c>
      <c r="D279" s="56" t="s">
        <v>906</v>
      </c>
      <c r="E279" s="10">
        <v>4</v>
      </c>
      <c r="F279" s="11">
        <v>1.37931034482759E-2</v>
      </c>
      <c r="G279" s="10">
        <v>286</v>
      </c>
      <c r="H279" s="11">
        <v>2.9130109736993801E-4</v>
      </c>
      <c r="I279" s="10">
        <v>2752</v>
      </c>
      <c r="J279" s="11">
        <v>3.6092276620021201E-4</v>
      </c>
      <c r="K279" s="57">
        <v>131</v>
      </c>
      <c r="L279" s="11">
        <v>0.45804195804195802</v>
      </c>
      <c r="M279" s="57">
        <v>903</v>
      </c>
      <c r="N279" s="11">
        <v>0.328125</v>
      </c>
      <c r="O279" s="58" t="s">
        <v>919</v>
      </c>
      <c r="P279" s="59">
        <v>9.6223776223776198</v>
      </c>
      <c r="Q279" s="59">
        <v>5.14838709677419</v>
      </c>
      <c r="R279" s="59"/>
      <c r="S279" s="10">
        <v>8</v>
      </c>
    </row>
    <row r="280" spans="3:19" s="1" customFormat="1" ht="11.85" customHeight="1" x14ac:dyDescent="0.15">
      <c r="C280" s="17" t="s">
        <v>537</v>
      </c>
      <c r="D280" s="52" t="s">
        <v>906</v>
      </c>
      <c r="E280" s="8">
        <v>217</v>
      </c>
      <c r="F280" s="9">
        <v>0.22938689217759001</v>
      </c>
      <c r="G280" s="8">
        <v>729</v>
      </c>
      <c r="H280" s="9">
        <v>7.4251223770169597E-4</v>
      </c>
      <c r="I280" s="8">
        <v>3684</v>
      </c>
      <c r="J280" s="9">
        <v>4.8315387742790101E-4</v>
      </c>
      <c r="K280" s="53">
        <v>79</v>
      </c>
      <c r="L280" s="9">
        <v>0.108367626886145</v>
      </c>
      <c r="M280" s="53">
        <v>385</v>
      </c>
      <c r="N280" s="9">
        <v>0.10450597176981501</v>
      </c>
      <c r="O280" s="54" t="s">
        <v>922</v>
      </c>
      <c r="P280" s="55">
        <v>5.05349794238683</v>
      </c>
      <c r="Q280" s="55">
        <v>3.9815384615384599</v>
      </c>
      <c r="R280" s="55"/>
      <c r="S280" s="8"/>
    </row>
    <row r="281" spans="3:19" s="1" customFormat="1" ht="11.85" customHeight="1" x14ac:dyDescent="0.15">
      <c r="C281" s="17" t="s">
        <v>538</v>
      </c>
      <c r="D281" s="56" t="s">
        <v>906</v>
      </c>
      <c r="E281" s="10">
        <v>368</v>
      </c>
      <c r="F281" s="11">
        <v>0.471190781049936</v>
      </c>
      <c r="G281" s="10">
        <v>413</v>
      </c>
      <c r="H281" s="11">
        <v>4.20655081167079E-4</v>
      </c>
      <c r="I281" s="10">
        <v>1173</v>
      </c>
      <c r="J281" s="11">
        <v>1.53838083122402E-4</v>
      </c>
      <c r="K281" s="57">
        <v>45</v>
      </c>
      <c r="L281" s="11">
        <v>0.108958837772397</v>
      </c>
      <c r="M281" s="57">
        <v>137</v>
      </c>
      <c r="N281" s="11">
        <v>0.116794543904518</v>
      </c>
      <c r="O281" s="58" t="s">
        <v>903</v>
      </c>
      <c r="P281" s="59">
        <v>2.8401937046004799</v>
      </c>
      <c r="Q281" s="59">
        <v>2.3260869565217401</v>
      </c>
      <c r="R281" s="59"/>
      <c r="S281" s="10"/>
    </row>
    <row r="282" spans="3:19" s="1" customFormat="1" ht="11.85" customHeight="1" x14ac:dyDescent="0.15">
      <c r="C282" s="17" t="s">
        <v>539</v>
      </c>
      <c r="D282" s="52" t="s">
        <v>906</v>
      </c>
      <c r="E282" s="8">
        <v>10</v>
      </c>
      <c r="F282" s="9">
        <v>5.5555555555555601E-2</v>
      </c>
      <c r="G282" s="8">
        <v>170</v>
      </c>
      <c r="H282" s="9">
        <v>1.7315100193318001E-4</v>
      </c>
      <c r="I282" s="8">
        <v>1953</v>
      </c>
      <c r="J282" s="9">
        <v>2.5613450668205502E-4</v>
      </c>
      <c r="K282" s="53">
        <v>58</v>
      </c>
      <c r="L282" s="9">
        <v>0.34117647058823503</v>
      </c>
      <c r="M282" s="53">
        <v>596</v>
      </c>
      <c r="N282" s="9">
        <v>0.305171530977983</v>
      </c>
      <c r="O282" s="54" t="s">
        <v>916</v>
      </c>
      <c r="P282" s="55">
        <v>11.488235294117599</v>
      </c>
      <c r="Q282" s="55">
        <v>6.4196428571428603</v>
      </c>
      <c r="R282" s="55"/>
      <c r="S282" s="8">
        <v>9</v>
      </c>
    </row>
    <row r="283" spans="3:19" s="1" customFormat="1" ht="11.85" customHeight="1" x14ac:dyDescent="0.15">
      <c r="C283" s="17" t="s">
        <v>540</v>
      </c>
      <c r="D283" s="56" t="s">
        <v>906</v>
      </c>
      <c r="E283" s="10">
        <v>1549</v>
      </c>
      <c r="F283" s="11">
        <v>0.68358340688437802</v>
      </c>
      <c r="G283" s="10">
        <v>717</v>
      </c>
      <c r="H283" s="11">
        <v>7.3028981403582395E-4</v>
      </c>
      <c r="I283" s="10">
        <v>4534</v>
      </c>
      <c r="J283" s="11">
        <v>5.9463074925572795E-4</v>
      </c>
      <c r="K283" s="57">
        <v>21</v>
      </c>
      <c r="L283" s="11">
        <v>2.92887029288703E-2</v>
      </c>
      <c r="M283" s="57">
        <v>159</v>
      </c>
      <c r="N283" s="11">
        <v>3.5068372298191403E-2</v>
      </c>
      <c r="O283" s="58" t="s">
        <v>928</v>
      </c>
      <c r="P283" s="59">
        <v>6.3235704323570401</v>
      </c>
      <c r="Q283" s="59">
        <v>5.7126436781609202</v>
      </c>
      <c r="R283" s="59"/>
      <c r="S283" s="10"/>
    </row>
    <row r="284" spans="3:19" s="1" customFormat="1" ht="11.85" customHeight="1" x14ac:dyDescent="0.15">
      <c r="C284" s="17" t="s">
        <v>541</v>
      </c>
      <c r="D284" s="52" t="s">
        <v>899</v>
      </c>
      <c r="E284" s="8"/>
      <c r="F284" s="9"/>
      <c r="G284" s="8">
        <v>35</v>
      </c>
      <c r="H284" s="9">
        <v>3.5648735692125297E-5</v>
      </c>
      <c r="I284" s="8">
        <v>509</v>
      </c>
      <c r="J284" s="9">
        <v>6.6754973835722394E-5</v>
      </c>
      <c r="K284" s="53"/>
      <c r="L284" s="9"/>
      <c r="M284" s="53"/>
      <c r="N284" s="9"/>
      <c r="O284" s="54" t="s">
        <v>954</v>
      </c>
      <c r="P284" s="55">
        <v>14.5428571428571</v>
      </c>
      <c r="Q284" s="55">
        <v>14.5428571428571</v>
      </c>
      <c r="R284" s="55">
        <v>6.6857142857142904</v>
      </c>
      <c r="S284" s="8"/>
    </row>
    <row r="285" spans="3:19" s="1" customFormat="1" ht="11.85" customHeight="1" x14ac:dyDescent="0.15">
      <c r="C285" s="17" t="s">
        <v>542</v>
      </c>
      <c r="D285" s="56" t="s">
        <v>899</v>
      </c>
      <c r="E285" s="10">
        <v>1</v>
      </c>
      <c r="F285" s="11">
        <v>1.4025245441795201E-3</v>
      </c>
      <c r="G285" s="10">
        <v>712</v>
      </c>
      <c r="H285" s="11">
        <v>7.2519713750837699E-4</v>
      </c>
      <c r="I285" s="10">
        <v>5728</v>
      </c>
      <c r="J285" s="11">
        <v>7.5122296685858198E-4</v>
      </c>
      <c r="K285" s="57">
        <v>17</v>
      </c>
      <c r="L285" s="11">
        <v>2.3876404494382001E-2</v>
      </c>
      <c r="M285" s="57">
        <v>252</v>
      </c>
      <c r="N285" s="11">
        <v>4.3994413407821203E-2</v>
      </c>
      <c r="O285" s="58" t="s">
        <v>915</v>
      </c>
      <c r="P285" s="59">
        <v>8.0449438202247201</v>
      </c>
      <c r="Q285" s="59">
        <v>7.2920863309352502</v>
      </c>
      <c r="R285" s="59">
        <v>1.7696629213483099</v>
      </c>
      <c r="S285" s="10">
        <v>1</v>
      </c>
    </row>
    <row r="286" spans="3:19" s="1" customFormat="1" ht="11.85" customHeight="1" x14ac:dyDescent="0.15">
      <c r="C286" s="17" t="s">
        <v>543</v>
      </c>
      <c r="D286" s="52" t="s">
        <v>899</v>
      </c>
      <c r="E286" s="8">
        <v>9</v>
      </c>
      <c r="F286" s="9">
        <v>0.31034482758620702</v>
      </c>
      <c r="G286" s="8">
        <v>20</v>
      </c>
      <c r="H286" s="9">
        <v>2.03707061097859E-5</v>
      </c>
      <c r="I286" s="8">
        <v>347</v>
      </c>
      <c r="J286" s="9">
        <v>4.5508793557948301E-5</v>
      </c>
      <c r="K286" s="53">
        <v>2</v>
      </c>
      <c r="L286" s="9">
        <v>0.1</v>
      </c>
      <c r="M286" s="53">
        <v>44</v>
      </c>
      <c r="N286" s="9">
        <v>0.126801152737752</v>
      </c>
      <c r="O286" s="54" t="s">
        <v>932</v>
      </c>
      <c r="P286" s="55">
        <v>17.350000000000001</v>
      </c>
      <c r="Q286" s="55">
        <v>12.1111111111111</v>
      </c>
      <c r="R286" s="55">
        <v>8.3000000000000007</v>
      </c>
      <c r="S286" s="8"/>
    </row>
    <row r="287" spans="3:19" s="1" customFormat="1" ht="11.85" customHeight="1" x14ac:dyDescent="0.15">
      <c r="C287" s="17" t="s">
        <v>544</v>
      </c>
      <c r="D287" s="56" t="s">
        <v>899</v>
      </c>
      <c r="E287" s="10">
        <v>178</v>
      </c>
      <c r="F287" s="11">
        <v>1.8535874205977299E-2</v>
      </c>
      <c r="G287" s="10">
        <v>9425</v>
      </c>
      <c r="H287" s="11">
        <v>9.5996952542366006E-3</v>
      </c>
      <c r="I287" s="10">
        <v>32100</v>
      </c>
      <c r="J287" s="11">
        <v>4.2098912772626498E-3</v>
      </c>
      <c r="K287" s="57">
        <v>36</v>
      </c>
      <c r="L287" s="11">
        <v>3.8196286472148501E-3</v>
      </c>
      <c r="M287" s="57">
        <v>672</v>
      </c>
      <c r="N287" s="11">
        <v>2.0934579439252299E-2</v>
      </c>
      <c r="O287" s="58" t="s">
        <v>908</v>
      </c>
      <c r="P287" s="59">
        <v>3.4058355437665799</v>
      </c>
      <c r="Q287" s="59">
        <v>3.2850143785280701</v>
      </c>
      <c r="R287" s="59">
        <v>0.24095490716180401</v>
      </c>
      <c r="S287" s="10"/>
    </row>
    <row r="288" spans="3:19" s="1" customFormat="1" ht="11.85" customHeight="1" x14ac:dyDescent="0.15">
      <c r="C288" s="17" t="s">
        <v>545</v>
      </c>
      <c r="D288" s="52" t="s">
        <v>899</v>
      </c>
      <c r="E288" s="8">
        <v>82</v>
      </c>
      <c r="F288" s="9">
        <v>0.167006109979633</v>
      </c>
      <c r="G288" s="8">
        <v>409</v>
      </c>
      <c r="H288" s="9">
        <v>4.1658093994512098E-4</v>
      </c>
      <c r="I288" s="8">
        <v>1577</v>
      </c>
      <c r="J288" s="9">
        <v>2.0682238455586299E-4</v>
      </c>
      <c r="K288" s="53">
        <v>4</v>
      </c>
      <c r="L288" s="9">
        <v>9.7799511002445005E-3</v>
      </c>
      <c r="M288" s="53">
        <v>10</v>
      </c>
      <c r="N288" s="9">
        <v>6.3411540900443902E-3</v>
      </c>
      <c r="O288" s="54" t="s">
        <v>914</v>
      </c>
      <c r="P288" s="55">
        <v>3.8557457212713899</v>
      </c>
      <c r="Q288" s="55">
        <v>3.6024691358024699</v>
      </c>
      <c r="R288" s="55">
        <v>0.88997555012224905</v>
      </c>
      <c r="S288" s="8">
        <v>1</v>
      </c>
    </row>
    <row r="289" spans="3:19" s="1" customFormat="1" ht="11.85" customHeight="1" x14ac:dyDescent="0.15">
      <c r="C289" s="17" t="s">
        <v>546</v>
      </c>
      <c r="D289" s="56" t="s">
        <v>899</v>
      </c>
      <c r="E289" s="10">
        <v>153</v>
      </c>
      <c r="F289" s="11">
        <v>3.4451700067552403E-2</v>
      </c>
      <c r="G289" s="10">
        <v>4288</v>
      </c>
      <c r="H289" s="11">
        <v>4.3674793899380901E-3</v>
      </c>
      <c r="I289" s="10">
        <v>14515</v>
      </c>
      <c r="J289" s="11">
        <v>1.9036315230363701E-3</v>
      </c>
      <c r="K289" s="57">
        <v>51</v>
      </c>
      <c r="L289" s="11">
        <v>1.18936567164179E-2</v>
      </c>
      <c r="M289" s="57">
        <v>530</v>
      </c>
      <c r="N289" s="11">
        <v>3.6513951085084401E-2</v>
      </c>
      <c r="O289" s="58" t="s">
        <v>920</v>
      </c>
      <c r="P289" s="59">
        <v>3.3850279850746299</v>
      </c>
      <c r="Q289" s="59">
        <v>3.1798442294076001</v>
      </c>
      <c r="R289" s="59">
        <v>0.33488805970149299</v>
      </c>
      <c r="S289" s="10">
        <v>1</v>
      </c>
    </row>
    <row r="290" spans="3:19" s="1" customFormat="1" ht="11.85" customHeight="1" x14ac:dyDescent="0.15">
      <c r="C290" s="17" t="s">
        <v>547</v>
      </c>
      <c r="D290" s="52" t="s">
        <v>899</v>
      </c>
      <c r="E290" s="8">
        <v>24</v>
      </c>
      <c r="F290" s="9">
        <v>0.19047619047618999</v>
      </c>
      <c r="G290" s="8">
        <v>102</v>
      </c>
      <c r="H290" s="9">
        <v>1.03890601159908E-4</v>
      </c>
      <c r="I290" s="8">
        <v>315</v>
      </c>
      <c r="J290" s="9">
        <v>4.1312017206783002E-5</v>
      </c>
      <c r="K290" s="53"/>
      <c r="L290" s="9"/>
      <c r="M290" s="53"/>
      <c r="N290" s="9"/>
      <c r="O290" s="54" t="s">
        <v>916</v>
      </c>
      <c r="P290" s="55">
        <v>3.0882352941176499</v>
      </c>
      <c r="Q290" s="55">
        <v>3.0882352941176499</v>
      </c>
      <c r="R290" s="55">
        <v>0.27450980392156898</v>
      </c>
      <c r="S290" s="8"/>
    </row>
    <row r="291" spans="3:19" s="1" customFormat="1" ht="11.85" customHeight="1" x14ac:dyDescent="0.15">
      <c r="C291" s="17" t="s">
        <v>548</v>
      </c>
      <c r="D291" s="56" t="s">
        <v>899</v>
      </c>
      <c r="E291" s="10">
        <v>1</v>
      </c>
      <c r="F291" s="11">
        <v>1.85185185185185E-2</v>
      </c>
      <c r="G291" s="10">
        <v>53</v>
      </c>
      <c r="H291" s="11">
        <v>5.3982371190932598E-5</v>
      </c>
      <c r="I291" s="10">
        <v>833</v>
      </c>
      <c r="J291" s="11">
        <v>1.09247334391271E-4</v>
      </c>
      <c r="K291" s="57"/>
      <c r="L291" s="11"/>
      <c r="M291" s="57"/>
      <c r="N291" s="11"/>
      <c r="O291" s="58" t="s">
        <v>955</v>
      </c>
      <c r="P291" s="59">
        <v>15.7169811320755</v>
      </c>
      <c r="Q291" s="59">
        <v>15.7169811320755</v>
      </c>
      <c r="R291" s="59">
        <v>5.3962264150943398</v>
      </c>
      <c r="S291" s="10"/>
    </row>
    <row r="292" spans="3:19" s="1" customFormat="1" ht="11.85" customHeight="1" x14ac:dyDescent="0.15">
      <c r="C292" s="17" t="s">
        <v>549</v>
      </c>
      <c r="D292" s="52" t="s">
        <v>899</v>
      </c>
      <c r="E292" s="8">
        <v>54</v>
      </c>
      <c r="F292" s="9">
        <v>0.39705882352941202</v>
      </c>
      <c r="G292" s="8">
        <v>82</v>
      </c>
      <c r="H292" s="9">
        <v>8.3519895050122097E-5</v>
      </c>
      <c r="I292" s="8">
        <v>632</v>
      </c>
      <c r="J292" s="9">
        <v>8.2886332935513894E-5</v>
      </c>
      <c r="K292" s="53">
        <v>1</v>
      </c>
      <c r="L292" s="9">
        <v>1.21951219512195E-2</v>
      </c>
      <c r="M292" s="53">
        <v>105</v>
      </c>
      <c r="N292" s="9">
        <v>0.166139240506329</v>
      </c>
      <c r="O292" s="54" t="s">
        <v>956</v>
      </c>
      <c r="P292" s="55">
        <v>7.7073170731707297</v>
      </c>
      <c r="Q292" s="55">
        <v>6.0370370370370399</v>
      </c>
      <c r="R292" s="55">
        <v>2.6219512195122001</v>
      </c>
      <c r="S292" s="8"/>
    </row>
    <row r="293" spans="3:19" s="1" customFormat="1" ht="11.85" customHeight="1" x14ac:dyDescent="0.15">
      <c r="C293" s="17" t="s">
        <v>550</v>
      </c>
      <c r="D293" s="56" t="s">
        <v>906</v>
      </c>
      <c r="E293" s="10">
        <v>45</v>
      </c>
      <c r="F293" s="11">
        <v>2.5280898876404501E-2</v>
      </c>
      <c r="G293" s="10">
        <v>1735</v>
      </c>
      <c r="H293" s="11">
        <v>1.7671587550239301E-3</v>
      </c>
      <c r="I293" s="10">
        <v>14248</v>
      </c>
      <c r="J293" s="11">
        <v>1.8686146703563299E-3</v>
      </c>
      <c r="K293" s="57">
        <v>49</v>
      </c>
      <c r="L293" s="11">
        <v>2.82420749279539E-2</v>
      </c>
      <c r="M293" s="57">
        <v>333</v>
      </c>
      <c r="N293" s="11">
        <v>2.3371701291409301E-2</v>
      </c>
      <c r="O293" s="58" t="s">
        <v>910</v>
      </c>
      <c r="P293" s="59">
        <v>8.2121037463977</v>
      </c>
      <c r="Q293" s="59">
        <v>7.6720047449584801</v>
      </c>
      <c r="R293" s="59"/>
      <c r="S293" s="10">
        <v>32</v>
      </c>
    </row>
    <row r="294" spans="3:19" s="1" customFormat="1" ht="11.85" customHeight="1" x14ac:dyDescent="0.15">
      <c r="C294" s="17" t="s">
        <v>551</v>
      </c>
      <c r="D294" s="52" t="s">
        <v>906</v>
      </c>
      <c r="E294" s="8">
        <v>30</v>
      </c>
      <c r="F294" s="9">
        <v>4.8465266558966102E-2</v>
      </c>
      <c r="G294" s="8">
        <v>589</v>
      </c>
      <c r="H294" s="9">
        <v>5.9991729493319402E-4</v>
      </c>
      <c r="I294" s="8">
        <v>4479</v>
      </c>
      <c r="J294" s="9">
        <v>5.8741753990216303E-4</v>
      </c>
      <c r="K294" s="53">
        <v>7</v>
      </c>
      <c r="L294" s="9">
        <v>1.1884550084889599E-2</v>
      </c>
      <c r="M294" s="53">
        <v>164</v>
      </c>
      <c r="N294" s="9">
        <v>3.6615315918731899E-2</v>
      </c>
      <c r="O294" s="54" t="s">
        <v>910</v>
      </c>
      <c r="P294" s="55">
        <v>7.6044142614601</v>
      </c>
      <c r="Q294" s="55">
        <v>7.1735395189003404</v>
      </c>
      <c r="R294" s="55"/>
      <c r="S294" s="8">
        <v>1</v>
      </c>
    </row>
    <row r="295" spans="3:19" s="1" customFormat="1" ht="11.85" customHeight="1" x14ac:dyDescent="0.15">
      <c r="C295" s="17" t="s">
        <v>552</v>
      </c>
      <c r="D295" s="56" t="s">
        <v>906</v>
      </c>
      <c r="E295" s="10">
        <v>20</v>
      </c>
      <c r="F295" s="11">
        <v>8.1333875559170404E-3</v>
      </c>
      <c r="G295" s="10">
        <v>2439</v>
      </c>
      <c r="H295" s="11">
        <v>2.48420761008839E-3</v>
      </c>
      <c r="I295" s="10">
        <v>25769</v>
      </c>
      <c r="J295" s="11">
        <v>3.3795853060368001E-3</v>
      </c>
      <c r="K295" s="57">
        <v>682</v>
      </c>
      <c r="L295" s="11">
        <v>0.27962279622796199</v>
      </c>
      <c r="M295" s="57">
        <v>5542</v>
      </c>
      <c r="N295" s="11">
        <v>0.21506461251891801</v>
      </c>
      <c r="O295" s="58" t="s">
        <v>921</v>
      </c>
      <c r="P295" s="59">
        <v>10.5653956539565</v>
      </c>
      <c r="Q295" s="59">
        <v>6.8537279453614097</v>
      </c>
      <c r="R295" s="59"/>
      <c r="S295" s="10">
        <v>215</v>
      </c>
    </row>
    <row r="296" spans="3:19" s="1" customFormat="1" ht="11.85" customHeight="1" x14ac:dyDescent="0.15">
      <c r="C296" s="17" t="s">
        <v>553</v>
      </c>
      <c r="D296" s="52" t="s">
        <v>906</v>
      </c>
      <c r="E296" s="8">
        <v>451</v>
      </c>
      <c r="F296" s="9">
        <v>0.14520283322601399</v>
      </c>
      <c r="G296" s="8">
        <v>2655</v>
      </c>
      <c r="H296" s="9">
        <v>2.7042112360740802E-3</v>
      </c>
      <c r="I296" s="8">
        <v>18499</v>
      </c>
      <c r="J296" s="9">
        <v>2.4261301787564401E-3</v>
      </c>
      <c r="K296" s="53">
        <v>65</v>
      </c>
      <c r="L296" s="9">
        <v>2.44821092278719E-2</v>
      </c>
      <c r="M296" s="53">
        <v>446</v>
      </c>
      <c r="N296" s="9">
        <v>2.4109411319530798E-2</v>
      </c>
      <c r="O296" s="54" t="s">
        <v>910</v>
      </c>
      <c r="P296" s="55">
        <v>6.9676082862523501</v>
      </c>
      <c r="Q296" s="55">
        <v>6.4683397683397699</v>
      </c>
      <c r="R296" s="55"/>
      <c r="S296" s="8">
        <v>92</v>
      </c>
    </row>
    <row r="297" spans="3:19" s="1" customFormat="1" ht="11.85" customHeight="1" x14ac:dyDescent="0.15">
      <c r="C297" s="17" t="s">
        <v>554</v>
      </c>
      <c r="D297" s="56" t="s">
        <v>906</v>
      </c>
      <c r="E297" s="10">
        <v>90</v>
      </c>
      <c r="F297" s="11">
        <v>6.6420664206642097E-2</v>
      </c>
      <c r="G297" s="10">
        <v>1265</v>
      </c>
      <c r="H297" s="11">
        <v>1.2884471614439601E-3</v>
      </c>
      <c r="I297" s="10">
        <v>5929</v>
      </c>
      <c r="J297" s="11">
        <v>7.7758396831433896E-4</v>
      </c>
      <c r="K297" s="57">
        <v>80</v>
      </c>
      <c r="L297" s="11">
        <v>6.3241106719367599E-2</v>
      </c>
      <c r="M297" s="57">
        <v>726</v>
      </c>
      <c r="N297" s="11">
        <v>0.122448979591837</v>
      </c>
      <c r="O297" s="58" t="s">
        <v>920</v>
      </c>
      <c r="P297" s="59">
        <v>4.6869565217391296</v>
      </c>
      <c r="Q297" s="59">
        <v>3.71223628691983</v>
      </c>
      <c r="R297" s="59"/>
      <c r="S297" s="10">
        <v>1</v>
      </c>
    </row>
    <row r="298" spans="3:19" s="1" customFormat="1" ht="11.85" customHeight="1" x14ac:dyDescent="0.15">
      <c r="C298" s="17" t="s">
        <v>555</v>
      </c>
      <c r="D298" s="52" t="s">
        <v>906</v>
      </c>
      <c r="E298" s="8">
        <v>33</v>
      </c>
      <c r="F298" s="9">
        <v>0.15865384615384601</v>
      </c>
      <c r="G298" s="8">
        <v>175</v>
      </c>
      <c r="H298" s="9">
        <v>1.78243678460627E-4</v>
      </c>
      <c r="I298" s="8">
        <v>1133</v>
      </c>
      <c r="J298" s="9">
        <v>1.48592112683445E-4</v>
      </c>
      <c r="K298" s="53">
        <v>7</v>
      </c>
      <c r="L298" s="9">
        <v>0.04</v>
      </c>
      <c r="M298" s="53">
        <v>100</v>
      </c>
      <c r="N298" s="9">
        <v>8.8261253309797005E-2</v>
      </c>
      <c r="O298" s="54" t="s">
        <v>935</v>
      </c>
      <c r="P298" s="55">
        <v>6.4742857142857098</v>
      </c>
      <c r="Q298" s="55">
        <v>5.4404761904761898</v>
      </c>
      <c r="R298" s="55"/>
      <c r="S298" s="8">
        <v>2</v>
      </c>
    </row>
    <row r="299" spans="3:19" s="1" customFormat="1" ht="11.85" customHeight="1" x14ac:dyDescent="0.15">
      <c r="C299" s="17" t="s">
        <v>556</v>
      </c>
      <c r="D299" s="56" t="s">
        <v>906</v>
      </c>
      <c r="E299" s="10">
        <v>12</v>
      </c>
      <c r="F299" s="11">
        <v>2.92682926829268E-2</v>
      </c>
      <c r="G299" s="10">
        <v>398</v>
      </c>
      <c r="H299" s="11">
        <v>4.0537705158473898E-4</v>
      </c>
      <c r="I299" s="10">
        <v>4464</v>
      </c>
      <c r="J299" s="11">
        <v>5.8545030098755405E-4</v>
      </c>
      <c r="K299" s="57">
        <v>105</v>
      </c>
      <c r="L299" s="11">
        <v>0.26381909547738702</v>
      </c>
      <c r="M299" s="57">
        <v>908</v>
      </c>
      <c r="N299" s="11">
        <v>0.20340501792114701</v>
      </c>
      <c r="O299" s="58" t="s">
        <v>912</v>
      </c>
      <c r="P299" s="59">
        <v>11.2160804020101</v>
      </c>
      <c r="Q299" s="59">
        <v>7.4778156996587004</v>
      </c>
      <c r="R299" s="59"/>
      <c r="S299" s="10">
        <v>11</v>
      </c>
    </row>
    <row r="300" spans="3:19" s="1" customFormat="1" ht="11.85" customHeight="1" x14ac:dyDescent="0.15">
      <c r="C300" s="17" t="s">
        <v>557</v>
      </c>
      <c r="D300" s="52" t="s">
        <v>906</v>
      </c>
      <c r="E300" s="8">
        <v>93</v>
      </c>
      <c r="F300" s="9">
        <v>0.111510791366906</v>
      </c>
      <c r="G300" s="8">
        <v>741</v>
      </c>
      <c r="H300" s="9">
        <v>7.5473466136756701E-4</v>
      </c>
      <c r="I300" s="8">
        <v>5083</v>
      </c>
      <c r="J300" s="9">
        <v>6.6663169353040703E-4</v>
      </c>
      <c r="K300" s="53">
        <v>17</v>
      </c>
      <c r="L300" s="9">
        <v>2.2941970310391399E-2</v>
      </c>
      <c r="M300" s="53">
        <v>155</v>
      </c>
      <c r="N300" s="9">
        <v>3.0493802872319498E-2</v>
      </c>
      <c r="O300" s="54" t="s">
        <v>931</v>
      </c>
      <c r="P300" s="55">
        <v>6.8596491228070198</v>
      </c>
      <c r="Q300" s="55">
        <v>6.3135359116022096</v>
      </c>
      <c r="R300" s="55"/>
      <c r="S300" s="8">
        <v>3</v>
      </c>
    </row>
    <row r="301" spans="3:19" s="1" customFormat="1" ht="11.85" customHeight="1" x14ac:dyDescent="0.15">
      <c r="C301" s="17" t="s">
        <v>558</v>
      </c>
      <c r="D301" s="56" t="s">
        <v>899</v>
      </c>
      <c r="E301" s="10"/>
      <c r="F301" s="11"/>
      <c r="G301" s="10">
        <v>367</v>
      </c>
      <c r="H301" s="11">
        <v>3.7380245711457098E-4</v>
      </c>
      <c r="I301" s="10">
        <v>5971</v>
      </c>
      <c r="J301" s="11">
        <v>7.8309223727524295E-4</v>
      </c>
      <c r="K301" s="57">
        <v>11</v>
      </c>
      <c r="L301" s="11">
        <v>2.9972752043596701E-2</v>
      </c>
      <c r="M301" s="57">
        <v>136</v>
      </c>
      <c r="N301" s="11">
        <v>2.27767543125105E-2</v>
      </c>
      <c r="O301" s="58" t="s">
        <v>940</v>
      </c>
      <c r="P301" s="59">
        <v>16.269754768392399</v>
      </c>
      <c r="Q301" s="59">
        <v>15.061797752808999</v>
      </c>
      <c r="R301" s="59">
        <v>0.44686648501362403</v>
      </c>
      <c r="S301" s="10">
        <v>1</v>
      </c>
    </row>
    <row r="302" spans="3:19" s="1" customFormat="1" ht="11.85" customHeight="1" x14ac:dyDescent="0.15">
      <c r="C302" s="17" t="s">
        <v>559</v>
      </c>
      <c r="D302" s="52" t="s">
        <v>899</v>
      </c>
      <c r="E302" s="8">
        <v>69</v>
      </c>
      <c r="F302" s="9">
        <v>2.1342406433653E-2</v>
      </c>
      <c r="G302" s="8">
        <v>3164</v>
      </c>
      <c r="H302" s="9">
        <v>3.2226457065681301E-3</v>
      </c>
      <c r="I302" s="8">
        <v>25779</v>
      </c>
      <c r="J302" s="9">
        <v>3.3808967986465399E-3</v>
      </c>
      <c r="K302" s="53">
        <v>27</v>
      </c>
      <c r="L302" s="9">
        <v>8.5335018963337596E-3</v>
      </c>
      <c r="M302" s="53">
        <v>338</v>
      </c>
      <c r="N302" s="9">
        <v>1.31114473020676E-2</v>
      </c>
      <c r="O302" s="54" t="s">
        <v>901</v>
      </c>
      <c r="P302" s="55">
        <v>8.1475979772440006</v>
      </c>
      <c r="Q302" s="55">
        <v>7.7743066624163202</v>
      </c>
      <c r="R302" s="55">
        <v>1.49841972187105</v>
      </c>
      <c r="S302" s="8">
        <v>27</v>
      </c>
    </row>
    <row r="303" spans="3:19" s="1" customFormat="1" ht="11.85" customHeight="1" x14ac:dyDescent="0.15">
      <c r="C303" s="17" t="s">
        <v>560</v>
      </c>
      <c r="D303" s="56" t="s">
        <v>899</v>
      </c>
      <c r="E303" s="10">
        <v>44</v>
      </c>
      <c r="F303" s="11">
        <v>4.5977011494252901E-2</v>
      </c>
      <c r="G303" s="10">
        <v>913</v>
      </c>
      <c r="H303" s="11">
        <v>9.2992273391172601E-4</v>
      </c>
      <c r="I303" s="10">
        <v>11928</v>
      </c>
      <c r="J303" s="11">
        <v>1.56434838489685E-3</v>
      </c>
      <c r="K303" s="57">
        <v>220</v>
      </c>
      <c r="L303" s="11">
        <v>0.240963855421687</v>
      </c>
      <c r="M303" s="57">
        <v>3046</v>
      </c>
      <c r="N303" s="11">
        <v>0.255365526492287</v>
      </c>
      <c r="O303" s="58" t="s">
        <v>908</v>
      </c>
      <c r="P303" s="59">
        <v>13.064622124863099</v>
      </c>
      <c r="Q303" s="59">
        <v>7.7215007215007203</v>
      </c>
      <c r="R303" s="59">
        <v>3.13581599123768</v>
      </c>
      <c r="S303" s="10">
        <v>24</v>
      </c>
    </row>
    <row r="304" spans="3:19" s="1" customFormat="1" ht="11.85" customHeight="1" x14ac:dyDescent="0.15">
      <c r="C304" s="17" t="s">
        <v>561</v>
      </c>
      <c r="D304" s="52" t="s">
        <v>899</v>
      </c>
      <c r="E304" s="8">
        <v>218</v>
      </c>
      <c r="F304" s="9">
        <v>8.9015924867292803E-2</v>
      </c>
      <c r="G304" s="8">
        <v>2231</v>
      </c>
      <c r="H304" s="9">
        <v>2.2723522665466199E-3</v>
      </c>
      <c r="I304" s="8">
        <v>15122</v>
      </c>
      <c r="J304" s="9">
        <v>1.9832391244475299E-3</v>
      </c>
      <c r="K304" s="53">
        <v>51</v>
      </c>
      <c r="L304" s="9">
        <v>2.2859704168534299E-2</v>
      </c>
      <c r="M304" s="53">
        <v>534</v>
      </c>
      <c r="N304" s="9">
        <v>3.53127893135829E-2</v>
      </c>
      <c r="O304" s="54" t="s">
        <v>931</v>
      </c>
      <c r="P304" s="55">
        <v>6.77812640071717</v>
      </c>
      <c r="Q304" s="55">
        <v>6.20045871559633</v>
      </c>
      <c r="R304" s="55">
        <v>1.1878081577767801</v>
      </c>
      <c r="S304" s="8">
        <v>5</v>
      </c>
    </row>
    <row r="305" spans="3:19" s="1" customFormat="1" ht="11.85" customHeight="1" x14ac:dyDescent="0.15">
      <c r="C305" s="17" t="s">
        <v>562</v>
      </c>
      <c r="D305" s="56" t="s">
        <v>899</v>
      </c>
      <c r="E305" s="10">
        <v>1</v>
      </c>
      <c r="F305" s="11">
        <v>2.27272727272727E-2</v>
      </c>
      <c r="G305" s="10">
        <v>43</v>
      </c>
      <c r="H305" s="11">
        <v>4.37970181360396E-5</v>
      </c>
      <c r="I305" s="10">
        <v>386</v>
      </c>
      <c r="J305" s="11">
        <v>5.0623614735931003E-5</v>
      </c>
      <c r="K305" s="57">
        <v>11</v>
      </c>
      <c r="L305" s="11">
        <v>0.25581395348837199</v>
      </c>
      <c r="M305" s="57">
        <v>107</v>
      </c>
      <c r="N305" s="11">
        <v>0.27720207253885998</v>
      </c>
      <c r="O305" s="58" t="s">
        <v>920</v>
      </c>
      <c r="P305" s="59">
        <v>8.9767441860465098</v>
      </c>
      <c r="Q305" s="59">
        <v>5.25</v>
      </c>
      <c r="R305" s="59">
        <v>2.4186046511627901</v>
      </c>
      <c r="S305" s="10">
        <v>1</v>
      </c>
    </row>
    <row r="306" spans="3:19" s="1" customFormat="1" ht="11.85" customHeight="1" x14ac:dyDescent="0.15">
      <c r="C306" s="17" t="s">
        <v>563</v>
      </c>
      <c r="D306" s="52" t="s">
        <v>899</v>
      </c>
      <c r="E306" s="8">
        <v>27</v>
      </c>
      <c r="F306" s="9">
        <v>8.6816720257234706E-2</v>
      </c>
      <c r="G306" s="8">
        <v>284</v>
      </c>
      <c r="H306" s="9">
        <v>2.8926402675896003E-4</v>
      </c>
      <c r="I306" s="8">
        <v>1273</v>
      </c>
      <c r="J306" s="9">
        <v>1.6695300921979299E-4</v>
      </c>
      <c r="K306" s="53">
        <v>5</v>
      </c>
      <c r="L306" s="9">
        <v>1.7605633802816899E-2</v>
      </c>
      <c r="M306" s="53">
        <v>29</v>
      </c>
      <c r="N306" s="9">
        <v>2.2780832678711699E-2</v>
      </c>
      <c r="O306" s="54" t="s">
        <v>917</v>
      </c>
      <c r="P306" s="55">
        <v>4.4823943661971803</v>
      </c>
      <c r="Q306" s="55">
        <v>4.2043010752688197</v>
      </c>
      <c r="R306" s="55">
        <v>0.42957746478873199</v>
      </c>
      <c r="S306" s="8"/>
    </row>
    <row r="307" spans="3:19" s="1" customFormat="1" ht="11.85" customHeight="1" x14ac:dyDescent="0.15">
      <c r="C307" s="17" t="s">
        <v>564</v>
      </c>
      <c r="D307" s="56" t="s">
        <v>899</v>
      </c>
      <c r="E307" s="10">
        <v>12</v>
      </c>
      <c r="F307" s="11">
        <v>5.4054054054054099E-2</v>
      </c>
      <c r="G307" s="10">
        <v>210</v>
      </c>
      <c r="H307" s="11">
        <v>2.13892414152752E-4</v>
      </c>
      <c r="I307" s="10">
        <v>2354</v>
      </c>
      <c r="J307" s="11">
        <v>3.0872536033259502E-4</v>
      </c>
      <c r="K307" s="57">
        <v>68</v>
      </c>
      <c r="L307" s="11">
        <v>0.32380952380952399</v>
      </c>
      <c r="M307" s="57">
        <v>926</v>
      </c>
      <c r="N307" s="11">
        <v>0.39337298215802902</v>
      </c>
      <c r="O307" s="58" t="s">
        <v>920</v>
      </c>
      <c r="P307" s="59">
        <v>11.2095238095238</v>
      </c>
      <c r="Q307" s="59">
        <v>5.26056338028169</v>
      </c>
      <c r="R307" s="59">
        <v>2.6714285714285699</v>
      </c>
      <c r="S307" s="10">
        <v>5</v>
      </c>
    </row>
    <row r="308" spans="3:19" s="1" customFormat="1" ht="11.85" customHeight="1" x14ac:dyDescent="0.15">
      <c r="C308" s="17" t="s">
        <v>565</v>
      </c>
      <c r="D308" s="52" t="s">
        <v>899</v>
      </c>
      <c r="E308" s="8">
        <v>157</v>
      </c>
      <c r="F308" s="9">
        <v>0.20128205128205101</v>
      </c>
      <c r="G308" s="8">
        <v>623</v>
      </c>
      <c r="H308" s="9">
        <v>6.3454749531983003E-4</v>
      </c>
      <c r="I308" s="8">
        <v>2551</v>
      </c>
      <c r="J308" s="9">
        <v>3.34561764744456E-4</v>
      </c>
      <c r="K308" s="53">
        <v>9</v>
      </c>
      <c r="L308" s="9">
        <v>1.4446227929374E-2</v>
      </c>
      <c r="M308" s="53">
        <v>83</v>
      </c>
      <c r="N308" s="9">
        <v>3.2536260290082303E-2</v>
      </c>
      <c r="O308" s="54" t="s">
        <v>908</v>
      </c>
      <c r="P308" s="55">
        <v>4.0947030497592296</v>
      </c>
      <c r="Q308" s="55">
        <v>3.7850162866449502</v>
      </c>
      <c r="R308" s="55">
        <v>0.58747993579454305</v>
      </c>
      <c r="S308" s="8"/>
    </row>
    <row r="309" spans="3:19" s="1" customFormat="1" ht="11.85" customHeight="1" x14ac:dyDescent="0.15">
      <c r="C309" s="17" t="s">
        <v>566</v>
      </c>
      <c r="D309" s="56" t="s">
        <v>899</v>
      </c>
      <c r="E309" s="10">
        <v>179</v>
      </c>
      <c r="F309" s="11">
        <v>7.6332622601279307E-2</v>
      </c>
      <c r="G309" s="10">
        <v>2166</v>
      </c>
      <c r="H309" s="11">
        <v>2.2061474716898099E-3</v>
      </c>
      <c r="I309" s="10">
        <v>16708</v>
      </c>
      <c r="J309" s="11">
        <v>2.1912418523521598E-3</v>
      </c>
      <c r="K309" s="57">
        <v>500</v>
      </c>
      <c r="L309" s="11">
        <v>0.23084025854109</v>
      </c>
      <c r="M309" s="57">
        <v>4781</v>
      </c>
      <c r="N309" s="11">
        <v>0.28615034713909498</v>
      </c>
      <c r="O309" s="58" t="s">
        <v>922</v>
      </c>
      <c r="P309" s="59">
        <v>7.7137580794090503</v>
      </c>
      <c r="Q309" s="59">
        <v>4.4393757503001199</v>
      </c>
      <c r="R309" s="59">
        <v>2.51800554016621</v>
      </c>
      <c r="S309" s="10">
        <v>14</v>
      </c>
    </row>
    <row r="310" spans="3:19" s="1" customFormat="1" ht="11.85" customHeight="1" x14ac:dyDescent="0.15">
      <c r="C310" s="17" t="s">
        <v>567</v>
      </c>
      <c r="D310" s="52" t="s">
        <v>899</v>
      </c>
      <c r="E310" s="8">
        <v>3426</v>
      </c>
      <c r="F310" s="9">
        <v>0.21838347781744</v>
      </c>
      <c r="G310" s="8">
        <v>12262</v>
      </c>
      <c r="H310" s="9">
        <v>1.2489279915909699E-2</v>
      </c>
      <c r="I310" s="8">
        <v>45050</v>
      </c>
      <c r="J310" s="9">
        <v>5.90827420687484E-3</v>
      </c>
      <c r="K310" s="53">
        <v>187</v>
      </c>
      <c r="L310" s="9">
        <v>1.5250366987440899E-2</v>
      </c>
      <c r="M310" s="53">
        <v>1166</v>
      </c>
      <c r="N310" s="9">
        <v>2.5882352941176499E-2</v>
      </c>
      <c r="O310" s="54" t="s">
        <v>921</v>
      </c>
      <c r="P310" s="55">
        <v>3.67395204697439</v>
      </c>
      <c r="Q310" s="55">
        <v>3.44679089026915</v>
      </c>
      <c r="R310" s="55">
        <v>0.61001467949763499</v>
      </c>
      <c r="S310" s="8">
        <v>1</v>
      </c>
    </row>
    <row r="311" spans="3:19" s="1" customFormat="1" ht="11.85" customHeight="1" x14ac:dyDescent="0.15">
      <c r="C311" s="17" t="s">
        <v>568</v>
      </c>
      <c r="D311" s="56" t="s">
        <v>899</v>
      </c>
      <c r="E311" s="10">
        <v>18</v>
      </c>
      <c r="F311" s="11">
        <v>0.2</v>
      </c>
      <c r="G311" s="10">
        <v>72</v>
      </c>
      <c r="H311" s="11">
        <v>7.3334541995229201E-5</v>
      </c>
      <c r="I311" s="10">
        <v>633</v>
      </c>
      <c r="J311" s="11">
        <v>8.3017482196487798E-5</v>
      </c>
      <c r="K311" s="57">
        <v>27</v>
      </c>
      <c r="L311" s="11">
        <v>0.375</v>
      </c>
      <c r="M311" s="57">
        <v>229</v>
      </c>
      <c r="N311" s="11">
        <v>0.36176935229067902</v>
      </c>
      <c r="O311" s="58" t="s">
        <v>919</v>
      </c>
      <c r="P311" s="59">
        <v>8.7916666666666696</v>
      </c>
      <c r="Q311" s="59">
        <v>4.1777777777777798</v>
      </c>
      <c r="R311" s="59">
        <v>2.1111111111111098</v>
      </c>
      <c r="S311" s="10">
        <v>1</v>
      </c>
    </row>
    <row r="312" spans="3:19" s="1" customFormat="1" ht="11.85" customHeight="1" x14ac:dyDescent="0.15">
      <c r="C312" s="17" t="s">
        <v>569</v>
      </c>
      <c r="D312" s="52" t="s">
        <v>899</v>
      </c>
      <c r="E312" s="8">
        <v>374</v>
      </c>
      <c r="F312" s="9">
        <v>0.39493136219641001</v>
      </c>
      <c r="G312" s="8">
        <v>573</v>
      </c>
      <c r="H312" s="9">
        <v>5.8362073004536604E-4</v>
      </c>
      <c r="I312" s="8">
        <v>1939</v>
      </c>
      <c r="J312" s="9">
        <v>2.5429841702842001E-4</v>
      </c>
      <c r="K312" s="53">
        <v>6</v>
      </c>
      <c r="L312" s="9">
        <v>1.04712041884817E-2</v>
      </c>
      <c r="M312" s="53">
        <v>42</v>
      </c>
      <c r="N312" s="9">
        <v>2.1660649819494601E-2</v>
      </c>
      <c r="O312" s="54" t="s">
        <v>916</v>
      </c>
      <c r="P312" s="55">
        <v>3.38394415357766</v>
      </c>
      <c r="Q312" s="55">
        <v>3.2292768959435598</v>
      </c>
      <c r="R312" s="55">
        <v>0.53752181500872598</v>
      </c>
      <c r="S312" s="8"/>
    </row>
    <row r="313" spans="3:19" s="1" customFormat="1" ht="11.85" customHeight="1" x14ac:dyDescent="0.15">
      <c r="C313" s="17" t="s">
        <v>570</v>
      </c>
      <c r="D313" s="56" t="s">
        <v>899</v>
      </c>
      <c r="E313" s="10">
        <v>17</v>
      </c>
      <c r="F313" s="11">
        <v>0.25373134328358199</v>
      </c>
      <c r="G313" s="10">
        <v>50</v>
      </c>
      <c r="H313" s="11">
        <v>5.0926765274464702E-5</v>
      </c>
      <c r="I313" s="10">
        <v>204</v>
      </c>
      <c r="J313" s="11">
        <v>2.6754449238678499E-5</v>
      </c>
      <c r="K313" s="57"/>
      <c r="L313" s="11"/>
      <c r="M313" s="57"/>
      <c r="N313" s="11"/>
      <c r="O313" s="58" t="s">
        <v>910</v>
      </c>
      <c r="P313" s="59">
        <v>4.08</v>
      </c>
      <c r="Q313" s="59">
        <v>4.08</v>
      </c>
      <c r="R313" s="59">
        <v>0.34</v>
      </c>
      <c r="S313" s="10"/>
    </row>
    <row r="314" spans="3:19" s="1" customFormat="1" ht="11.85" customHeight="1" x14ac:dyDescent="0.15">
      <c r="C314" s="17" t="s">
        <v>571</v>
      </c>
      <c r="D314" s="52" t="s">
        <v>899</v>
      </c>
      <c r="E314" s="8">
        <v>666</v>
      </c>
      <c r="F314" s="9">
        <v>0.34850863422292</v>
      </c>
      <c r="G314" s="8">
        <v>1245</v>
      </c>
      <c r="H314" s="9">
        <v>1.26807645533417E-3</v>
      </c>
      <c r="I314" s="8">
        <v>12998</v>
      </c>
      <c r="J314" s="9">
        <v>1.70467809413894E-3</v>
      </c>
      <c r="K314" s="53">
        <v>42</v>
      </c>
      <c r="L314" s="9">
        <v>3.3734939759036103E-2</v>
      </c>
      <c r="M314" s="53">
        <v>700</v>
      </c>
      <c r="N314" s="9">
        <v>5.3854439144483797E-2</v>
      </c>
      <c r="O314" s="54" t="s">
        <v>904</v>
      </c>
      <c r="P314" s="55">
        <v>10.4401606425703</v>
      </c>
      <c r="Q314" s="55">
        <v>8.8262676641728994</v>
      </c>
      <c r="R314" s="55">
        <v>4.6979919678714896</v>
      </c>
      <c r="S314" s="8">
        <v>15</v>
      </c>
    </row>
    <row r="315" spans="3:19" s="1" customFormat="1" ht="11.85" customHeight="1" x14ac:dyDescent="0.15">
      <c r="C315" s="17" t="s">
        <v>572</v>
      </c>
      <c r="D315" s="56" t="s">
        <v>906</v>
      </c>
      <c r="E315" s="10">
        <v>145</v>
      </c>
      <c r="F315" s="11">
        <v>1.5653675914930401E-2</v>
      </c>
      <c r="G315" s="10">
        <v>9118</v>
      </c>
      <c r="H315" s="11">
        <v>9.2870049154513898E-3</v>
      </c>
      <c r="I315" s="10">
        <v>105032</v>
      </c>
      <c r="J315" s="11">
        <v>1.37748691786122E-2</v>
      </c>
      <c r="K315" s="57">
        <v>411</v>
      </c>
      <c r="L315" s="11">
        <v>4.5075674490019702E-2</v>
      </c>
      <c r="M315" s="57">
        <v>4359</v>
      </c>
      <c r="N315" s="11">
        <v>4.1501637596161198E-2</v>
      </c>
      <c r="O315" s="58" t="s">
        <v>943</v>
      </c>
      <c r="P315" s="59">
        <v>11.519192805439801</v>
      </c>
      <c r="Q315" s="59">
        <v>10.1923739519927</v>
      </c>
      <c r="R315" s="59"/>
      <c r="S315" s="10">
        <v>923</v>
      </c>
    </row>
    <row r="316" spans="3:19" s="1" customFormat="1" ht="11.85" customHeight="1" x14ac:dyDescent="0.15">
      <c r="C316" s="17" t="s">
        <v>573</v>
      </c>
      <c r="D316" s="52" t="s">
        <v>906</v>
      </c>
      <c r="E316" s="8">
        <v>57</v>
      </c>
      <c r="F316" s="9">
        <v>0.38</v>
      </c>
      <c r="G316" s="8">
        <v>93</v>
      </c>
      <c r="H316" s="9">
        <v>9.4723783410504404E-5</v>
      </c>
      <c r="I316" s="8">
        <v>860</v>
      </c>
      <c r="J316" s="9">
        <v>1.12788364437566E-4</v>
      </c>
      <c r="K316" s="53">
        <v>3</v>
      </c>
      <c r="L316" s="9">
        <v>3.2258064516128997E-2</v>
      </c>
      <c r="M316" s="53">
        <v>162</v>
      </c>
      <c r="N316" s="9">
        <v>0.188372093023256</v>
      </c>
      <c r="O316" s="54" t="s">
        <v>911</v>
      </c>
      <c r="P316" s="55">
        <v>9.2473118279569899</v>
      </c>
      <c r="Q316" s="55">
        <v>6.75555555555556</v>
      </c>
      <c r="R316" s="55"/>
      <c r="S316" s="8">
        <v>4</v>
      </c>
    </row>
    <row r="317" spans="3:19" s="1" customFormat="1" ht="11.85" customHeight="1" x14ac:dyDescent="0.15">
      <c r="C317" s="17" t="s">
        <v>574</v>
      </c>
      <c r="D317" s="56" t="s">
        <v>906</v>
      </c>
      <c r="E317" s="10">
        <v>36</v>
      </c>
      <c r="F317" s="11">
        <v>5.6782334384858101E-2</v>
      </c>
      <c r="G317" s="10">
        <v>598</v>
      </c>
      <c r="H317" s="11">
        <v>6.0908411268259803E-4</v>
      </c>
      <c r="I317" s="10">
        <v>7729</v>
      </c>
      <c r="J317" s="11">
        <v>1.0136526380673801E-3</v>
      </c>
      <c r="K317" s="57">
        <v>181</v>
      </c>
      <c r="L317" s="11">
        <v>0.30267558528428101</v>
      </c>
      <c r="M317" s="57">
        <v>1387</v>
      </c>
      <c r="N317" s="11">
        <v>0.17945400439901699</v>
      </c>
      <c r="O317" s="58" t="s">
        <v>923</v>
      </c>
      <c r="P317" s="59">
        <v>12.9247491638796</v>
      </c>
      <c r="Q317" s="59">
        <v>8.6258992805755401</v>
      </c>
      <c r="R317" s="59"/>
      <c r="S317" s="10">
        <v>56</v>
      </c>
    </row>
    <row r="318" spans="3:19" s="1" customFormat="1" ht="11.85" customHeight="1" x14ac:dyDescent="0.15">
      <c r="C318" s="17" t="s">
        <v>575</v>
      </c>
      <c r="D318" s="52" t="s">
        <v>906</v>
      </c>
      <c r="E318" s="8">
        <v>276</v>
      </c>
      <c r="F318" s="9">
        <v>0.36459709379128102</v>
      </c>
      <c r="G318" s="8">
        <v>481</v>
      </c>
      <c r="H318" s="9">
        <v>4.8991548194035096E-4</v>
      </c>
      <c r="I318" s="8">
        <v>2877</v>
      </c>
      <c r="J318" s="9">
        <v>3.7731642382195202E-4</v>
      </c>
      <c r="K318" s="53">
        <v>7</v>
      </c>
      <c r="L318" s="9">
        <v>1.4553014553014601E-2</v>
      </c>
      <c r="M318" s="53">
        <v>102</v>
      </c>
      <c r="N318" s="9">
        <v>3.5453597497393102E-2</v>
      </c>
      <c r="O318" s="54" t="s">
        <v>934</v>
      </c>
      <c r="P318" s="55">
        <v>5.98128898128898</v>
      </c>
      <c r="Q318" s="55">
        <v>5.4409282700421899</v>
      </c>
      <c r="R318" s="55"/>
      <c r="S318" s="8">
        <v>7</v>
      </c>
    </row>
    <row r="319" spans="3:19" s="1" customFormat="1" ht="11.85" customHeight="1" x14ac:dyDescent="0.15">
      <c r="C319" s="17" t="s">
        <v>576</v>
      </c>
      <c r="D319" s="56" t="s">
        <v>906</v>
      </c>
      <c r="E319" s="10">
        <v>42</v>
      </c>
      <c r="F319" s="11">
        <v>9.0634441087613302E-3</v>
      </c>
      <c r="G319" s="10">
        <v>4592</v>
      </c>
      <c r="H319" s="11">
        <v>4.6771141228068398E-3</v>
      </c>
      <c r="I319" s="10">
        <v>52916</v>
      </c>
      <c r="J319" s="11">
        <v>6.9398942936956601E-3</v>
      </c>
      <c r="K319" s="57">
        <v>1713</v>
      </c>
      <c r="L319" s="11">
        <v>0.37304006968641101</v>
      </c>
      <c r="M319" s="57">
        <v>13331</v>
      </c>
      <c r="N319" s="11">
        <v>0.251927583339633</v>
      </c>
      <c r="O319" s="58" t="s">
        <v>916</v>
      </c>
      <c r="P319" s="59">
        <v>11.523519163763099</v>
      </c>
      <c r="Q319" s="59">
        <v>7.18721778395276</v>
      </c>
      <c r="R319" s="59"/>
      <c r="S319" s="10">
        <v>332</v>
      </c>
    </row>
    <row r="320" spans="3:19" s="1" customFormat="1" ht="11.85" customHeight="1" x14ac:dyDescent="0.15">
      <c r="C320" s="17" t="s">
        <v>577</v>
      </c>
      <c r="D320" s="52" t="s">
        <v>906</v>
      </c>
      <c r="E320" s="8">
        <v>223</v>
      </c>
      <c r="F320" s="9">
        <v>4.4779116465863501E-2</v>
      </c>
      <c r="G320" s="8">
        <v>4757</v>
      </c>
      <c r="H320" s="9">
        <v>4.8451724482125704E-3</v>
      </c>
      <c r="I320" s="8">
        <v>37833</v>
      </c>
      <c r="J320" s="9">
        <v>4.9617699904261001E-3</v>
      </c>
      <c r="K320" s="53">
        <v>187</v>
      </c>
      <c r="L320" s="9">
        <v>3.9310489804498597E-2</v>
      </c>
      <c r="M320" s="53">
        <v>1599</v>
      </c>
      <c r="N320" s="9">
        <v>4.22646895567362E-2</v>
      </c>
      <c r="O320" s="54" t="s">
        <v>918</v>
      </c>
      <c r="P320" s="55">
        <v>7.9531217153668301</v>
      </c>
      <c r="Q320" s="55">
        <v>7.1908096280087497</v>
      </c>
      <c r="R320" s="55"/>
      <c r="S320" s="8">
        <v>36</v>
      </c>
    </row>
    <row r="321" spans="3:19" s="1" customFormat="1" ht="11.85" customHeight="1" x14ac:dyDescent="0.15">
      <c r="C321" s="17" t="s">
        <v>578</v>
      </c>
      <c r="D321" s="56" t="s">
        <v>906</v>
      </c>
      <c r="E321" s="10">
        <v>46</v>
      </c>
      <c r="F321" s="11">
        <v>3.05444887118194E-2</v>
      </c>
      <c r="G321" s="10">
        <v>1460</v>
      </c>
      <c r="H321" s="11">
        <v>1.48706154601437E-3</v>
      </c>
      <c r="I321" s="10">
        <v>7705</v>
      </c>
      <c r="J321" s="11">
        <v>1.0105050558040099E-3</v>
      </c>
      <c r="K321" s="57">
        <v>22</v>
      </c>
      <c r="L321" s="11">
        <v>1.5068493150684901E-2</v>
      </c>
      <c r="M321" s="57">
        <v>165</v>
      </c>
      <c r="N321" s="11">
        <v>2.1414665801427601E-2</v>
      </c>
      <c r="O321" s="58" t="s">
        <v>912</v>
      </c>
      <c r="P321" s="59">
        <v>5.27739726027397</v>
      </c>
      <c r="Q321" s="59">
        <v>5.0445062586926301</v>
      </c>
      <c r="R321" s="59"/>
      <c r="S321" s="10"/>
    </row>
    <row r="322" spans="3:19" s="1" customFormat="1" ht="11.85" customHeight="1" x14ac:dyDescent="0.15">
      <c r="C322" s="17" t="s">
        <v>579</v>
      </c>
      <c r="D322" s="52" t="s">
        <v>906</v>
      </c>
      <c r="E322" s="8">
        <v>285</v>
      </c>
      <c r="F322" s="9">
        <v>0.12901765504753299</v>
      </c>
      <c r="G322" s="8">
        <v>1924</v>
      </c>
      <c r="H322" s="9">
        <v>1.9596619277614E-3</v>
      </c>
      <c r="I322" s="8">
        <v>11186</v>
      </c>
      <c r="J322" s="9">
        <v>1.4670356332542099E-3</v>
      </c>
      <c r="K322" s="53">
        <v>99</v>
      </c>
      <c r="L322" s="9">
        <v>5.14553014553015E-2</v>
      </c>
      <c r="M322" s="53">
        <v>651</v>
      </c>
      <c r="N322" s="9">
        <v>5.8197747183979999E-2</v>
      </c>
      <c r="O322" s="54" t="s">
        <v>957</v>
      </c>
      <c r="P322" s="55">
        <v>5.81392931392931</v>
      </c>
      <c r="Q322" s="55">
        <v>5.0142465753424696</v>
      </c>
      <c r="R322" s="55"/>
      <c r="S322" s="8">
        <v>8</v>
      </c>
    </row>
    <row r="323" spans="3:19" s="1" customFormat="1" ht="11.85" customHeight="1" x14ac:dyDescent="0.15">
      <c r="C323" s="17" t="s">
        <v>580</v>
      </c>
      <c r="D323" s="56" t="s">
        <v>906</v>
      </c>
      <c r="E323" s="10">
        <v>1059</v>
      </c>
      <c r="F323" s="11">
        <v>0.26212871287128697</v>
      </c>
      <c r="G323" s="10">
        <v>2981</v>
      </c>
      <c r="H323" s="11">
        <v>3.0362537456635899E-3</v>
      </c>
      <c r="I323" s="10">
        <v>12060</v>
      </c>
      <c r="J323" s="11">
        <v>1.5816600873454099E-3</v>
      </c>
      <c r="K323" s="57">
        <v>64</v>
      </c>
      <c r="L323" s="11">
        <v>2.1469305602146899E-2</v>
      </c>
      <c r="M323" s="57">
        <v>323</v>
      </c>
      <c r="N323" s="11">
        <v>2.6782752902155899E-2</v>
      </c>
      <c r="O323" s="58" t="s">
        <v>921</v>
      </c>
      <c r="P323" s="59">
        <v>4.0456222744045602</v>
      </c>
      <c r="Q323" s="59">
        <v>3.7538567020911899</v>
      </c>
      <c r="R323" s="59"/>
      <c r="S323" s="10">
        <v>3</v>
      </c>
    </row>
    <row r="324" spans="3:19" s="1" customFormat="1" ht="11.85" customHeight="1" x14ac:dyDescent="0.15">
      <c r="C324" s="17" t="s">
        <v>581</v>
      </c>
      <c r="D324" s="52" t="s">
        <v>906</v>
      </c>
      <c r="E324" s="8">
        <v>15</v>
      </c>
      <c r="F324" s="9">
        <v>2.8680688336520099E-2</v>
      </c>
      <c r="G324" s="8">
        <v>508</v>
      </c>
      <c r="H324" s="9">
        <v>5.1741593518856203E-4</v>
      </c>
      <c r="I324" s="8">
        <v>3829</v>
      </c>
      <c r="J324" s="9">
        <v>5.0217052026911796E-4</v>
      </c>
      <c r="K324" s="53">
        <v>120</v>
      </c>
      <c r="L324" s="9">
        <v>0.23622047244094499</v>
      </c>
      <c r="M324" s="53">
        <v>800</v>
      </c>
      <c r="N324" s="9">
        <v>0.20893183598850901</v>
      </c>
      <c r="O324" s="54" t="s">
        <v>922</v>
      </c>
      <c r="P324" s="55">
        <v>7.53740157480315</v>
      </c>
      <c r="Q324" s="55">
        <v>5.0231958762886597</v>
      </c>
      <c r="R324" s="55"/>
      <c r="S324" s="8">
        <v>16</v>
      </c>
    </row>
    <row r="325" spans="3:19" s="1" customFormat="1" ht="11.85" customHeight="1" x14ac:dyDescent="0.15">
      <c r="C325" s="17" t="s">
        <v>582</v>
      </c>
      <c r="D325" s="56" t="s">
        <v>906</v>
      </c>
      <c r="E325" s="10">
        <v>150</v>
      </c>
      <c r="F325" s="11">
        <v>0.112107623318386</v>
      </c>
      <c r="G325" s="10">
        <v>1188</v>
      </c>
      <c r="H325" s="11">
        <v>1.21001994292128E-3</v>
      </c>
      <c r="I325" s="10">
        <v>6042</v>
      </c>
      <c r="J325" s="11">
        <v>7.9240383480439099E-4</v>
      </c>
      <c r="K325" s="57">
        <v>18</v>
      </c>
      <c r="L325" s="11">
        <v>1.5151515151515201E-2</v>
      </c>
      <c r="M325" s="57">
        <v>95</v>
      </c>
      <c r="N325" s="11">
        <v>1.57232704402516E-2</v>
      </c>
      <c r="O325" s="58" t="s">
        <v>923</v>
      </c>
      <c r="P325" s="59">
        <v>5.0858585858585901</v>
      </c>
      <c r="Q325" s="59">
        <v>4.85213675213675</v>
      </c>
      <c r="R325" s="59"/>
      <c r="S325" s="10">
        <v>3</v>
      </c>
    </row>
    <row r="326" spans="3:19" s="1" customFormat="1" ht="11.85" customHeight="1" x14ac:dyDescent="0.15">
      <c r="C326" s="17" t="s">
        <v>583</v>
      </c>
      <c r="D326" s="52" t="s">
        <v>906</v>
      </c>
      <c r="E326" s="8">
        <v>22</v>
      </c>
      <c r="F326" s="9">
        <v>0.118279569892473</v>
      </c>
      <c r="G326" s="8">
        <v>164</v>
      </c>
      <c r="H326" s="9">
        <v>1.67039790100244E-4</v>
      </c>
      <c r="I326" s="8">
        <v>751</v>
      </c>
      <c r="J326" s="9">
        <v>9.8493094991409697E-5</v>
      </c>
      <c r="K326" s="53">
        <v>9</v>
      </c>
      <c r="L326" s="9">
        <v>5.4878048780487798E-2</v>
      </c>
      <c r="M326" s="53">
        <v>85</v>
      </c>
      <c r="N326" s="9">
        <v>0.113182423435419</v>
      </c>
      <c r="O326" s="54" t="s">
        <v>920</v>
      </c>
      <c r="P326" s="55">
        <v>4.5792682926829302</v>
      </c>
      <c r="Q326" s="55">
        <v>3.7161290322580598</v>
      </c>
      <c r="R326" s="55"/>
      <c r="S326" s="8"/>
    </row>
    <row r="327" spans="3:19" s="1" customFormat="1" ht="11.85" customHeight="1" x14ac:dyDescent="0.15">
      <c r="C327" s="17" t="s">
        <v>584</v>
      </c>
      <c r="D327" s="56" t="s">
        <v>906</v>
      </c>
      <c r="E327" s="10">
        <v>4</v>
      </c>
      <c r="F327" s="11">
        <v>0.102564102564103</v>
      </c>
      <c r="G327" s="10">
        <v>35</v>
      </c>
      <c r="H327" s="11">
        <v>3.5648735692125297E-5</v>
      </c>
      <c r="I327" s="10">
        <v>218</v>
      </c>
      <c r="J327" s="11">
        <v>2.85905388923133E-5</v>
      </c>
      <c r="K327" s="57">
        <v>4</v>
      </c>
      <c r="L327" s="11">
        <v>0.114285714285714</v>
      </c>
      <c r="M327" s="57">
        <v>22</v>
      </c>
      <c r="N327" s="11">
        <v>0.100917431192661</v>
      </c>
      <c r="O327" s="58" t="s">
        <v>922</v>
      </c>
      <c r="P327" s="59">
        <v>6.2285714285714304</v>
      </c>
      <c r="Q327" s="59">
        <v>5.1612903225806503</v>
      </c>
      <c r="R327" s="59"/>
      <c r="S327" s="10"/>
    </row>
    <row r="328" spans="3:19" s="1" customFormat="1" ht="11.85" customHeight="1" x14ac:dyDescent="0.15">
      <c r="C328" s="17" t="s">
        <v>585</v>
      </c>
      <c r="D328" s="52" t="s">
        <v>906</v>
      </c>
      <c r="E328" s="8">
        <v>58</v>
      </c>
      <c r="F328" s="9">
        <v>0.44274809160305301</v>
      </c>
      <c r="G328" s="8">
        <v>73</v>
      </c>
      <c r="H328" s="9">
        <v>7.4353077300718504E-5</v>
      </c>
      <c r="I328" s="8">
        <v>259</v>
      </c>
      <c r="J328" s="9">
        <v>3.3967658592243799E-5</v>
      </c>
      <c r="K328" s="53"/>
      <c r="L328" s="9"/>
      <c r="M328" s="53"/>
      <c r="N328" s="9"/>
      <c r="O328" s="54" t="s">
        <v>918</v>
      </c>
      <c r="P328" s="55">
        <v>3.5479452054794498</v>
      </c>
      <c r="Q328" s="55">
        <v>3.5479452054794498</v>
      </c>
      <c r="R328" s="55"/>
      <c r="S328" s="8"/>
    </row>
    <row r="329" spans="3:19" s="1" customFormat="1" ht="11.85" customHeight="1" x14ac:dyDescent="0.15">
      <c r="C329" s="17" t="s">
        <v>586</v>
      </c>
      <c r="D329" s="56" t="s">
        <v>906</v>
      </c>
      <c r="E329" s="10">
        <v>2</v>
      </c>
      <c r="F329" s="11">
        <v>0.66666666666666696</v>
      </c>
      <c r="G329" s="10">
        <v>1</v>
      </c>
      <c r="H329" s="11">
        <v>1.01853530548929E-6</v>
      </c>
      <c r="I329" s="10">
        <v>8</v>
      </c>
      <c r="J329" s="11">
        <v>1.0491940877913201E-6</v>
      </c>
      <c r="K329" s="57"/>
      <c r="L329" s="11"/>
      <c r="M329" s="57"/>
      <c r="N329" s="11"/>
      <c r="O329" s="58" t="s">
        <v>918</v>
      </c>
      <c r="P329" s="59">
        <v>8</v>
      </c>
      <c r="Q329" s="59">
        <v>8</v>
      </c>
      <c r="R329" s="59"/>
      <c r="S329" s="10"/>
    </row>
    <row r="330" spans="3:19" s="1" customFormat="1" ht="11.85" customHeight="1" x14ac:dyDescent="0.15">
      <c r="C330" s="17" t="s">
        <v>587</v>
      </c>
      <c r="D330" s="52" t="s">
        <v>906</v>
      </c>
      <c r="E330" s="8">
        <v>72</v>
      </c>
      <c r="F330" s="9">
        <v>6.6176470588235295E-2</v>
      </c>
      <c r="G330" s="8">
        <v>1016</v>
      </c>
      <c r="H330" s="9">
        <v>1.0348318703771199E-3</v>
      </c>
      <c r="I330" s="8">
        <v>10880</v>
      </c>
      <c r="J330" s="9">
        <v>1.4269039593961901E-3</v>
      </c>
      <c r="K330" s="53">
        <v>328</v>
      </c>
      <c r="L330" s="9">
        <v>0.32283464566929099</v>
      </c>
      <c r="M330" s="53">
        <v>3007</v>
      </c>
      <c r="N330" s="9">
        <v>0.276378676470588</v>
      </c>
      <c r="O330" s="54" t="s">
        <v>916</v>
      </c>
      <c r="P330" s="55">
        <v>10.7086614173228</v>
      </c>
      <c r="Q330" s="55">
        <v>6.1991279069767398</v>
      </c>
      <c r="R330" s="55"/>
      <c r="S330" s="8">
        <v>55</v>
      </c>
    </row>
    <row r="331" spans="3:19" s="1" customFormat="1" ht="11.85" customHeight="1" x14ac:dyDescent="0.15">
      <c r="C331" s="17" t="s">
        <v>588</v>
      </c>
      <c r="D331" s="56" t="s">
        <v>906</v>
      </c>
      <c r="E331" s="10">
        <v>788</v>
      </c>
      <c r="F331" s="11">
        <v>0.30877742946708497</v>
      </c>
      <c r="G331" s="10">
        <v>1764</v>
      </c>
      <c r="H331" s="11">
        <v>1.7966962788831099E-3</v>
      </c>
      <c r="I331" s="10">
        <v>10484</v>
      </c>
      <c r="J331" s="11">
        <v>1.3749688520505201E-3</v>
      </c>
      <c r="K331" s="57">
        <v>34</v>
      </c>
      <c r="L331" s="11">
        <v>1.9274376417233601E-2</v>
      </c>
      <c r="M331" s="57">
        <v>295</v>
      </c>
      <c r="N331" s="11">
        <v>2.8138115223197299E-2</v>
      </c>
      <c r="O331" s="58" t="s">
        <v>910</v>
      </c>
      <c r="P331" s="59">
        <v>5.9433106575963697</v>
      </c>
      <c r="Q331" s="59">
        <v>5.4965317919075103</v>
      </c>
      <c r="R331" s="59"/>
      <c r="S331" s="10">
        <v>11</v>
      </c>
    </row>
    <row r="332" spans="3:19" s="1" customFormat="1" ht="11.85" customHeight="1" x14ac:dyDescent="0.15">
      <c r="C332" s="17" t="s">
        <v>589</v>
      </c>
      <c r="D332" s="52" t="s">
        <v>906</v>
      </c>
      <c r="E332" s="8">
        <v>62</v>
      </c>
      <c r="F332" s="9">
        <v>0.13390928725701901</v>
      </c>
      <c r="G332" s="8">
        <v>401</v>
      </c>
      <c r="H332" s="9">
        <v>4.0843265750120699E-4</v>
      </c>
      <c r="I332" s="8">
        <v>2624</v>
      </c>
      <c r="J332" s="9">
        <v>3.4413566079555101E-4</v>
      </c>
      <c r="K332" s="53">
        <v>17</v>
      </c>
      <c r="L332" s="9">
        <v>4.2394014962593499E-2</v>
      </c>
      <c r="M332" s="53">
        <v>115</v>
      </c>
      <c r="N332" s="9">
        <v>4.3826219512195098E-2</v>
      </c>
      <c r="O332" s="54" t="s">
        <v>923</v>
      </c>
      <c r="P332" s="55">
        <v>6.5436408977556102</v>
      </c>
      <c r="Q332" s="55">
        <v>5.8697916666666696</v>
      </c>
      <c r="R332" s="55"/>
      <c r="S332" s="8"/>
    </row>
    <row r="333" spans="3:19" s="1" customFormat="1" ht="11.85" customHeight="1" x14ac:dyDescent="0.15">
      <c r="C333" s="17" t="s">
        <v>590</v>
      </c>
      <c r="D333" s="56" t="s">
        <v>899</v>
      </c>
      <c r="E333" s="10"/>
      <c r="F333" s="11"/>
      <c r="G333" s="10">
        <v>538</v>
      </c>
      <c r="H333" s="11">
        <v>5.4797199435324001E-4</v>
      </c>
      <c r="I333" s="10">
        <v>6304</v>
      </c>
      <c r="J333" s="11">
        <v>8.2676494117955705E-4</v>
      </c>
      <c r="K333" s="57">
        <v>144</v>
      </c>
      <c r="L333" s="11">
        <v>0.26765799256505601</v>
      </c>
      <c r="M333" s="57">
        <v>1400</v>
      </c>
      <c r="N333" s="11">
        <v>0.22208121827411201</v>
      </c>
      <c r="O333" s="58" t="s">
        <v>912</v>
      </c>
      <c r="P333" s="59">
        <v>11.717472118959099</v>
      </c>
      <c r="Q333" s="59">
        <v>7.6395939086294398</v>
      </c>
      <c r="R333" s="59">
        <v>0.84014869888475796</v>
      </c>
      <c r="S333" s="10">
        <v>3</v>
      </c>
    </row>
    <row r="334" spans="3:19" s="1" customFormat="1" ht="11.85" customHeight="1" x14ac:dyDescent="0.15">
      <c r="C334" s="17" t="s">
        <v>591</v>
      </c>
      <c r="D334" s="52" t="s">
        <v>899</v>
      </c>
      <c r="E334" s="8">
        <v>5</v>
      </c>
      <c r="F334" s="9">
        <v>1.24470998257406E-3</v>
      </c>
      <c r="G334" s="8">
        <v>4012</v>
      </c>
      <c r="H334" s="9">
        <v>4.0863636456230498E-3</v>
      </c>
      <c r="I334" s="8">
        <v>25972</v>
      </c>
      <c r="J334" s="9">
        <v>3.4062086060145098E-3</v>
      </c>
      <c r="K334" s="53">
        <v>42</v>
      </c>
      <c r="L334" s="9">
        <v>1.0468594217348E-2</v>
      </c>
      <c r="M334" s="53">
        <v>252</v>
      </c>
      <c r="N334" s="9">
        <v>9.7027568150315699E-3</v>
      </c>
      <c r="O334" s="54" t="s">
        <v>908</v>
      </c>
      <c r="P334" s="55">
        <v>6.4735792622133603</v>
      </c>
      <c r="Q334" s="55">
        <v>6.3090680100755696</v>
      </c>
      <c r="R334" s="55">
        <v>0.62612163509471597</v>
      </c>
      <c r="S334" s="8"/>
    </row>
    <row r="335" spans="3:19" s="1" customFormat="1" ht="11.85" customHeight="1" x14ac:dyDescent="0.15">
      <c r="C335" s="17" t="s">
        <v>592</v>
      </c>
      <c r="D335" s="56" t="s">
        <v>899</v>
      </c>
      <c r="E335" s="10">
        <v>1</v>
      </c>
      <c r="F335" s="11">
        <v>2.23713646532438E-3</v>
      </c>
      <c r="G335" s="10">
        <v>446</v>
      </c>
      <c r="H335" s="11">
        <v>4.5426674624822499E-4</v>
      </c>
      <c r="I335" s="10">
        <v>3281</v>
      </c>
      <c r="J335" s="11">
        <v>4.3030072525541301E-4</v>
      </c>
      <c r="K335" s="57">
        <v>84</v>
      </c>
      <c r="L335" s="11">
        <v>0.18834080717488799</v>
      </c>
      <c r="M335" s="57">
        <v>695</v>
      </c>
      <c r="N335" s="11">
        <v>0.21182566290765001</v>
      </c>
      <c r="O335" s="58" t="s">
        <v>922</v>
      </c>
      <c r="P335" s="59">
        <v>7.3565022421524704</v>
      </c>
      <c r="Q335" s="59">
        <v>5.0055248618784498</v>
      </c>
      <c r="R335" s="59">
        <v>1.3901345291479801</v>
      </c>
      <c r="S335" s="10"/>
    </row>
    <row r="336" spans="3:19" s="1" customFormat="1" ht="11.85" customHeight="1" x14ac:dyDescent="0.15">
      <c r="C336" s="17" t="s">
        <v>593</v>
      </c>
      <c r="D336" s="52" t="s">
        <v>899</v>
      </c>
      <c r="E336" s="8">
        <v>149</v>
      </c>
      <c r="F336" s="9">
        <v>2.20740740740741E-2</v>
      </c>
      <c r="G336" s="8">
        <v>6601</v>
      </c>
      <c r="H336" s="9">
        <v>6.7233515515348298E-3</v>
      </c>
      <c r="I336" s="8">
        <v>25325</v>
      </c>
      <c r="J336" s="9">
        <v>3.3213550341643799E-3</v>
      </c>
      <c r="K336" s="53">
        <v>39</v>
      </c>
      <c r="L336" s="9">
        <v>5.9081957279200096E-3</v>
      </c>
      <c r="M336" s="53">
        <v>144</v>
      </c>
      <c r="N336" s="9">
        <v>5.6860809476801596E-3</v>
      </c>
      <c r="O336" s="54" t="s">
        <v>921</v>
      </c>
      <c r="P336" s="55">
        <v>3.8365399181942101</v>
      </c>
      <c r="Q336" s="55">
        <v>3.7654678451691601</v>
      </c>
      <c r="R336" s="55">
        <v>0.28525980911983001</v>
      </c>
      <c r="S336" s="8"/>
    </row>
    <row r="337" spans="3:19" s="1" customFormat="1" ht="11.85" customHeight="1" x14ac:dyDescent="0.15">
      <c r="C337" s="17" t="s">
        <v>594</v>
      </c>
      <c r="D337" s="56" t="s">
        <v>899</v>
      </c>
      <c r="E337" s="10">
        <v>251</v>
      </c>
      <c r="F337" s="11">
        <v>0.45388788426763099</v>
      </c>
      <c r="G337" s="10">
        <v>302</v>
      </c>
      <c r="H337" s="11">
        <v>3.0759766225776702E-4</v>
      </c>
      <c r="I337" s="10">
        <v>1081</v>
      </c>
      <c r="J337" s="11">
        <v>1.4177235111280099E-4</v>
      </c>
      <c r="K337" s="57">
        <v>8</v>
      </c>
      <c r="L337" s="11">
        <v>2.6490066225165601E-2</v>
      </c>
      <c r="M337" s="57">
        <v>31</v>
      </c>
      <c r="N337" s="11">
        <v>2.8677150786308999E-2</v>
      </c>
      <c r="O337" s="58" t="s">
        <v>923</v>
      </c>
      <c r="P337" s="59">
        <v>3.5794701986755002</v>
      </c>
      <c r="Q337" s="59">
        <v>3.16326530612245</v>
      </c>
      <c r="R337" s="59">
        <v>1.0099337748344399</v>
      </c>
      <c r="S337" s="10"/>
    </row>
    <row r="338" spans="3:19" s="1" customFormat="1" ht="11.85" customHeight="1" x14ac:dyDescent="0.15">
      <c r="C338" s="17" t="s">
        <v>595</v>
      </c>
      <c r="D338" s="52" t="s">
        <v>899</v>
      </c>
      <c r="E338" s="8">
        <v>1314</v>
      </c>
      <c r="F338" s="9">
        <v>0.68295218295218296</v>
      </c>
      <c r="G338" s="8">
        <v>610</v>
      </c>
      <c r="H338" s="9">
        <v>6.2130653634846897E-4</v>
      </c>
      <c r="I338" s="8">
        <v>2502</v>
      </c>
      <c r="J338" s="9">
        <v>3.2813545095673399E-4</v>
      </c>
      <c r="K338" s="53">
        <v>130</v>
      </c>
      <c r="L338" s="9">
        <v>0.213114754098361</v>
      </c>
      <c r="M338" s="53">
        <v>783</v>
      </c>
      <c r="N338" s="9">
        <v>0.31294964028777</v>
      </c>
      <c r="O338" s="54" t="s">
        <v>903</v>
      </c>
      <c r="P338" s="55">
        <v>4.1016393442622903</v>
      </c>
      <c r="Q338" s="55">
        <v>2.4500000000000002</v>
      </c>
      <c r="R338" s="55">
        <v>0.757377049180328</v>
      </c>
      <c r="S338" s="8">
        <v>2</v>
      </c>
    </row>
    <row r="339" spans="3:19" s="1" customFormat="1" ht="11.85" customHeight="1" x14ac:dyDescent="0.15">
      <c r="C339" s="17" t="s">
        <v>596</v>
      </c>
      <c r="D339" s="56" t="s">
        <v>899</v>
      </c>
      <c r="E339" s="10">
        <v>797</v>
      </c>
      <c r="F339" s="11">
        <v>0.83368200836820106</v>
      </c>
      <c r="G339" s="10">
        <v>159</v>
      </c>
      <c r="H339" s="11">
        <v>1.6194711357279799E-4</v>
      </c>
      <c r="I339" s="10">
        <v>410</v>
      </c>
      <c r="J339" s="11">
        <v>5.3771196999304901E-5</v>
      </c>
      <c r="K339" s="57">
        <v>7</v>
      </c>
      <c r="L339" s="11">
        <v>4.40251572327044E-2</v>
      </c>
      <c r="M339" s="57">
        <v>29</v>
      </c>
      <c r="N339" s="11">
        <v>7.0731707317073206E-2</v>
      </c>
      <c r="O339" s="58" t="s">
        <v>903</v>
      </c>
      <c r="P339" s="59">
        <v>2.57861635220126</v>
      </c>
      <c r="Q339" s="59">
        <v>2.3223684210526301</v>
      </c>
      <c r="R339" s="59">
        <v>0.44025157232704398</v>
      </c>
      <c r="S339" s="10"/>
    </row>
    <row r="340" spans="3:19" s="1" customFormat="1" ht="11.85" customHeight="1" x14ac:dyDescent="0.15">
      <c r="C340" s="17" t="s">
        <v>597</v>
      </c>
      <c r="D340" s="52" t="s">
        <v>899</v>
      </c>
      <c r="E340" s="8">
        <v>233</v>
      </c>
      <c r="F340" s="9">
        <v>0.25604395604395602</v>
      </c>
      <c r="G340" s="8">
        <v>677</v>
      </c>
      <c r="H340" s="9">
        <v>6.8954840181625204E-4</v>
      </c>
      <c r="I340" s="8">
        <v>2838</v>
      </c>
      <c r="J340" s="9">
        <v>3.7220160264396903E-4</v>
      </c>
      <c r="K340" s="53">
        <v>9</v>
      </c>
      <c r="L340" s="9">
        <v>1.3293943870014801E-2</v>
      </c>
      <c r="M340" s="53">
        <v>40</v>
      </c>
      <c r="N340" s="9">
        <v>1.4094432699083901E-2</v>
      </c>
      <c r="O340" s="54" t="s">
        <v>923</v>
      </c>
      <c r="P340" s="55">
        <v>4.1920236336779899</v>
      </c>
      <c r="Q340" s="55">
        <v>3.9865269461077801</v>
      </c>
      <c r="R340" s="55">
        <v>0.41802067946824201</v>
      </c>
      <c r="S340" s="8">
        <v>1</v>
      </c>
    </row>
    <row r="341" spans="3:19" s="1" customFormat="1" ht="11.85" customHeight="1" x14ac:dyDescent="0.15">
      <c r="C341" s="17" t="s">
        <v>598</v>
      </c>
      <c r="D341" s="56" t="s">
        <v>899</v>
      </c>
      <c r="E341" s="10">
        <v>148</v>
      </c>
      <c r="F341" s="11">
        <v>0.64912280701754399</v>
      </c>
      <c r="G341" s="10">
        <v>80</v>
      </c>
      <c r="H341" s="11">
        <v>8.1482824439143504E-5</v>
      </c>
      <c r="I341" s="10">
        <v>341</v>
      </c>
      <c r="J341" s="11">
        <v>4.4721897992104803E-5</v>
      </c>
      <c r="K341" s="57">
        <v>8</v>
      </c>
      <c r="L341" s="11">
        <v>0.1</v>
      </c>
      <c r="M341" s="57">
        <v>30</v>
      </c>
      <c r="N341" s="11">
        <v>8.7976539589442806E-2</v>
      </c>
      <c r="O341" s="58" t="s">
        <v>925</v>
      </c>
      <c r="P341" s="59">
        <v>4.2625000000000002</v>
      </c>
      <c r="Q341" s="59">
        <v>3.5416666666666701</v>
      </c>
      <c r="R341" s="59">
        <v>1</v>
      </c>
      <c r="S341" s="10"/>
    </row>
    <row r="342" spans="3:19" s="1" customFormat="1" ht="11.85" customHeight="1" x14ac:dyDescent="0.15">
      <c r="C342" s="17" t="s">
        <v>599</v>
      </c>
      <c r="D342" s="52" t="s">
        <v>899</v>
      </c>
      <c r="E342" s="8">
        <v>57</v>
      </c>
      <c r="F342" s="9">
        <v>0.78082191780821897</v>
      </c>
      <c r="G342" s="8">
        <v>16</v>
      </c>
      <c r="H342" s="9">
        <v>1.6296564887828701E-5</v>
      </c>
      <c r="I342" s="8">
        <v>44</v>
      </c>
      <c r="J342" s="9">
        <v>5.7705674828522302E-6</v>
      </c>
      <c r="K342" s="53">
        <v>1</v>
      </c>
      <c r="L342" s="9">
        <v>6.25E-2</v>
      </c>
      <c r="M342" s="53">
        <v>6</v>
      </c>
      <c r="N342" s="9">
        <v>0.13636363636363599</v>
      </c>
      <c r="O342" s="54" t="s">
        <v>903</v>
      </c>
      <c r="P342" s="55">
        <v>2.75</v>
      </c>
      <c r="Q342" s="55">
        <v>2.2666666666666702</v>
      </c>
      <c r="R342" s="55">
        <v>0.9375</v>
      </c>
      <c r="S342" s="8"/>
    </row>
    <row r="343" spans="3:19" s="1" customFormat="1" ht="11.85" customHeight="1" x14ac:dyDescent="0.15">
      <c r="C343" s="17" t="s">
        <v>600</v>
      </c>
      <c r="D343" s="56" t="s">
        <v>899</v>
      </c>
      <c r="E343" s="10">
        <v>34</v>
      </c>
      <c r="F343" s="11">
        <v>0.261538461538462</v>
      </c>
      <c r="G343" s="10">
        <v>96</v>
      </c>
      <c r="H343" s="11">
        <v>9.77793893269723E-5</v>
      </c>
      <c r="I343" s="10">
        <v>714</v>
      </c>
      <c r="J343" s="11">
        <v>9.3640572335374899E-5</v>
      </c>
      <c r="K343" s="57">
        <v>2</v>
      </c>
      <c r="L343" s="11">
        <v>2.0833333333333301E-2</v>
      </c>
      <c r="M343" s="57">
        <v>11</v>
      </c>
      <c r="N343" s="11">
        <v>1.5406162464986E-2</v>
      </c>
      <c r="O343" s="58" t="s">
        <v>933</v>
      </c>
      <c r="P343" s="59">
        <v>7.4375</v>
      </c>
      <c r="Q343" s="59">
        <v>6.7127659574468099</v>
      </c>
      <c r="R343" s="59">
        <v>1.7916666666666701</v>
      </c>
      <c r="S343" s="10"/>
    </row>
    <row r="344" spans="3:19" s="1" customFormat="1" ht="11.85" customHeight="1" x14ac:dyDescent="0.15">
      <c r="C344" s="17" t="s">
        <v>601</v>
      </c>
      <c r="D344" s="52" t="s">
        <v>899</v>
      </c>
      <c r="E344" s="8">
        <v>117</v>
      </c>
      <c r="F344" s="9">
        <v>0.42238267148014402</v>
      </c>
      <c r="G344" s="8">
        <v>160</v>
      </c>
      <c r="H344" s="9">
        <v>1.6296564887828701E-4</v>
      </c>
      <c r="I344" s="8">
        <v>970</v>
      </c>
      <c r="J344" s="9">
        <v>1.2721478314469699E-4</v>
      </c>
      <c r="K344" s="53">
        <v>7</v>
      </c>
      <c r="L344" s="9">
        <v>4.3749999999999997E-2</v>
      </c>
      <c r="M344" s="53">
        <v>52</v>
      </c>
      <c r="N344" s="9">
        <v>5.3608247422680402E-2</v>
      </c>
      <c r="O344" s="54" t="s">
        <v>900</v>
      </c>
      <c r="P344" s="55">
        <v>6.0625</v>
      </c>
      <c r="Q344" s="55">
        <v>4.81045751633987</v>
      </c>
      <c r="R344" s="55">
        <v>1.6375</v>
      </c>
      <c r="S344" s="8"/>
    </row>
    <row r="345" spans="3:19" s="1" customFormat="1" ht="11.85" customHeight="1" x14ac:dyDescent="0.15">
      <c r="C345" s="17" t="s">
        <v>602</v>
      </c>
      <c r="D345" s="56" t="s">
        <v>906</v>
      </c>
      <c r="E345" s="10">
        <v>18</v>
      </c>
      <c r="F345" s="11">
        <v>7.43801652892562E-2</v>
      </c>
      <c r="G345" s="10">
        <v>224</v>
      </c>
      <c r="H345" s="11">
        <v>2.28151908429602E-4</v>
      </c>
      <c r="I345" s="10">
        <v>2964</v>
      </c>
      <c r="J345" s="11">
        <v>3.8872640952668198E-4</v>
      </c>
      <c r="K345" s="57">
        <v>10</v>
      </c>
      <c r="L345" s="11">
        <v>4.4642857142857102E-2</v>
      </c>
      <c r="M345" s="57">
        <v>103</v>
      </c>
      <c r="N345" s="11">
        <v>3.4750337381916303E-2</v>
      </c>
      <c r="O345" s="58" t="s">
        <v>944</v>
      </c>
      <c r="P345" s="59">
        <v>13.2321428571429</v>
      </c>
      <c r="Q345" s="59">
        <v>11.7803738317757</v>
      </c>
      <c r="R345" s="59"/>
      <c r="S345" s="10">
        <v>18</v>
      </c>
    </row>
    <row r="346" spans="3:19" s="1" customFormat="1" ht="11.85" customHeight="1" x14ac:dyDescent="0.15">
      <c r="C346" s="17" t="s">
        <v>603</v>
      </c>
      <c r="D346" s="52" t="s">
        <v>906</v>
      </c>
      <c r="E346" s="8">
        <v>601</v>
      </c>
      <c r="F346" s="9">
        <v>0.80997304582210194</v>
      </c>
      <c r="G346" s="8">
        <v>141</v>
      </c>
      <c r="H346" s="9">
        <v>1.4361347807398999E-4</v>
      </c>
      <c r="I346" s="8">
        <v>890</v>
      </c>
      <c r="J346" s="9">
        <v>1.16722842266784E-4</v>
      </c>
      <c r="K346" s="53">
        <v>3</v>
      </c>
      <c r="L346" s="9">
        <v>2.1276595744680899E-2</v>
      </c>
      <c r="M346" s="53">
        <v>34</v>
      </c>
      <c r="N346" s="9">
        <v>3.8202247191011202E-2</v>
      </c>
      <c r="O346" s="54" t="s">
        <v>914</v>
      </c>
      <c r="P346" s="55">
        <v>6.3120567375886498</v>
      </c>
      <c r="Q346" s="55">
        <v>5.6159420289855104</v>
      </c>
      <c r="R346" s="55"/>
      <c r="S346" s="8">
        <v>2</v>
      </c>
    </row>
    <row r="347" spans="3:19" s="1" customFormat="1" ht="11.85" customHeight="1" x14ac:dyDescent="0.15">
      <c r="C347" s="17" t="s">
        <v>604</v>
      </c>
      <c r="D347" s="56" t="s">
        <v>906</v>
      </c>
      <c r="E347" s="10">
        <v>9</v>
      </c>
      <c r="F347" s="11">
        <v>8.4112149532710304E-2</v>
      </c>
      <c r="G347" s="10">
        <v>98</v>
      </c>
      <c r="H347" s="11">
        <v>9.9816459937950797E-5</v>
      </c>
      <c r="I347" s="10">
        <v>1046</v>
      </c>
      <c r="J347" s="11">
        <v>1.3718212697871399E-4</v>
      </c>
      <c r="K347" s="57">
        <v>43</v>
      </c>
      <c r="L347" s="11">
        <v>0.43877551020408201</v>
      </c>
      <c r="M347" s="57">
        <v>332</v>
      </c>
      <c r="N347" s="11">
        <v>0.31739961759082203</v>
      </c>
      <c r="O347" s="58" t="s">
        <v>922</v>
      </c>
      <c r="P347" s="59">
        <v>10.6734693877551</v>
      </c>
      <c r="Q347" s="59">
        <v>5.6727272727272702</v>
      </c>
      <c r="R347" s="59"/>
      <c r="S347" s="10">
        <v>1</v>
      </c>
    </row>
    <row r="348" spans="3:19" s="1" customFormat="1" ht="11.85" customHeight="1" x14ac:dyDescent="0.15">
      <c r="C348" s="17" t="s">
        <v>605</v>
      </c>
      <c r="D348" s="52" t="s">
        <v>906</v>
      </c>
      <c r="E348" s="8">
        <v>297</v>
      </c>
      <c r="F348" s="9">
        <v>0.72972972972973005</v>
      </c>
      <c r="G348" s="8">
        <v>110</v>
      </c>
      <c r="H348" s="9">
        <v>1.12038883603822E-4</v>
      </c>
      <c r="I348" s="8">
        <v>607</v>
      </c>
      <c r="J348" s="9">
        <v>7.9607601411166106E-5</v>
      </c>
      <c r="K348" s="53">
        <v>2</v>
      </c>
      <c r="L348" s="9">
        <v>1.8181818181818198E-2</v>
      </c>
      <c r="M348" s="53">
        <v>17</v>
      </c>
      <c r="N348" s="9">
        <v>2.8006589785831999E-2</v>
      </c>
      <c r="O348" s="54" t="s">
        <v>910</v>
      </c>
      <c r="P348" s="55">
        <v>5.5181818181818203</v>
      </c>
      <c r="Q348" s="55">
        <v>5.0925925925925899</v>
      </c>
      <c r="R348" s="55"/>
      <c r="S348" s="8"/>
    </row>
    <row r="349" spans="3:19" s="1" customFormat="1" ht="11.85" customHeight="1" x14ac:dyDescent="0.15">
      <c r="C349" s="17" t="s">
        <v>606</v>
      </c>
      <c r="D349" s="56" t="s">
        <v>906</v>
      </c>
      <c r="E349" s="10">
        <v>119</v>
      </c>
      <c r="F349" s="11">
        <v>9.9832214765100694E-2</v>
      </c>
      <c r="G349" s="10">
        <v>1073</v>
      </c>
      <c r="H349" s="11">
        <v>1.09288838279001E-3</v>
      </c>
      <c r="I349" s="10">
        <v>7341</v>
      </c>
      <c r="J349" s="11">
        <v>9.6276672480950602E-4</v>
      </c>
      <c r="K349" s="57">
        <v>48</v>
      </c>
      <c r="L349" s="11">
        <v>4.4734389561975799E-2</v>
      </c>
      <c r="M349" s="57">
        <v>329</v>
      </c>
      <c r="N349" s="11">
        <v>4.4816782454706397E-2</v>
      </c>
      <c r="O349" s="58" t="s">
        <v>908</v>
      </c>
      <c r="P349" s="59">
        <v>6.8415657036346698</v>
      </c>
      <c r="Q349" s="59">
        <v>6.0917073170731699</v>
      </c>
      <c r="R349" s="59"/>
      <c r="S349" s="10">
        <v>3</v>
      </c>
    </row>
    <row r="350" spans="3:19" s="1" customFormat="1" ht="11.85" customHeight="1" x14ac:dyDescent="0.15">
      <c r="C350" s="17" t="s">
        <v>608</v>
      </c>
      <c r="D350" s="52" t="s">
        <v>906</v>
      </c>
      <c r="E350" s="8">
        <v>210</v>
      </c>
      <c r="F350" s="9">
        <v>0.52631578947368396</v>
      </c>
      <c r="G350" s="8">
        <v>189</v>
      </c>
      <c r="H350" s="9">
        <v>1.92503172737477E-4</v>
      </c>
      <c r="I350" s="8">
        <v>821</v>
      </c>
      <c r="J350" s="9">
        <v>1.07673543259584E-4</v>
      </c>
      <c r="K350" s="53">
        <v>49</v>
      </c>
      <c r="L350" s="9">
        <v>0.25925925925925902</v>
      </c>
      <c r="M350" s="53">
        <v>223</v>
      </c>
      <c r="N350" s="9">
        <v>0.271619975639464</v>
      </c>
      <c r="O350" s="54" t="s">
        <v>903</v>
      </c>
      <c r="P350" s="55">
        <v>4.3439153439153397</v>
      </c>
      <c r="Q350" s="55">
        <v>2.8642857142857099</v>
      </c>
      <c r="R350" s="55"/>
      <c r="S350" s="8"/>
    </row>
    <row r="351" spans="3:19" s="1" customFormat="1" ht="11.85" customHeight="1" x14ac:dyDescent="0.15">
      <c r="C351" s="17" t="s">
        <v>609</v>
      </c>
      <c r="D351" s="56" t="s">
        <v>899</v>
      </c>
      <c r="E351" s="10">
        <v>2</v>
      </c>
      <c r="F351" s="11">
        <v>1.8399264029438801E-3</v>
      </c>
      <c r="G351" s="10">
        <v>1085</v>
      </c>
      <c r="H351" s="11">
        <v>1.10511080645588E-3</v>
      </c>
      <c r="I351" s="10">
        <v>8159</v>
      </c>
      <c r="J351" s="11">
        <v>1.07004682028617E-3</v>
      </c>
      <c r="K351" s="57">
        <v>24</v>
      </c>
      <c r="L351" s="11">
        <v>2.21198156682028E-2</v>
      </c>
      <c r="M351" s="57">
        <v>328</v>
      </c>
      <c r="N351" s="11">
        <v>4.0201005025125601E-2</v>
      </c>
      <c r="O351" s="58" t="s">
        <v>900</v>
      </c>
      <c r="P351" s="59">
        <v>7.5198156682027699</v>
      </c>
      <c r="Q351" s="59">
        <v>6.7926484448633397</v>
      </c>
      <c r="R351" s="59">
        <v>1.0230414746543799</v>
      </c>
      <c r="S351" s="10">
        <v>4</v>
      </c>
    </row>
    <row r="352" spans="3:19" s="1" customFormat="1" ht="11.85" customHeight="1" x14ac:dyDescent="0.15">
      <c r="C352" s="17" t="s">
        <v>610</v>
      </c>
      <c r="D352" s="52" t="s">
        <v>899</v>
      </c>
      <c r="E352" s="8">
        <v>1</v>
      </c>
      <c r="F352" s="9">
        <v>8.4745762711864406E-3</v>
      </c>
      <c r="G352" s="8">
        <v>117</v>
      </c>
      <c r="H352" s="9">
        <v>1.19168630742247E-4</v>
      </c>
      <c r="I352" s="8">
        <v>1227</v>
      </c>
      <c r="J352" s="9">
        <v>1.60920143214993E-4</v>
      </c>
      <c r="K352" s="53">
        <v>19</v>
      </c>
      <c r="L352" s="9">
        <v>0.16239316239316201</v>
      </c>
      <c r="M352" s="53">
        <v>239</v>
      </c>
      <c r="N352" s="9">
        <v>0.19478402607987</v>
      </c>
      <c r="O352" s="54" t="s">
        <v>935</v>
      </c>
      <c r="P352" s="55">
        <v>10.4871794871795</v>
      </c>
      <c r="Q352" s="55">
        <v>6.6122448979591804</v>
      </c>
      <c r="R352" s="55">
        <v>2.4615384615384599</v>
      </c>
      <c r="S352" s="8">
        <v>3</v>
      </c>
    </row>
    <row r="353" spans="3:19" s="1" customFormat="1" ht="11.85" customHeight="1" x14ac:dyDescent="0.15">
      <c r="C353" s="17" t="s">
        <v>611</v>
      </c>
      <c r="D353" s="56" t="s">
        <v>899</v>
      </c>
      <c r="E353" s="10">
        <v>39</v>
      </c>
      <c r="F353" s="11">
        <v>3.6380597014925402E-2</v>
      </c>
      <c r="G353" s="10">
        <v>1033</v>
      </c>
      <c r="H353" s="11">
        <v>1.0521469705704401E-3</v>
      </c>
      <c r="I353" s="10">
        <v>4375</v>
      </c>
      <c r="J353" s="11">
        <v>5.7377801676087605E-4</v>
      </c>
      <c r="K353" s="57">
        <v>10</v>
      </c>
      <c r="L353" s="11">
        <v>9.6805421103581795E-3</v>
      </c>
      <c r="M353" s="57">
        <v>74</v>
      </c>
      <c r="N353" s="11">
        <v>1.6914285714285701E-2</v>
      </c>
      <c r="O353" s="58" t="s">
        <v>923</v>
      </c>
      <c r="P353" s="59">
        <v>4.2352371732816998</v>
      </c>
      <c r="Q353" s="59">
        <v>4.0576735092864098</v>
      </c>
      <c r="R353" s="59">
        <v>0.59825750242013598</v>
      </c>
      <c r="S353" s="10"/>
    </row>
    <row r="354" spans="3:19" s="1" customFormat="1" ht="11.85" customHeight="1" x14ac:dyDescent="0.15">
      <c r="C354" s="17" t="s">
        <v>612</v>
      </c>
      <c r="D354" s="52" t="s">
        <v>899</v>
      </c>
      <c r="E354" s="8">
        <v>466</v>
      </c>
      <c r="F354" s="9">
        <v>0.34544106745737602</v>
      </c>
      <c r="G354" s="8">
        <v>883</v>
      </c>
      <c r="H354" s="9">
        <v>8.9936667474704705E-4</v>
      </c>
      <c r="I354" s="8">
        <v>2894</v>
      </c>
      <c r="J354" s="9">
        <v>3.7954596125850803E-4</v>
      </c>
      <c r="K354" s="53">
        <v>3</v>
      </c>
      <c r="L354" s="9">
        <v>3.3975084937712301E-3</v>
      </c>
      <c r="M354" s="53">
        <v>7</v>
      </c>
      <c r="N354" s="9">
        <v>2.4187975120939899E-3</v>
      </c>
      <c r="O354" s="54" t="s">
        <v>917</v>
      </c>
      <c r="P354" s="55">
        <v>3.2774631936579799</v>
      </c>
      <c r="Q354" s="55">
        <v>3.2329545454545499</v>
      </c>
      <c r="R354" s="55">
        <v>0.26500566251415603</v>
      </c>
      <c r="S354" s="8"/>
    </row>
    <row r="355" spans="3:19" s="1" customFormat="1" ht="11.85" customHeight="1" x14ac:dyDescent="0.15">
      <c r="C355" s="17" t="s">
        <v>613</v>
      </c>
      <c r="D355" s="56" t="s">
        <v>899</v>
      </c>
      <c r="E355" s="10">
        <v>52</v>
      </c>
      <c r="F355" s="11">
        <v>4.7016274864376102E-2</v>
      </c>
      <c r="G355" s="10">
        <v>1054</v>
      </c>
      <c r="H355" s="11">
        <v>1.0735362119857199E-3</v>
      </c>
      <c r="I355" s="10">
        <v>8016</v>
      </c>
      <c r="J355" s="11">
        <v>1.0512924759668999E-3</v>
      </c>
      <c r="K355" s="57">
        <v>18</v>
      </c>
      <c r="L355" s="11">
        <v>1.7077798861480101E-2</v>
      </c>
      <c r="M355" s="57">
        <v>197</v>
      </c>
      <c r="N355" s="11">
        <v>2.45758483033932E-2</v>
      </c>
      <c r="O355" s="58" t="s">
        <v>907</v>
      </c>
      <c r="P355" s="59">
        <v>7.6053130929791299</v>
      </c>
      <c r="Q355" s="59">
        <v>7.0086872586872602</v>
      </c>
      <c r="R355" s="59">
        <v>1.7447817836812101</v>
      </c>
      <c r="S355" s="10">
        <v>4</v>
      </c>
    </row>
    <row r="356" spans="3:19" s="1" customFormat="1" ht="11.85" customHeight="1" x14ac:dyDescent="0.15">
      <c r="C356" s="17" t="s">
        <v>614</v>
      </c>
      <c r="D356" s="52" t="s">
        <v>899</v>
      </c>
      <c r="E356" s="8">
        <v>34</v>
      </c>
      <c r="F356" s="9">
        <v>4.7685834502103799E-2</v>
      </c>
      <c r="G356" s="8">
        <v>679</v>
      </c>
      <c r="H356" s="9">
        <v>6.91585472427231E-4</v>
      </c>
      <c r="I356" s="8">
        <v>4627</v>
      </c>
      <c r="J356" s="9">
        <v>6.0682763052630196E-4</v>
      </c>
      <c r="K356" s="53">
        <v>99</v>
      </c>
      <c r="L356" s="9">
        <v>0.14580265095729</v>
      </c>
      <c r="M356" s="53">
        <v>774</v>
      </c>
      <c r="N356" s="9">
        <v>0.167279014480225</v>
      </c>
      <c r="O356" s="54" t="s">
        <v>920</v>
      </c>
      <c r="P356" s="55">
        <v>6.8144329896907196</v>
      </c>
      <c r="Q356" s="55">
        <v>4.9155172413793098</v>
      </c>
      <c r="R356" s="55">
        <v>1.1207658321060401</v>
      </c>
      <c r="S356" s="8">
        <v>2</v>
      </c>
    </row>
    <row r="357" spans="3:19" s="1" customFormat="1" ht="11.85" customHeight="1" x14ac:dyDescent="0.15">
      <c r="C357" s="17" t="s">
        <v>615</v>
      </c>
      <c r="D357" s="56" t="s">
        <v>899</v>
      </c>
      <c r="E357" s="10">
        <v>3584</v>
      </c>
      <c r="F357" s="11">
        <v>0.202577436129324</v>
      </c>
      <c r="G357" s="10">
        <v>14108</v>
      </c>
      <c r="H357" s="11">
        <v>1.4369496089843E-2</v>
      </c>
      <c r="I357" s="10">
        <v>49306</v>
      </c>
      <c r="J357" s="11">
        <v>6.4664454615798199E-3</v>
      </c>
      <c r="K357" s="57">
        <v>38</v>
      </c>
      <c r="L357" s="11">
        <v>2.6935072299404598E-3</v>
      </c>
      <c r="M357" s="57">
        <v>266</v>
      </c>
      <c r="N357" s="11">
        <v>5.3948809475520198E-3</v>
      </c>
      <c r="O357" s="58" t="s">
        <v>923</v>
      </c>
      <c r="P357" s="59">
        <v>3.49489651261695</v>
      </c>
      <c r="Q357" s="59">
        <v>3.4447050461975799</v>
      </c>
      <c r="R357" s="59">
        <v>0.40508931102920298</v>
      </c>
      <c r="S357" s="10"/>
    </row>
    <row r="358" spans="3:19" s="1" customFormat="1" ht="11.85" customHeight="1" x14ac:dyDescent="0.15">
      <c r="C358" s="17" t="s">
        <v>616</v>
      </c>
      <c r="D358" s="52" t="s">
        <v>899</v>
      </c>
      <c r="E358" s="8">
        <v>681</v>
      </c>
      <c r="F358" s="9">
        <v>0.55141700404858296</v>
      </c>
      <c r="G358" s="8">
        <v>554</v>
      </c>
      <c r="H358" s="9">
        <v>5.6426855924106897E-4</v>
      </c>
      <c r="I358" s="8">
        <v>2572</v>
      </c>
      <c r="J358" s="9">
        <v>3.37315899224908E-4</v>
      </c>
      <c r="K358" s="53">
        <v>34</v>
      </c>
      <c r="L358" s="9">
        <v>6.1371841155234703E-2</v>
      </c>
      <c r="M358" s="53">
        <v>255</v>
      </c>
      <c r="N358" s="9">
        <v>9.9144634525660996E-2</v>
      </c>
      <c r="O358" s="54" t="s">
        <v>916</v>
      </c>
      <c r="P358" s="55">
        <v>4.6425992779783396</v>
      </c>
      <c r="Q358" s="55">
        <v>3.7307692307692299</v>
      </c>
      <c r="R358" s="55">
        <v>0.78158844765343005</v>
      </c>
      <c r="S358" s="8"/>
    </row>
    <row r="359" spans="3:19" s="1" customFormat="1" ht="11.85" customHeight="1" x14ac:dyDescent="0.15">
      <c r="C359" s="17" t="s">
        <v>617</v>
      </c>
      <c r="D359" s="56" t="s">
        <v>899</v>
      </c>
      <c r="E359" s="10">
        <v>193</v>
      </c>
      <c r="F359" s="11">
        <v>0.29510703363914398</v>
      </c>
      <c r="G359" s="10">
        <v>461</v>
      </c>
      <c r="H359" s="11">
        <v>4.6954477583056501E-4</v>
      </c>
      <c r="I359" s="10">
        <v>2153</v>
      </c>
      <c r="J359" s="11">
        <v>2.8236435887683798E-4</v>
      </c>
      <c r="K359" s="57">
        <v>130</v>
      </c>
      <c r="L359" s="11">
        <v>0.281995661605206</v>
      </c>
      <c r="M359" s="57">
        <v>752</v>
      </c>
      <c r="N359" s="11">
        <v>0.34928007431490898</v>
      </c>
      <c r="O359" s="58" t="s">
        <v>903</v>
      </c>
      <c r="P359" s="59">
        <v>4.6702819956616102</v>
      </c>
      <c r="Q359" s="59">
        <v>2.6616314199395799</v>
      </c>
      <c r="R359" s="59">
        <v>1.2104121475054199</v>
      </c>
      <c r="S359" s="10">
        <v>1</v>
      </c>
    </row>
    <row r="360" spans="3:19" s="1" customFormat="1" ht="11.85" customHeight="1" x14ac:dyDescent="0.15">
      <c r="C360" s="17" t="s">
        <v>618</v>
      </c>
      <c r="D360" s="52" t="s">
        <v>899</v>
      </c>
      <c r="E360" s="8">
        <v>110</v>
      </c>
      <c r="F360" s="9">
        <v>0.77464788732394396</v>
      </c>
      <c r="G360" s="8">
        <v>32</v>
      </c>
      <c r="H360" s="9">
        <v>3.2593129775657402E-5</v>
      </c>
      <c r="I360" s="8">
        <v>98</v>
      </c>
      <c r="J360" s="9">
        <v>1.28526275754436E-5</v>
      </c>
      <c r="K360" s="53">
        <v>3</v>
      </c>
      <c r="L360" s="9">
        <v>9.375E-2</v>
      </c>
      <c r="M360" s="53">
        <v>18</v>
      </c>
      <c r="N360" s="9">
        <v>0.183673469387755</v>
      </c>
      <c r="O360" s="54" t="s">
        <v>903</v>
      </c>
      <c r="P360" s="55">
        <v>3.0625</v>
      </c>
      <c r="Q360" s="55">
        <v>2.3448275862068999</v>
      </c>
      <c r="R360" s="55">
        <v>0.75</v>
      </c>
      <c r="S360" s="8"/>
    </row>
    <row r="361" spans="3:19" s="1" customFormat="1" ht="11.85" customHeight="1" x14ac:dyDescent="0.15">
      <c r="C361" s="17" t="s">
        <v>619</v>
      </c>
      <c r="D361" s="56" t="s">
        <v>899</v>
      </c>
      <c r="E361" s="10">
        <v>52</v>
      </c>
      <c r="F361" s="11">
        <v>0.38805970149253699</v>
      </c>
      <c r="G361" s="10">
        <v>82</v>
      </c>
      <c r="H361" s="11">
        <v>8.3519895050122097E-5</v>
      </c>
      <c r="I361" s="10">
        <v>623</v>
      </c>
      <c r="J361" s="11">
        <v>8.1705989586748704E-5</v>
      </c>
      <c r="K361" s="57">
        <v>17</v>
      </c>
      <c r="L361" s="11">
        <v>0.207317073170732</v>
      </c>
      <c r="M361" s="57">
        <v>213</v>
      </c>
      <c r="N361" s="11">
        <v>0.34189406099518499</v>
      </c>
      <c r="O361" s="58" t="s">
        <v>922</v>
      </c>
      <c r="P361" s="59">
        <v>7.5975609756097597</v>
      </c>
      <c r="Q361" s="59">
        <v>3.95384615384615</v>
      </c>
      <c r="R361" s="59">
        <v>2.7195121951219501</v>
      </c>
      <c r="S361" s="10"/>
    </row>
    <row r="362" spans="3:19" s="1" customFormat="1" ht="11.85" customHeight="1" x14ac:dyDescent="0.15">
      <c r="C362" s="17" t="s">
        <v>620</v>
      </c>
      <c r="D362" s="52" t="s">
        <v>899</v>
      </c>
      <c r="E362" s="8">
        <v>317</v>
      </c>
      <c r="F362" s="9">
        <v>0.61196911196911197</v>
      </c>
      <c r="G362" s="8">
        <v>201</v>
      </c>
      <c r="H362" s="9">
        <v>2.0472559640334799E-4</v>
      </c>
      <c r="I362" s="8">
        <v>736</v>
      </c>
      <c r="J362" s="9">
        <v>9.6525856076801002E-5</v>
      </c>
      <c r="K362" s="53">
        <v>38</v>
      </c>
      <c r="L362" s="9">
        <v>0.18905472636815901</v>
      </c>
      <c r="M362" s="53">
        <v>164</v>
      </c>
      <c r="N362" s="9">
        <v>0.22282608695652201</v>
      </c>
      <c r="O362" s="54" t="s">
        <v>903</v>
      </c>
      <c r="P362" s="55">
        <v>3.6616915422885601</v>
      </c>
      <c r="Q362" s="55">
        <v>2.5644171779141098</v>
      </c>
      <c r="R362" s="55">
        <v>1.7114427860696499</v>
      </c>
      <c r="S362" s="8"/>
    </row>
    <row r="363" spans="3:19" s="1" customFormat="1" ht="11.85" customHeight="1" x14ac:dyDescent="0.15">
      <c r="C363" s="17" t="s">
        <v>621</v>
      </c>
      <c r="D363" s="56" t="s">
        <v>899</v>
      </c>
      <c r="E363" s="10">
        <v>1637</v>
      </c>
      <c r="F363" s="11">
        <v>0.88870792616720995</v>
      </c>
      <c r="G363" s="10">
        <v>205</v>
      </c>
      <c r="H363" s="11">
        <v>2.0879973762530501E-4</v>
      </c>
      <c r="I363" s="10">
        <v>1517</v>
      </c>
      <c r="J363" s="11">
        <v>1.9895342889742799E-4</v>
      </c>
      <c r="K363" s="57">
        <v>5</v>
      </c>
      <c r="L363" s="11">
        <v>2.4390243902439001E-2</v>
      </c>
      <c r="M363" s="57">
        <v>114</v>
      </c>
      <c r="N363" s="11">
        <v>7.5148319050758097E-2</v>
      </c>
      <c r="O363" s="58" t="s">
        <v>943</v>
      </c>
      <c r="P363" s="59">
        <v>7.4</v>
      </c>
      <c r="Q363" s="59">
        <v>6.29</v>
      </c>
      <c r="R363" s="59">
        <v>1.3951219512195101</v>
      </c>
      <c r="S363" s="10">
        <v>2</v>
      </c>
    </row>
    <row r="364" spans="3:19" s="1" customFormat="1" ht="11.85" customHeight="1" x14ac:dyDescent="0.15">
      <c r="C364" s="17" t="s">
        <v>622</v>
      </c>
      <c r="D364" s="52" t="s">
        <v>906</v>
      </c>
      <c r="E364" s="8">
        <v>10</v>
      </c>
      <c r="F364" s="9">
        <v>3.3112582781456998E-2</v>
      </c>
      <c r="G364" s="8">
        <v>292</v>
      </c>
      <c r="H364" s="9">
        <v>2.9741230920287402E-4</v>
      </c>
      <c r="I364" s="8">
        <v>3816</v>
      </c>
      <c r="J364" s="9">
        <v>5.0046557987645703E-4</v>
      </c>
      <c r="K364" s="53">
        <v>69</v>
      </c>
      <c r="L364" s="9">
        <v>0.236301369863014</v>
      </c>
      <c r="M364" s="53">
        <v>554</v>
      </c>
      <c r="N364" s="9">
        <v>0.14517819706498999</v>
      </c>
      <c r="O364" s="54" t="s">
        <v>935</v>
      </c>
      <c r="P364" s="55">
        <v>13.068493150684899</v>
      </c>
      <c r="Q364" s="55">
        <v>9.3677130044842993</v>
      </c>
      <c r="R364" s="55"/>
      <c r="S364" s="8">
        <v>38</v>
      </c>
    </row>
    <row r="365" spans="3:19" s="1" customFormat="1" ht="11.85" customHeight="1" x14ac:dyDescent="0.15">
      <c r="C365" s="17" t="s">
        <v>623</v>
      </c>
      <c r="D365" s="56" t="s">
        <v>906</v>
      </c>
      <c r="E365" s="10">
        <v>76</v>
      </c>
      <c r="F365" s="11">
        <v>0.23602484472049701</v>
      </c>
      <c r="G365" s="10">
        <v>246</v>
      </c>
      <c r="H365" s="11">
        <v>2.5055968515036599E-4</v>
      </c>
      <c r="I365" s="10">
        <v>1834</v>
      </c>
      <c r="J365" s="11">
        <v>2.40527744626159E-4</v>
      </c>
      <c r="K365" s="57">
        <v>19</v>
      </c>
      <c r="L365" s="11">
        <v>7.7235772357723595E-2</v>
      </c>
      <c r="M365" s="57">
        <v>238</v>
      </c>
      <c r="N365" s="11">
        <v>0.12977099236641201</v>
      </c>
      <c r="O365" s="58" t="s">
        <v>918</v>
      </c>
      <c r="P365" s="59">
        <v>7.45528455284553</v>
      </c>
      <c r="Q365" s="59">
        <v>5.5242290748898704</v>
      </c>
      <c r="R365" s="59"/>
      <c r="S365" s="10">
        <v>8</v>
      </c>
    </row>
    <row r="366" spans="3:19" s="1" customFormat="1" ht="11.85" customHeight="1" x14ac:dyDescent="0.15">
      <c r="C366" s="17" t="s">
        <v>624</v>
      </c>
      <c r="D366" s="52" t="s">
        <v>906</v>
      </c>
      <c r="E366" s="8">
        <v>30</v>
      </c>
      <c r="F366" s="9">
        <v>6.0362173038229397E-2</v>
      </c>
      <c r="G366" s="8">
        <v>467</v>
      </c>
      <c r="H366" s="9">
        <v>4.7565598766349999E-4</v>
      </c>
      <c r="I366" s="8">
        <v>2859</v>
      </c>
      <c r="J366" s="9">
        <v>3.7495573712442102E-4</v>
      </c>
      <c r="K366" s="53">
        <v>22</v>
      </c>
      <c r="L366" s="9">
        <v>4.7109207708779403E-2</v>
      </c>
      <c r="M366" s="53">
        <v>146</v>
      </c>
      <c r="N366" s="9">
        <v>5.10668065757258E-2</v>
      </c>
      <c r="O366" s="54" t="s">
        <v>912</v>
      </c>
      <c r="P366" s="55">
        <v>6.1220556745182</v>
      </c>
      <c r="Q366" s="55">
        <v>5.4539325842696602</v>
      </c>
      <c r="R366" s="55"/>
      <c r="S366" s="8"/>
    </row>
    <row r="367" spans="3:19" s="1" customFormat="1" ht="11.85" customHeight="1" x14ac:dyDescent="0.15">
      <c r="C367" s="17" t="s">
        <v>625</v>
      </c>
      <c r="D367" s="56" t="s">
        <v>906</v>
      </c>
      <c r="E367" s="10">
        <v>536</v>
      </c>
      <c r="F367" s="11">
        <v>0.33066008636644001</v>
      </c>
      <c r="G367" s="10">
        <v>1085</v>
      </c>
      <c r="H367" s="11">
        <v>1.10511080645588E-3</v>
      </c>
      <c r="I367" s="10">
        <v>4364</v>
      </c>
      <c r="J367" s="11">
        <v>5.7233537489016295E-4</v>
      </c>
      <c r="K367" s="57">
        <v>54</v>
      </c>
      <c r="L367" s="11">
        <v>4.9769585253456199E-2</v>
      </c>
      <c r="M367" s="57">
        <v>298</v>
      </c>
      <c r="N367" s="11">
        <v>6.8285976168652604E-2</v>
      </c>
      <c r="O367" s="58" t="s">
        <v>922</v>
      </c>
      <c r="P367" s="59">
        <v>4.0221198156681996</v>
      </c>
      <c r="Q367" s="59">
        <v>3.4704170708050399</v>
      </c>
      <c r="R367" s="59"/>
      <c r="S367" s="10">
        <v>1</v>
      </c>
    </row>
    <row r="368" spans="3:19" s="1" customFormat="1" ht="11.85" customHeight="1" x14ac:dyDescent="0.15">
      <c r="C368" s="17" t="s">
        <v>626</v>
      </c>
      <c r="D368" s="52" t="s">
        <v>899</v>
      </c>
      <c r="E368" s="8">
        <v>4</v>
      </c>
      <c r="F368" s="9">
        <v>3.0487804878048799E-3</v>
      </c>
      <c r="G368" s="8">
        <v>1308</v>
      </c>
      <c r="H368" s="9">
        <v>1.33224417958E-3</v>
      </c>
      <c r="I368" s="8">
        <v>13129</v>
      </c>
      <c r="J368" s="9">
        <v>1.72185864732652E-3</v>
      </c>
      <c r="K368" s="53">
        <v>581</v>
      </c>
      <c r="L368" s="9">
        <v>0.44418960244648298</v>
      </c>
      <c r="M368" s="53">
        <v>5422</v>
      </c>
      <c r="N368" s="9">
        <v>0.412978901668063</v>
      </c>
      <c r="O368" s="54" t="s">
        <v>925</v>
      </c>
      <c r="P368" s="55">
        <v>10.037461773700301</v>
      </c>
      <c r="Q368" s="55">
        <v>4.9064649243466301</v>
      </c>
      <c r="R368" s="55">
        <v>4.1177370030581004</v>
      </c>
      <c r="S368" s="8"/>
    </row>
    <row r="369" spans="3:19" s="1" customFormat="1" ht="11.85" customHeight="1" x14ac:dyDescent="0.15">
      <c r="C369" s="17" t="s">
        <v>627</v>
      </c>
      <c r="D369" s="56" t="s">
        <v>899</v>
      </c>
      <c r="E369" s="10">
        <v>14</v>
      </c>
      <c r="F369" s="11">
        <v>7.5683857714347496E-4</v>
      </c>
      <c r="G369" s="10">
        <v>18484</v>
      </c>
      <c r="H369" s="11">
        <v>1.8826606586664098E-2</v>
      </c>
      <c r="I369" s="10">
        <v>93967</v>
      </c>
      <c r="J369" s="11">
        <v>1.23237026059358E-2</v>
      </c>
      <c r="K369" s="57">
        <v>916</v>
      </c>
      <c r="L369" s="11">
        <v>4.9556373079419999E-2</v>
      </c>
      <c r="M369" s="57">
        <v>8323</v>
      </c>
      <c r="N369" s="11">
        <v>8.8573648195643104E-2</v>
      </c>
      <c r="O369" s="58" t="s">
        <v>920</v>
      </c>
      <c r="P369" s="59">
        <v>5.0836940056264899</v>
      </c>
      <c r="Q369" s="59">
        <v>4.3426115664845204</v>
      </c>
      <c r="R369" s="59">
        <v>1.16841592728847</v>
      </c>
      <c r="S369" s="10"/>
    </row>
    <row r="370" spans="3:19" s="1" customFormat="1" ht="11.85" customHeight="1" x14ac:dyDescent="0.15">
      <c r="C370" s="17" t="s">
        <v>628</v>
      </c>
      <c r="D370" s="52" t="s">
        <v>906</v>
      </c>
      <c r="E370" s="8">
        <v>9</v>
      </c>
      <c r="F370" s="9">
        <v>2.7607361963190198E-3</v>
      </c>
      <c r="G370" s="8">
        <v>3251</v>
      </c>
      <c r="H370" s="9">
        <v>3.3112582781457001E-3</v>
      </c>
      <c r="I370" s="8">
        <v>16378</v>
      </c>
      <c r="J370" s="9">
        <v>2.1479625962307698E-3</v>
      </c>
      <c r="K370" s="53">
        <v>381</v>
      </c>
      <c r="L370" s="9">
        <v>0.11719470932020901</v>
      </c>
      <c r="M370" s="53">
        <v>1726</v>
      </c>
      <c r="N370" s="9">
        <v>0.105385272927097</v>
      </c>
      <c r="O370" s="54" t="s">
        <v>925</v>
      </c>
      <c r="P370" s="55">
        <v>5.0378345124577102</v>
      </c>
      <c r="Q370" s="55">
        <v>4.1641114982578404</v>
      </c>
      <c r="R370" s="55"/>
      <c r="S370" s="8"/>
    </row>
    <row r="371" spans="3:19" s="1" customFormat="1" ht="11.85" customHeight="1" x14ac:dyDescent="0.15">
      <c r="C371" s="17" t="s">
        <v>629</v>
      </c>
      <c r="D371" s="56" t="s">
        <v>906</v>
      </c>
      <c r="E371" s="10">
        <v>188</v>
      </c>
      <c r="F371" s="11">
        <v>3.62297893661714E-3</v>
      </c>
      <c r="G371" s="10">
        <v>51703</v>
      </c>
      <c r="H371" s="11">
        <v>5.2661330899712998E-2</v>
      </c>
      <c r="I371" s="10">
        <v>183201</v>
      </c>
      <c r="J371" s="11">
        <v>2.4026675759682099E-2</v>
      </c>
      <c r="K371" s="57">
        <v>6451</v>
      </c>
      <c r="L371" s="11">
        <v>0.12477032280525301</v>
      </c>
      <c r="M371" s="57">
        <v>15924</v>
      </c>
      <c r="N371" s="11">
        <v>8.6920922920726396E-2</v>
      </c>
      <c r="O371" s="58" t="s">
        <v>903</v>
      </c>
      <c r="P371" s="59">
        <v>3.5433340425120399</v>
      </c>
      <c r="Q371" s="59">
        <v>3.1133872536020499</v>
      </c>
      <c r="R371" s="59"/>
      <c r="S371" s="10"/>
    </row>
    <row r="372" spans="3:19" s="1" customFormat="1" ht="11.85" customHeight="1" x14ac:dyDescent="0.15">
      <c r="C372" s="17" t="s">
        <v>630</v>
      </c>
      <c r="D372" s="52" t="s">
        <v>899</v>
      </c>
      <c r="E372" s="8">
        <v>7</v>
      </c>
      <c r="F372" s="9">
        <v>1.05421686746988E-2</v>
      </c>
      <c r="G372" s="8">
        <v>657</v>
      </c>
      <c r="H372" s="9">
        <v>6.6917769570646604E-4</v>
      </c>
      <c r="I372" s="8">
        <v>3190</v>
      </c>
      <c r="J372" s="9">
        <v>4.1836614250678701E-4</v>
      </c>
      <c r="K372" s="53">
        <v>63</v>
      </c>
      <c r="L372" s="9">
        <v>9.5890410958904104E-2</v>
      </c>
      <c r="M372" s="53">
        <v>333</v>
      </c>
      <c r="N372" s="9">
        <v>0.104388714733542</v>
      </c>
      <c r="O372" s="54" t="s">
        <v>925</v>
      </c>
      <c r="P372" s="55">
        <v>4.85540334855403</v>
      </c>
      <c r="Q372" s="55">
        <v>4.0622895622895596</v>
      </c>
      <c r="R372" s="55">
        <v>1.0745814307458099</v>
      </c>
      <c r="S372" s="8"/>
    </row>
    <row r="373" spans="3:19" s="1" customFormat="1" ht="11.85" customHeight="1" x14ac:dyDescent="0.15">
      <c r="C373" s="17" t="s">
        <v>631</v>
      </c>
      <c r="D373" s="56" t="s">
        <v>899</v>
      </c>
      <c r="E373" s="10"/>
      <c r="F373" s="11"/>
      <c r="G373" s="10">
        <v>49</v>
      </c>
      <c r="H373" s="11">
        <v>4.9908229968975399E-5</v>
      </c>
      <c r="I373" s="10">
        <v>282</v>
      </c>
      <c r="J373" s="11">
        <v>3.6984091594643901E-5</v>
      </c>
      <c r="K373" s="57">
        <v>6</v>
      </c>
      <c r="L373" s="11">
        <v>0.122448979591837</v>
      </c>
      <c r="M373" s="57">
        <v>50</v>
      </c>
      <c r="N373" s="11">
        <v>0.17730496453900699</v>
      </c>
      <c r="O373" s="58" t="s">
        <v>925</v>
      </c>
      <c r="P373" s="59">
        <v>5.7551020408163298</v>
      </c>
      <c r="Q373" s="59">
        <v>4.4186046511627897</v>
      </c>
      <c r="R373" s="59">
        <v>0.87755102040816302</v>
      </c>
      <c r="S373" s="10"/>
    </row>
    <row r="374" spans="3:19" s="1" customFormat="1" ht="11.85" customHeight="1" x14ac:dyDescent="0.15">
      <c r="C374" s="17" t="s">
        <v>632</v>
      </c>
      <c r="D374" s="52" t="s">
        <v>906</v>
      </c>
      <c r="E374" s="8">
        <v>88</v>
      </c>
      <c r="F374" s="9">
        <v>0.105011933174224</v>
      </c>
      <c r="G374" s="8">
        <v>750</v>
      </c>
      <c r="H374" s="9">
        <v>7.6390147911697102E-4</v>
      </c>
      <c r="I374" s="8">
        <v>3604</v>
      </c>
      <c r="J374" s="9">
        <v>4.7266193654998799E-4</v>
      </c>
      <c r="K374" s="53">
        <v>98</v>
      </c>
      <c r="L374" s="9">
        <v>0.13066666666666699</v>
      </c>
      <c r="M374" s="53">
        <v>344</v>
      </c>
      <c r="N374" s="9">
        <v>9.5449500554939004E-2</v>
      </c>
      <c r="O374" s="54" t="s">
        <v>925</v>
      </c>
      <c r="P374" s="55">
        <v>4.8053333333333299</v>
      </c>
      <c r="Q374" s="55">
        <v>3.94631901840491</v>
      </c>
      <c r="R374" s="55"/>
      <c r="S374" s="8"/>
    </row>
    <row r="375" spans="3:19" s="1" customFormat="1" ht="11.85" customHeight="1" x14ac:dyDescent="0.15">
      <c r="C375" s="17" t="s">
        <v>633</v>
      </c>
      <c r="D375" s="56" t="s">
        <v>899</v>
      </c>
      <c r="E375" s="10">
        <v>158</v>
      </c>
      <c r="F375" s="11">
        <v>0.44382022471910099</v>
      </c>
      <c r="G375" s="10">
        <v>198</v>
      </c>
      <c r="H375" s="11">
        <v>2.0166999048688001E-4</v>
      </c>
      <c r="I375" s="10">
        <v>923</v>
      </c>
      <c r="J375" s="11">
        <v>1.2105076787892301E-4</v>
      </c>
      <c r="K375" s="57">
        <v>8</v>
      </c>
      <c r="L375" s="11">
        <v>4.0404040404040401E-2</v>
      </c>
      <c r="M375" s="57">
        <v>58</v>
      </c>
      <c r="N375" s="11">
        <v>6.2838569880823397E-2</v>
      </c>
      <c r="O375" s="58" t="s">
        <v>912</v>
      </c>
      <c r="P375" s="59">
        <v>4.66161616161616</v>
      </c>
      <c r="Q375" s="59">
        <v>4.0052631578947402</v>
      </c>
      <c r="R375" s="59">
        <v>0.98484848484848497</v>
      </c>
      <c r="S375" s="10"/>
    </row>
    <row r="376" spans="3:19" s="1" customFormat="1" ht="11.85" customHeight="1" x14ac:dyDescent="0.15">
      <c r="C376" s="17" t="s">
        <v>634</v>
      </c>
      <c r="D376" s="52" t="s">
        <v>906</v>
      </c>
      <c r="E376" s="8">
        <v>240</v>
      </c>
      <c r="F376" s="9">
        <v>0.20134228187919501</v>
      </c>
      <c r="G376" s="8">
        <v>952</v>
      </c>
      <c r="H376" s="9">
        <v>9.69645610825808E-4</v>
      </c>
      <c r="I376" s="8">
        <v>3301</v>
      </c>
      <c r="J376" s="9">
        <v>4.3292371047489098E-4</v>
      </c>
      <c r="K376" s="53">
        <v>23</v>
      </c>
      <c r="L376" s="9">
        <v>2.4159663865546199E-2</v>
      </c>
      <c r="M376" s="53">
        <v>101</v>
      </c>
      <c r="N376" s="9">
        <v>3.0596788851863101E-2</v>
      </c>
      <c r="O376" s="54" t="s">
        <v>920</v>
      </c>
      <c r="P376" s="55">
        <v>3.4674369747899201</v>
      </c>
      <c r="Q376" s="55">
        <v>3.1969860064585598</v>
      </c>
      <c r="R376" s="55"/>
      <c r="S376" s="8"/>
    </row>
    <row r="377" spans="3:19" s="1" customFormat="1" ht="11.85" customHeight="1" x14ac:dyDescent="0.15">
      <c r="C377" s="17" t="s">
        <v>635</v>
      </c>
      <c r="D377" s="56" t="s">
        <v>906</v>
      </c>
      <c r="E377" s="10">
        <v>186</v>
      </c>
      <c r="F377" s="11">
        <v>8.4162895927601802E-2</v>
      </c>
      <c r="G377" s="10">
        <v>2024</v>
      </c>
      <c r="H377" s="11">
        <v>2.0615154583103301E-3</v>
      </c>
      <c r="I377" s="10">
        <v>10954</v>
      </c>
      <c r="J377" s="11">
        <v>1.43660900470826E-3</v>
      </c>
      <c r="K377" s="57">
        <v>121</v>
      </c>
      <c r="L377" s="11">
        <v>5.9782608695652197E-2</v>
      </c>
      <c r="M377" s="57">
        <v>1291</v>
      </c>
      <c r="N377" s="11">
        <v>0.117856490779624</v>
      </c>
      <c r="O377" s="58" t="s">
        <v>921</v>
      </c>
      <c r="P377" s="59">
        <v>5.4120553359683798</v>
      </c>
      <c r="Q377" s="59">
        <v>4.3147661586968002</v>
      </c>
      <c r="R377" s="59"/>
      <c r="S377" s="10"/>
    </row>
    <row r="378" spans="3:19" s="1" customFormat="1" ht="11.85" customHeight="1" x14ac:dyDescent="0.15">
      <c r="C378" s="17" t="s">
        <v>636</v>
      </c>
      <c r="D378" s="52" t="s">
        <v>906</v>
      </c>
      <c r="E378" s="8">
        <v>1458</v>
      </c>
      <c r="F378" s="9">
        <v>0.66484268125854995</v>
      </c>
      <c r="G378" s="8">
        <v>735</v>
      </c>
      <c r="H378" s="9">
        <v>7.48623449534631E-4</v>
      </c>
      <c r="I378" s="8">
        <v>2218</v>
      </c>
      <c r="J378" s="9">
        <v>2.9088906084014202E-4</v>
      </c>
      <c r="K378" s="53">
        <v>76</v>
      </c>
      <c r="L378" s="9">
        <v>0.103401360544218</v>
      </c>
      <c r="M378" s="53">
        <v>252</v>
      </c>
      <c r="N378" s="9">
        <v>0.113615870153291</v>
      </c>
      <c r="O378" s="54" t="s">
        <v>903</v>
      </c>
      <c r="P378" s="55">
        <v>3.0176870748299298</v>
      </c>
      <c r="Q378" s="55">
        <v>2.52200303490137</v>
      </c>
      <c r="R378" s="55"/>
      <c r="S378" s="8"/>
    </row>
    <row r="379" spans="3:19" s="1" customFormat="1" ht="11.85" customHeight="1" x14ac:dyDescent="0.15">
      <c r="C379" s="17" t="s">
        <v>637</v>
      </c>
      <c r="D379" s="56" t="s">
        <v>899</v>
      </c>
      <c r="E379" s="10">
        <v>2155</v>
      </c>
      <c r="F379" s="11">
        <v>0.74567474048442905</v>
      </c>
      <c r="G379" s="10">
        <v>735</v>
      </c>
      <c r="H379" s="11">
        <v>7.48623449534631E-4</v>
      </c>
      <c r="I379" s="10">
        <v>2788</v>
      </c>
      <c r="J379" s="11">
        <v>3.6564413959527299E-4</v>
      </c>
      <c r="K379" s="57">
        <v>157</v>
      </c>
      <c r="L379" s="11">
        <v>0.213605442176871</v>
      </c>
      <c r="M379" s="57">
        <v>699</v>
      </c>
      <c r="N379" s="11">
        <v>0.25071736011477802</v>
      </c>
      <c r="O379" s="58" t="s">
        <v>903</v>
      </c>
      <c r="P379" s="59">
        <v>3.7931972789115602</v>
      </c>
      <c r="Q379" s="59">
        <v>2.52768166089965</v>
      </c>
      <c r="R379" s="59">
        <v>1.9346938775510201</v>
      </c>
      <c r="S379" s="10"/>
    </row>
    <row r="380" spans="3:19" s="1" customFormat="1" ht="11.85" customHeight="1" x14ac:dyDescent="0.15">
      <c r="C380" s="17" t="s">
        <v>638</v>
      </c>
      <c r="D380" s="52" t="s">
        <v>906</v>
      </c>
      <c r="E380" s="8">
        <v>259</v>
      </c>
      <c r="F380" s="9">
        <v>0.424590163934426</v>
      </c>
      <c r="G380" s="8">
        <v>351</v>
      </c>
      <c r="H380" s="9">
        <v>3.5750589222674202E-4</v>
      </c>
      <c r="I380" s="8">
        <v>1433</v>
      </c>
      <c r="J380" s="9">
        <v>1.8793689097561901E-4</v>
      </c>
      <c r="K380" s="53">
        <v>9</v>
      </c>
      <c r="L380" s="9">
        <v>2.5641025641025599E-2</v>
      </c>
      <c r="M380" s="53">
        <v>148</v>
      </c>
      <c r="N380" s="9">
        <v>0.103279832519191</v>
      </c>
      <c r="O380" s="54" t="s">
        <v>908</v>
      </c>
      <c r="P380" s="55">
        <v>4.0826210826210803</v>
      </c>
      <c r="Q380" s="55">
        <v>3.3362573099415198</v>
      </c>
      <c r="R380" s="55"/>
      <c r="S380" s="8"/>
    </row>
    <row r="381" spans="3:19" s="1" customFormat="1" ht="11.85" customHeight="1" x14ac:dyDescent="0.15">
      <c r="C381" s="17" t="s">
        <v>639</v>
      </c>
      <c r="D381" s="56" t="s">
        <v>906</v>
      </c>
      <c r="E381" s="10">
        <v>354</v>
      </c>
      <c r="F381" s="11">
        <v>0.104178928781636</v>
      </c>
      <c r="G381" s="10">
        <v>3044</v>
      </c>
      <c r="H381" s="11">
        <v>3.1004214699094099E-3</v>
      </c>
      <c r="I381" s="10">
        <v>16355</v>
      </c>
      <c r="J381" s="11">
        <v>2.1449461632283701E-3</v>
      </c>
      <c r="K381" s="57">
        <v>760</v>
      </c>
      <c r="L381" s="11">
        <v>0.24967148488830501</v>
      </c>
      <c r="M381" s="57">
        <v>3523</v>
      </c>
      <c r="N381" s="11">
        <v>0.215408132069703</v>
      </c>
      <c r="O381" s="58" t="s">
        <v>958</v>
      </c>
      <c r="P381" s="59">
        <v>5.3728646517739804</v>
      </c>
      <c r="Q381" s="59">
        <v>3.6169001751313501</v>
      </c>
      <c r="R381" s="59"/>
      <c r="S381" s="10"/>
    </row>
    <row r="382" spans="3:19" s="1" customFormat="1" ht="11.85" customHeight="1" x14ac:dyDescent="0.15">
      <c r="C382" s="17" t="s">
        <v>640</v>
      </c>
      <c r="D382" s="52" t="s">
        <v>906</v>
      </c>
      <c r="E382" s="8">
        <v>699</v>
      </c>
      <c r="F382" s="9">
        <v>0.27727092423641397</v>
      </c>
      <c r="G382" s="8">
        <v>1822</v>
      </c>
      <c r="H382" s="9">
        <v>1.85577132660149E-3</v>
      </c>
      <c r="I382" s="8">
        <v>9164</v>
      </c>
      <c r="J382" s="9">
        <v>1.20185182756495E-3</v>
      </c>
      <c r="K382" s="53">
        <v>92</v>
      </c>
      <c r="L382" s="9">
        <v>5.0493962678375401E-2</v>
      </c>
      <c r="M382" s="53">
        <v>785</v>
      </c>
      <c r="N382" s="9">
        <v>8.5661283282409406E-2</v>
      </c>
      <c r="O382" s="54" t="s">
        <v>921</v>
      </c>
      <c r="P382" s="55">
        <v>5.0296377607025304</v>
      </c>
      <c r="Q382" s="55">
        <v>4.2052023121387299</v>
      </c>
      <c r="R382" s="55"/>
      <c r="S382" s="8"/>
    </row>
    <row r="383" spans="3:19" s="1" customFormat="1" ht="11.85" customHeight="1" x14ac:dyDescent="0.15">
      <c r="C383" s="17" t="s">
        <v>641</v>
      </c>
      <c r="D383" s="56" t="s">
        <v>906</v>
      </c>
      <c r="E383" s="10"/>
      <c r="F383" s="11"/>
      <c r="G383" s="10">
        <v>721</v>
      </c>
      <c r="H383" s="11">
        <v>7.34363955257781E-4</v>
      </c>
      <c r="I383" s="10">
        <v>4702</v>
      </c>
      <c r="J383" s="11">
        <v>6.1666382509934599E-4</v>
      </c>
      <c r="K383" s="57">
        <v>39</v>
      </c>
      <c r="L383" s="11">
        <v>5.4091539528432701E-2</v>
      </c>
      <c r="M383" s="57">
        <v>1990</v>
      </c>
      <c r="N383" s="11">
        <v>0.42322415993194401</v>
      </c>
      <c r="O383" s="58" t="s">
        <v>913</v>
      </c>
      <c r="P383" s="59">
        <v>6.52149791955617</v>
      </c>
      <c r="Q383" s="59">
        <v>2.7184750733137801</v>
      </c>
      <c r="R383" s="59"/>
      <c r="S383" s="10">
        <v>148</v>
      </c>
    </row>
    <row r="384" spans="3:19" s="1" customFormat="1" ht="11.85" customHeight="1" x14ac:dyDescent="0.15">
      <c r="C384" s="17" t="s">
        <v>642</v>
      </c>
      <c r="D384" s="52" t="s">
        <v>906</v>
      </c>
      <c r="E384" s="8">
        <v>7</v>
      </c>
      <c r="F384" s="9">
        <v>7.9635949943117207E-3</v>
      </c>
      <c r="G384" s="8">
        <v>872</v>
      </c>
      <c r="H384" s="9">
        <v>8.8816278638666505E-4</v>
      </c>
      <c r="I384" s="8">
        <v>40666</v>
      </c>
      <c r="J384" s="9">
        <v>5.3333158467652004E-3</v>
      </c>
      <c r="K384" s="53">
        <v>21</v>
      </c>
      <c r="L384" s="9">
        <v>2.4082568807339499E-2</v>
      </c>
      <c r="M384" s="53">
        <v>861</v>
      </c>
      <c r="N384" s="9">
        <v>2.1172478237348202E-2</v>
      </c>
      <c r="O384" s="54" t="s">
        <v>959</v>
      </c>
      <c r="P384" s="55">
        <v>46.635321100917402</v>
      </c>
      <c r="Q384" s="55">
        <v>43.368977673325503</v>
      </c>
      <c r="R384" s="55"/>
      <c r="S384" s="8"/>
    </row>
    <row r="385" spans="3:19" s="1" customFormat="1" ht="11.85" customHeight="1" x14ac:dyDescent="0.15">
      <c r="C385" s="17" t="s">
        <v>643</v>
      </c>
      <c r="D385" s="56" t="s">
        <v>906</v>
      </c>
      <c r="E385" s="10">
        <v>5</v>
      </c>
      <c r="F385" s="11">
        <v>3.4602076124567501E-3</v>
      </c>
      <c r="G385" s="10">
        <v>1440</v>
      </c>
      <c r="H385" s="11">
        <v>1.46669083990458E-3</v>
      </c>
      <c r="I385" s="10">
        <v>27476</v>
      </c>
      <c r="J385" s="11">
        <v>3.60345709451927E-3</v>
      </c>
      <c r="K385" s="57">
        <v>23</v>
      </c>
      <c r="L385" s="11">
        <v>1.59722222222222E-2</v>
      </c>
      <c r="M385" s="57">
        <v>250</v>
      </c>
      <c r="N385" s="11">
        <v>9.0988499053719606E-3</v>
      </c>
      <c r="O385" s="58" t="s">
        <v>938</v>
      </c>
      <c r="P385" s="59">
        <v>19.080555555555598</v>
      </c>
      <c r="Q385" s="59">
        <v>18.1263232180663</v>
      </c>
      <c r="R385" s="59"/>
      <c r="S385" s="10"/>
    </row>
    <row r="386" spans="3:19" s="1" customFormat="1" ht="11.85" customHeight="1" x14ac:dyDescent="0.15">
      <c r="C386" s="17" t="s">
        <v>644</v>
      </c>
      <c r="D386" s="52" t="s">
        <v>906</v>
      </c>
      <c r="E386" s="8">
        <v>6</v>
      </c>
      <c r="F386" s="9">
        <v>2.3410066328521302E-3</v>
      </c>
      <c r="G386" s="8">
        <v>2557</v>
      </c>
      <c r="H386" s="9">
        <v>2.6043947761361301E-3</v>
      </c>
      <c r="I386" s="8">
        <v>20855</v>
      </c>
      <c r="J386" s="9">
        <v>2.7351178376109901E-3</v>
      </c>
      <c r="K386" s="53">
        <v>51</v>
      </c>
      <c r="L386" s="9">
        <v>1.9945248337896002E-2</v>
      </c>
      <c r="M386" s="53">
        <v>669</v>
      </c>
      <c r="N386" s="9">
        <v>3.2078638216255097E-2</v>
      </c>
      <c r="O386" s="54" t="s">
        <v>900</v>
      </c>
      <c r="P386" s="55">
        <v>8.1560422369964805</v>
      </c>
      <c r="Q386" s="55">
        <v>7.5259377494014403</v>
      </c>
      <c r="R386" s="55"/>
      <c r="S386" s="8"/>
    </row>
    <row r="387" spans="3:19" s="1" customFormat="1" ht="11.85" customHeight="1" x14ac:dyDescent="0.15">
      <c r="C387" s="17" t="s">
        <v>645</v>
      </c>
      <c r="D387" s="56" t="s">
        <v>906</v>
      </c>
      <c r="E387" s="10">
        <v>42</v>
      </c>
      <c r="F387" s="11">
        <v>8.6260012322858896E-3</v>
      </c>
      <c r="G387" s="10">
        <v>4827</v>
      </c>
      <c r="H387" s="11">
        <v>4.9164699195968203E-3</v>
      </c>
      <c r="I387" s="10">
        <v>36438</v>
      </c>
      <c r="J387" s="11">
        <v>4.7788167713674898E-3</v>
      </c>
      <c r="K387" s="57">
        <v>247</v>
      </c>
      <c r="L387" s="11">
        <v>5.1170499274911997E-2</v>
      </c>
      <c r="M387" s="57">
        <v>4982</v>
      </c>
      <c r="N387" s="11">
        <v>0.13672539656402699</v>
      </c>
      <c r="O387" s="58" t="s">
        <v>908</v>
      </c>
      <c r="P387" s="59">
        <v>7.5487880671224401</v>
      </c>
      <c r="Q387" s="59">
        <v>6.0052401746724904</v>
      </c>
      <c r="R387" s="59"/>
      <c r="S387" s="10"/>
    </row>
    <row r="388" spans="3:19" s="1" customFormat="1" ht="11.85" customHeight="1" x14ac:dyDescent="0.15">
      <c r="C388" s="17" t="s">
        <v>646</v>
      </c>
      <c r="D388" s="52" t="s">
        <v>906</v>
      </c>
      <c r="E388" s="8">
        <v>77</v>
      </c>
      <c r="F388" s="9">
        <v>1.74722033129113E-2</v>
      </c>
      <c r="G388" s="8">
        <v>4330</v>
      </c>
      <c r="H388" s="9">
        <v>4.4102578727686402E-3</v>
      </c>
      <c r="I388" s="8">
        <v>21578</v>
      </c>
      <c r="J388" s="9">
        <v>2.82993875329513E-3</v>
      </c>
      <c r="K388" s="53">
        <v>172</v>
      </c>
      <c r="L388" s="9">
        <v>3.9722863741339501E-2</v>
      </c>
      <c r="M388" s="53">
        <v>1860</v>
      </c>
      <c r="N388" s="9">
        <v>8.6198906293446995E-2</v>
      </c>
      <c r="O388" s="54" t="s">
        <v>916</v>
      </c>
      <c r="P388" s="55">
        <v>4.9833718244803702</v>
      </c>
      <c r="Q388" s="55">
        <v>4.2871572871572896</v>
      </c>
      <c r="R388" s="55"/>
      <c r="S388" s="8"/>
    </row>
    <row r="389" spans="3:19" s="1" customFormat="1" ht="11.85" customHeight="1" x14ac:dyDescent="0.15">
      <c r="C389" s="17" t="s">
        <v>647</v>
      </c>
      <c r="D389" s="56" t="s">
        <v>906</v>
      </c>
      <c r="E389" s="10">
        <v>420</v>
      </c>
      <c r="F389" s="11">
        <v>6.6057469998899001E-3</v>
      </c>
      <c r="G389" s="10">
        <v>63161</v>
      </c>
      <c r="H389" s="11">
        <v>6.4331708430009293E-2</v>
      </c>
      <c r="I389" s="10">
        <v>195505</v>
      </c>
      <c r="J389" s="11">
        <v>2.5640336266705099E-2</v>
      </c>
      <c r="K389" s="57">
        <v>339</v>
      </c>
      <c r="L389" s="11">
        <v>5.3672361108912103E-3</v>
      </c>
      <c r="M389" s="57">
        <v>1609</v>
      </c>
      <c r="N389" s="11">
        <v>8.2299685430040192E-3</v>
      </c>
      <c r="O389" s="58" t="s">
        <v>919</v>
      </c>
      <c r="P389" s="59">
        <v>3.0953436456040899</v>
      </c>
      <c r="Q389" s="59">
        <v>3.0432650982139999</v>
      </c>
      <c r="R389" s="59"/>
      <c r="S389" s="10"/>
    </row>
    <row r="390" spans="3:19" s="1" customFormat="1" ht="11.85" customHeight="1" x14ac:dyDescent="0.15">
      <c r="C390" s="17" t="s">
        <v>648</v>
      </c>
      <c r="D390" s="52" t="s">
        <v>899</v>
      </c>
      <c r="E390" s="8"/>
      <c r="F390" s="9"/>
      <c r="G390" s="8">
        <v>168</v>
      </c>
      <c r="H390" s="9">
        <v>1.71113931322201E-4</v>
      </c>
      <c r="I390" s="8">
        <v>1812</v>
      </c>
      <c r="J390" s="9">
        <v>2.3764246088473301E-4</v>
      </c>
      <c r="K390" s="53">
        <v>5</v>
      </c>
      <c r="L390" s="9">
        <v>2.9761904761904798E-2</v>
      </c>
      <c r="M390" s="53">
        <v>84</v>
      </c>
      <c r="N390" s="9">
        <v>4.6357615894039701E-2</v>
      </c>
      <c r="O390" s="54" t="s">
        <v>944</v>
      </c>
      <c r="P390" s="55">
        <v>10.785714285714301</v>
      </c>
      <c r="Q390" s="55">
        <v>9.5582822085889596</v>
      </c>
      <c r="R390" s="55">
        <v>1.9821428571428601</v>
      </c>
      <c r="S390" s="8">
        <v>10</v>
      </c>
    </row>
    <row r="391" spans="3:19" s="1" customFormat="1" ht="11.85" customHeight="1" x14ac:dyDescent="0.15">
      <c r="C391" s="17" t="s">
        <v>649</v>
      </c>
      <c r="D391" s="56" t="s">
        <v>899</v>
      </c>
      <c r="E391" s="10"/>
      <c r="F391" s="11"/>
      <c r="G391" s="10">
        <v>19</v>
      </c>
      <c r="H391" s="11">
        <v>1.93521708042966E-5</v>
      </c>
      <c r="I391" s="10">
        <v>158</v>
      </c>
      <c r="J391" s="11">
        <v>2.0721583233878501E-5</v>
      </c>
      <c r="K391" s="57">
        <v>1</v>
      </c>
      <c r="L391" s="11">
        <v>5.2631578947368397E-2</v>
      </c>
      <c r="M391" s="57">
        <v>6</v>
      </c>
      <c r="N391" s="11">
        <v>3.7974683544303799E-2</v>
      </c>
      <c r="O391" s="58" t="s">
        <v>913</v>
      </c>
      <c r="P391" s="59">
        <v>8.3157894736842106</v>
      </c>
      <c r="Q391" s="59">
        <v>7.2222222222222197</v>
      </c>
      <c r="R391" s="59">
        <v>0.84210526315789502</v>
      </c>
      <c r="S391" s="10"/>
    </row>
    <row r="392" spans="3:19" s="1" customFormat="1" ht="11.85" customHeight="1" x14ac:dyDescent="0.15">
      <c r="C392" s="17" t="s">
        <v>650</v>
      </c>
      <c r="D392" s="52" t="s">
        <v>899</v>
      </c>
      <c r="E392" s="8">
        <v>211</v>
      </c>
      <c r="F392" s="9">
        <v>0.29718309859154901</v>
      </c>
      <c r="G392" s="8">
        <v>499</v>
      </c>
      <c r="H392" s="9">
        <v>5.0824911743915801E-4</v>
      </c>
      <c r="I392" s="8">
        <v>4018</v>
      </c>
      <c r="J392" s="9">
        <v>5.2695773059318804E-4</v>
      </c>
      <c r="K392" s="53">
        <v>30</v>
      </c>
      <c r="L392" s="9">
        <v>6.0120240480961901E-2</v>
      </c>
      <c r="M392" s="53">
        <v>513</v>
      </c>
      <c r="N392" s="9">
        <v>0.12767546042807401</v>
      </c>
      <c r="O392" s="54" t="s">
        <v>909</v>
      </c>
      <c r="P392" s="55">
        <v>8.0521042084168304</v>
      </c>
      <c r="Q392" s="55">
        <v>6.0021321961620497</v>
      </c>
      <c r="R392" s="55">
        <v>3.1002004008016</v>
      </c>
      <c r="S392" s="8">
        <v>2</v>
      </c>
    </row>
    <row r="393" spans="3:19" s="1" customFormat="1" ht="11.85" customHeight="1" x14ac:dyDescent="0.15">
      <c r="C393" s="17" t="s">
        <v>651</v>
      </c>
      <c r="D393" s="56" t="s">
        <v>906</v>
      </c>
      <c r="E393" s="10">
        <v>151</v>
      </c>
      <c r="F393" s="11">
        <v>2.4600847181492299E-2</v>
      </c>
      <c r="G393" s="10">
        <v>5987</v>
      </c>
      <c r="H393" s="11">
        <v>6.0979708739644098E-3</v>
      </c>
      <c r="I393" s="10">
        <v>53828</v>
      </c>
      <c r="J393" s="11">
        <v>7.0595024197038702E-3</v>
      </c>
      <c r="K393" s="57">
        <v>136</v>
      </c>
      <c r="L393" s="11">
        <v>2.2715884416235201E-2</v>
      </c>
      <c r="M393" s="57">
        <v>1088</v>
      </c>
      <c r="N393" s="11">
        <v>2.0212528795422499E-2</v>
      </c>
      <c r="O393" s="58" t="s">
        <v>945</v>
      </c>
      <c r="P393" s="59">
        <v>8.9908134290963808</v>
      </c>
      <c r="Q393" s="59">
        <v>8.4327465390531504</v>
      </c>
      <c r="R393" s="59"/>
      <c r="S393" s="10">
        <v>145</v>
      </c>
    </row>
    <row r="394" spans="3:19" s="1" customFormat="1" ht="11.85" customHeight="1" x14ac:dyDescent="0.15">
      <c r="C394" s="17" t="s">
        <v>652</v>
      </c>
      <c r="D394" s="52" t="s">
        <v>906</v>
      </c>
      <c r="E394" s="8">
        <v>14</v>
      </c>
      <c r="F394" s="9">
        <v>3.9106145251396697E-2</v>
      </c>
      <c r="G394" s="8">
        <v>344</v>
      </c>
      <c r="H394" s="9">
        <v>3.5037614508831702E-4</v>
      </c>
      <c r="I394" s="8">
        <v>1960</v>
      </c>
      <c r="J394" s="9">
        <v>2.5705255150887201E-4</v>
      </c>
      <c r="K394" s="53">
        <v>6</v>
      </c>
      <c r="L394" s="9">
        <v>1.74418604651163E-2</v>
      </c>
      <c r="M394" s="53">
        <v>28</v>
      </c>
      <c r="N394" s="9">
        <v>1.4285714285714299E-2</v>
      </c>
      <c r="O394" s="54" t="s">
        <v>908</v>
      </c>
      <c r="P394" s="55">
        <v>5.6976744186046497</v>
      </c>
      <c r="Q394" s="55">
        <v>5.4319526627218897</v>
      </c>
      <c r="R394" s="55"/>
      <c r="S394" s="8"/>
    </row>
    <row r="395" spans="3:19" s="1" customFormat="1" ht="11.85" customHeight="1" x14ac:dyDescent="0.15">
      <c r="C395" s="17" t="s">
        <v>653</v>
      </c>
      <c r="D395" s="56" t="s">
        <v>906</v>
      </c>
      <c r="E395" s="10">
        <v>35</v>
      </c>
      <c r="F395" s="11">
        <v>2.9863481228668901E-2</v>
      </c>
      <c r="G395" s="10">
        <v>1137</v>
      </c>
      <c r="H395" s="11">
        <v>1.1580746423413299E-3</v>
      </c>
      <c r="I395" s="10">
        <v>8638</v>
      </c>
      <c r="J395" s="11">
        <v>1.1328673162926701E-3</v>
      </c>
      <c r="K395" s="57">
        <v>36</v>
      </c>
      <c r="L395" s="11">
        <v>3.1662269129287601E-2</v>
      </c>
      <c r="M395" s="57">
        <v>385</v>
      </c>
      <c r="N395" s="11">
        <v>4.4570502431118299E-2</v>
      </c>
      <c r="O395" s="58" t="s">
        <v>915</v>
      </c>
      <c r="P395" s="59">
        <v>7.5971855760773996</v>
      </c>
      <c r="Q395" s="59">
        <v>6.6975476839237098</v>
      </c>
      <c r="R395" s="59"/>
      <c r="S395" s="10">
        <v>40</v>
      </c>
    </row>
    <row r="396" spans="3:19" s="1" customFormat="1" ht="11.85" customHeight="1" x14ac:dyDescent="0.15">
      <c r="C396" s="17" t="s">
        <v>654</v>
      </c>
      <c r="D396" s="52" t="s">
        <v>906</v>
      </c>
      <c r="E396" s="8">
        <v>3</v>
      </c>
      <c r="F396" s="9">
        <v>1.5228426395939101E-2</v>
      </c>
      <c r="G396" s="8">
        <v>194</v>
      </c>
      <c r="H396" s="9">
        <v>1.9759584926492299E-4</v>
      </c>
      <c r="I396" s="8">
        <v>2632</v>
      </c>
      <c r="J396" s="9">
        <v>3.45184854883343E-4</v>
      </c>
      <c r="K396" s="53">
        <v>76</v>
      </c>
      <c r="L396" s="9">
        <v>0.39175257731958801</v>
      </c>
      <c r="M396" s="53">
        <v>786</v>
      </c>
      <c r="N396" s="9">
        <v>0.29863221884498498</v>
      </c>
      <c r="O396" s="54" t="s">
        <v>912</v>
      </c>
      <c r="P396" s="55">
        <v>13.5670103092784</v>
      </c>
      <c r="Q396" s="55">
        <v>7.2711864406779698</v>
      </c>
      <c r="R396" s="55"/>
      <c r="S396" s="8">
        <v>7</v>
      </c>
    </row>
    <row r="397" spans="3:19" s="1" customFormat="1" ht="11.85" customHeight="1" x14ac:dyDescent="0.15">
      <c r="C397" s="17" t="s">
        <v>655</v>
      </c>
      <c r="D397" s="56" t="s">
        <v>906</v>
      </c>
      <c r="E397" s="10">
        <v>68</v>
      </c>
      <c r="F397" s="11">
        <v>8.5000000000000006E-2</v>
      </c>
      <c r="G397" s="10">
        <v>732</v>
      </c>
      <c r="H397" s="11">
        <v>7.45567843618163E-4</v>
      </c>
      <c r="I397" s="10">
        <v>5280</v>
      </c>
      <c r="J397" s="11">
        <v>6.9246809794226802E-4</v>
      </c>
      <c r="K397" s="57">
        <v>24</v>
      </c>
      <c r="L397" s="11">
        <v>3.2786885245901599E-2</v>
      </c>
      <c r="M397" s="57">
        <v>299</v>
      </c>
      <c r="N397" s="11">
        <v>5.6628787878787903E-2</v>
      </c>
      <c r="O397" s="58" t="s">
        <v>928</v>
      </c>
      <c r="P397" s="59">
        <v>7.2131147540983598</v>
      </c>
      <c r="Q397" s="59">
        <v>6.3912429378531099</v>
      </c>
      <c r="R397" s="59"/>
      <c r="S397" s="10">
        <v>3</v>
      </c>
    </row>
    <row r="398" spans="3:19" s="1" customFormat="1" ht="11.85" customHeight="1" x14ac:dyDescent="0.15">
      <c r="C398" s="17" t="s">
        <v>656</v>
      </c>
      <c r="D398" s="52" t="s">
        <v>899</v>
      </c>
      <c r="E398" s="8">
        <v>30</v>
      </c>
      <c r="F398" s="9">
        <v>6.6964285714285698E-2</v>
      </c>
      <c r="G398" s="8">
        <v>418</v>
      </c>
      <c r="H398" s="9">
        <v>4.2574775769452499E-4</v>
      </c>
      <c r="I398" s="8">
        <v>7855</v>
      </c>
      <c r="J398" s="9">
        <v>1.0301774449500999E-3</v>
      </c>
      <c r="K398" s="53">
        <v>131</v>
      </c>
      <c r="L398" s="9">
        <v>0.31339712918660301</v>
      </c>
      <c r="M398" s="53">
        <v>2086</v>
      </c>
      <c r="N398" s="9">
        <v>0.26556333545512401</v>
      </c>
      <c r="O398" s="54" t="s">
        <v>913</v>
      </c>
      <c r="P398" s="55">
        <v>18.7918660287081</v>
      </c>
      <c r="Q398" s="55">
        <v>10.031358885017401</v>
      </c>
      <c r="R398" s="55">
        <v>7.4306220095693796</v>
      </c>
      <c r="S398" s="8">
        <v>34</v>
      </c>
    </row>
    <row r="399" spans="3:19" s="1" customFormat="1" ht="11.85" customHeight="1" x14ac:dyDescent="0.15">
      <c r="C399" s="17" t="s">
        <v>657</v>
      </c>
      <c r="D399" s="56" t="s">
        <v>899</v>
      </c>
      <c r="E399" s="10">
        <v>558</v>
      </c>
      <c r="F399" s="11">
        <v>0.37125748502993999</v>
      </c>
      <c r="G399" s="10">
        <v>945</v>
      </c>
      <c r="H399" s="11">
        <v>9.6251586368738295E-4</v>
      </c>
      <c r="I399" s="10">
        <v>6425</v>
      </c>
      <c r="J399" s="11">
        <v>8.4263400175739998E-4</v>
      </c>
      <c r="K399" s="57">
        <v>17</v>
      </c>
      <c r="L399" s="11">
        <v>1.7989417989418E-2</v>
      </c>
      <c r="M399" s="57">
        <v>204</v>
      </c>
      <c r="N399" s="11">
        <v>3.17509727626459E-2</v>
      </c>
      <c r="O399" s="58" t="s">
        <v>944</v>
      </c>
      <c r="P399" s="59">
        <v>6.7989417989418</v>
      </c>
      <c r="Q399" s="59">
        <v>6.0808189655172402</v>
      </c>
      <c r="R399" s="59">
        <v>2.7671957671957701</v>
      </c>
      <c r="S399" s="10">
        <v>6</v>
      </c>
    </row>
    <row r="400" spans="3:19" s="1" customFormat="1" ht="11.85" customHeight="1" x14ac:dyDescent="0.15">
      <c r="C400" s="17" t="s">
        <v>658</v>
      </c>
      <c r="D400" s="52" t="s">
        <v>906</v>
      </c>
      <c r="E400" s="8">
        <v>38</v>
      </c>
      <c r="F400" s="9">
        <v>2.5503355704698E-2</v>
      </c>
      <c r="G400" s="8">
        <v>1452</v>
      </c>
      <c r="H400" s="9">
        <v>1.47891326357046E-3</v>
      </c>
      <c r="I400" s="8">
        <v>25294</v>
      </c>
      <c r="J400" s="9">
        <v>3.3172894070741901E-3</v>
      </c>
      <c r="K400" s="53">
        <v>479</v>
      </c>
      <c r="L400" s="9">
        <v>0.32988980716253402</v>
      </c>
      <c r="M400" s="53">
        <v>7196</v>
      </c>
      <c r="N400" s="9">
        <v>0.28449434648533301</v>
      </c>
      <c r="O400" s="54" t="s">
        <v>918</v>
      </c>
      <c r="P400" s="55">
        <v>17.420110192837502</v>
      </c>
      <c r="Q400" s="55">
        <v>9.7245632065775993</v>
      </c>
      <c r="R400" s="55"/>
      <c r="S400" s="8">
        <v>225</v>
      </c>
    </row>
    <row r="401" spans="3:19" s="1" customFormat="1" ht="11.85" customHeight="1" x14ac:dyDescent="0.15">
      <c r="C401" s="17" t="s">
        <v>659</v>
      </c>
      <c r="D401" s="56" t="s">
        <v>906</v>
      </c>
      <c r="E401" s="10">
        <v>183</v>
      </c>
      <c r="F401" s="11">
        <v>0.13193943763518401</v>
      </c>
      <c r="G401" s="10">
        <v>1204</v>
      </c>
      <c r="H401" s="11">
        <v>1.2263165078091099E-3</v>
      </c>
      <c r="I401" s="10">
        <v>12667</v>
      </c>
      <c r="J401" s="11">
        <v>1.6612676887565699E-3</v>
      </c>
      <c r="K401" s="57">
        <v>67</v>
      </c>
      <c r="L401" s="11">
        <v>5.56478405315615E-2</v>
      </c>
      <c r="M401" s="57">
        <v>877</v>
      </c>
      <c r="N401" s="11">
        <v>6.9235020131049194E-2</v>
      </c>
      <c r="O401" s="58" t="s">
        <v>900</v>
      </c>
      <c r="P401" s="59">
        <v>10.520764119601299</v>
      </c>
      <c r="Q401" s="59">
        <v>8.8372911169744999</v>
      </c>
      <c r="R401" s="59"/>
      <c r="S401" s="10">
        <v>43</v>
      </c>
    </row>
    <row r="402" spans="3:19" s="1" customFormat="1" ht="11.85" customHeight="1" x14ac:dyDescent="0.15">
      <c r="C402" s="17" t="s">
        <v>660</v>
      </c>
      <c r="D402" s="52" t="s">
        <v>906</v>
      </c>
      <c r="E402" s="8"/>
      <c r="F402" s="9"/>
      <c r="G402" s="8">
        <v>103</v>
      </c>
      <c r="H402" s="9">
        <v>1.04909136465397E-4</v>
      </c>
      <c r="I402" s="8">
        <v>2188</v>
      </c>
      <c r="J402" s="9">
        <v>2.8695458301092498E-4</v>
      </c>
      <c r="K402" s="53">
        <v>23</v>
      </c>
      <c r="L402" s="9">
        <v>0.223300970873786</v>
      </c>
      <c r="M402" s="53">
        <v>417</v>
      </c>
      <c r="N402" s="9">
        <v>0.19058500914076801</v>
      </c>
      <c r="O402" s="54" t="s">
        <v>911</v>
      </c>
      <c r="P402" s="55">
        <v>21.242718446601899</v>
      </c>
      <c r="Q402" s="55">
        <v>13.512499999999999</v>
      </c>
      <c r="R402" s="55"/>
      <c r="S402" s="8">
        <v>3</v>
      </c>
    </row>
    <row r="403" spans="3:19" s="1" customFormat="1" ht="11.85" customHeight="1" x14ac:dyDescent="0.15">
      <c r="C403" s="17" t="s">
        <v>661</v>
      </c>
      <c r="D403" s="56" t="s">
        <v>899</v>
      </c>
      <c r="E403" s="10">
        <v>6</v>
      </c>
      <c r="F403" s="11">
        <v>2.0761245674740501E-2</v>
      </c>
      <c r="G403" s="10">
        <v>283</v>
      </c>
      <c r="H403" s="11">
        <v>2.8824549145347E-4</v>
      </c>
      <c r="I403" s="10">
        <v>4460</v>
      </c>
      <c r="J403" s="11">
        <v>5.8492570394365795E-4</v>
      </c>
      <c r="K403" s="57">
        <v>83</v>
      </c>
      <c r="L403" s="11">
        <v>0.293286219081272</v>
      </c>
      <c r="M403" s="57">
        <v>1399</v>
      </c>
      <c r="N403" s="11">
        <v>0.31367713004484299</v>
      </c>
      <c r="O403" s="58" t="s">
        <v>935</v>
      </c>
      <c r="P403" s="59">
        <v>15.759717314487601</v>
      </c>
      <c r="Q403" s="59">
        <v>8.2349999999999994</v>
      </c>
      <c r="R403" s="59">
        <v>3.2756183745583001</v>
      </c>
      <c r="S403" s="10">
        <v>7</v>
      </c>
    </row>
    <row r="404" spans="3:19" s="1" customFormat="1" ht="11.85" customHeight="1" x14ac:dyDescent="0.15">
      <c r="C404" s="17" t="s">
        <v>662</v>
      </c>
      <c r="D404" s="52" t="s">
        <v>899</v>
      </c>
      <c r="E404" s="8">
        <v>66</v>
      </c>
      <c r="F404" s="9">
        <v>7.7738515901060096E-2</v>
      </c>
      <c r="G404" s="8">
        <v>783</v>
      </c>
      <c r="H404" s="9">
        <v>7.9751314419811701E-4</v>
      </c>
      <c r="I404" s="8">
        <v>5070</v>
      </c>
      <c r="J404" s="9">
        <v>6.64926753137746E-4</v>
      </c>
      <c r="K404" s="53">
        <v>8</v>
      </c>
      <c r="L404" s="9">
        <v>1.02171136653895E-2</v>
      </c>
      <c r="M404" s="53">
        <v>71</v>
      </c>
      <c r="N404" s="9">
        <v>1.40039447731755E-2</v>
      </c>
      <c r="O404" s="54" t="s">
        <v>900</v>
      </c>
      <c r="P404" s="55">
        <v>6.4750957854406099</v>
      </c>
      <c r="Q404" s="55">
        <v>6.1819354838709701</v>
      </c>
      <c r="R404" s="55">
        <v>1.09450830140485</v>
      </c>
      <c r="S404" s="8">
        <v>1</v>
      </c>
    </row>
    <row r="405" spans="3:19" s="1" customFormat="1" ht="11.85" customHeight="1" x14ac:dyDescent="0.15">
      <c r="C405" s="17" t="s">
        <v>663</v>
      </c>
      <c r="D405" s="56" t="s">
        <v>899</v>
      </c>
      <c r="E405" s="10">
        <v>921</v>
      </c>
      <c r="F405" s="11">
        <v>0.26664736537347999</v>
      </c>
      <c r="G405" s="10">
        <v>2533</v>
      </c>
      <c r="H405" s="11">
        <v>2.57994992880438E-3</v>
      </c>
      <c r="I405" s="10">
        <v>11153</v>
      </c>
      <c r="J405" s="11">
        <v>1.4627077076420701E-3</v>
      </c>
      <c r="K405" s="57">
        <v>103</v>
      </c>
      <c r="L405" s="11">
        <v>4.0663245163837299E-2</v>
      </c>
      <c r="M405" s="57">
        <v>1447</v>
      </c>
      <c r="N405" s="11">
        <v>0.12974087689410899</v>
      </c>
      <c r="O405" s="58" t="s">
        <v>917</v>
      </c>
      <c r="P405" s="59">
        <v>4.4030793525463903</v>
      </c>
      <c r="Q405" s="59">
        <v>3.3769547325102902</v>
      </c>
      <c r="R405" s="59">
        <v>1.08093170153968</v>
      </c>
      <c r="S405" s="10">
        <v>9</v>
      </c>
    </row>
    <row r="406" spans="3:19" s="1" customFormat="1" ht="11.85" customHeight="1" x14ac:dyDescent="0.15">
      <c r="C406" s="17" t="s">
        <v>664</v>
      </c>
      <c r="D406" s="52" t="s">
        <v>906</v>
      </c>
      <c r="E406" s="8">
        <v>264</v>
      </c>
      <c r="F406" s="9">
        <v>9.9773242630385506E-2</v>
      </c>
      <c r="G406" s="8">
        <v>2382</v>
      </c>
      <c r="H406" s="9">
        <v>2.4261510976755002E-3</v>
      </c>
      <c r="I406" s="8">
        <v>21245</v>
      </c>
      <c r="J406" s="9">
        <v>2.7862660493908099E-3</v>
      </c>
      <c r="K406" s="53">
        <v>104</v>
      </c>
      <c r="L406" s="9">
        <v>4.3660789252728802E-2</v>
      </c>
      <c r="M406" s="53">
        <v>1302</v>
      </c>
      <c r="N406" s="9">
        <v>6.1285008237232298E-2</v>
      </c>
      <c r="O406" s="54" t="s">
        <v>960</v>
      </c>
      <c r="P406" s="55">
        <v>8.9189756507136906</v>
      </c>
      <c r="Q406" s="55">
        <v>7.1900790166812998</v>
      </c>
      <c r="R406" s="55"/>
      <c r="S406" s="8">
        <v>31</v>
      </c>
    </row>
    <row r="407" spans="3:19" s="1" customFormat="1" ht="11.85" customHeight="1" x14ac:dyDescent="0.15">
      <c r="C407" s="17" t="s">
        <v>665</v>
      </c>
      <c r="D407" s="56" t="s">
        <v>906</v>
      </c>
      <c r="E407" s="10">
        <v>2166</v>
      </c>
      <c r="F407" s="11">
        <v>0.17661448140900199</v>
      </c>
      <c r="G407" s="10">
        <v>10098</v>
      </c>
      <c r="H407" s="11">
        <v>1.02851695148309E-2</v>
      </c>
      <c r="I407" s="10">
        <v>53709</v>
      </c>
      <c r="J407" s="11">
        <v>7.0438956576479696E-3</v>
      </c>
      <c r="K407" s="57">
        <v>903</v>
      </c>
      <c r="L407" s="11">
        <v>8.9423648247177703E-2</v>
      </c>
      <c r="M407" s="57">
        <v>8685</v>
      </c>
      <c r="N407" s="11">
        <v>0.16170474222197401</v>
      </c>
      <c r="O407" s="58" t="s">
        <v>922</v>
      </c>
      <c r="P407" s="59">
        <v>5.3187759952465798</v>
      </c>
      <c r="Q407" s="59">
        <v>4.0089178901576901</v>
      </c>
      <c r="R407" s="59"/>
      <c r="S407" s="10">
        <v>29</v>
      </c>
    </row>
    <row r="408" spans="3:19" s="1" customFormat="1" ht="11.85" customHeight="1" x14ac:dyDescent="0.15">
      <c r="C408" s="17" t="s">
        <v>666</v>
      </c>
      <c r="D408" s="52" t="s">
        <v>906</v>
      </c>
      <c r="E408" s="8">
        <v>260</v>
      </c>
      <c r="F408" s="9">
        <v>0.27139874739039699</v>
      </c>
      <c r="G408" s="8">
        <v>698</v>
      </c>
      <c r="H408" s="9">
        <v>7.1093764323152699E-4</v>
      </c>
      <c r="I408" s="8">
        <v>4630</v>
      </c>
      <c r="J408" s="9">
        <v>6.0722107830922403E-4</v>
      </c>
      <c r="K408" s="53">
        <v>31</v>
      </c>
      <c r="L408" s="9">
        <v>4.44126074498567E-2</v>
      </c>
      <c r="M408" s="53">
        <v>328</v>
      </c>
      <c r="N408" s="9">
        <v>7.0842332613390901E-2</v>
      </c>
      <c r="O408" s="54" t="s">
        <v>918</v>
      </c>
      <c r="P408" s="55">
        <v>6.63323782234957</v>
      </c>
      <c r="Q408" s="55">
        <v>5.6131934032983501</v>
      </c>
      <c r="R408" s="55"/>
      <c r="S408" s="8">
        <v>35</v>
      </c>
    </row>
    <row r="409" spans="3:19" s="1" customFormat="1" ht="11.85" customHeight="1" x14ac:dyDescent="0.15">
      <c r="C409" s="17" t="s">
        <v>667</v>
      </c>
      <c r="D409" s="56" t="s">
        <v>906</v>
      </c>
      <c r="E409" s="10">
        <v>168</v>
      </c>
      <c r="F409" s="11">
        <v>0.35820895522388102</v>
      </c>
      <c r="G409" s="10">
        <v>301</v>
      </c>
      <c r="H409" s="11">
        <v>3.0657912695227797E-4</v>
      </c>
      <c r="I409" s="10">
        <v>1821</v>
      </c>
      <c r="J409" s="11">
        <v>2.3882280423349799E-4</v>
      </c>
      <c r="K409" s="57">
        <v>29</v>
      </c>
      <c r="L409" s="11">
        <v>9.6345514950166106E-2</v>
      </c>
      <c r="M409" s="57">
        <v>205</v>
      </c>
      <c r="N409" s="11">
        <v>0.112575507962658</v>
      </c>
      <c r="O409" s="58" t="s">
        <v>921</v>
      </c>
      <c r="P409" s="59">
        <v>6.0498338870431896</v>
      </c>
      <c r="Q409" s="59">
        <v>4.6433823529411802</v>
      </c>
      <c r="R409" s="59"/>
      <c r="S409" s="10">
        <v>3</v>
      </c>
    </row>
    <row r="410" spans="3:19" s="1" customFormat="1" ht="11.85" customHeight="1" x14ac:dyDescent="0.15">
      <c r="C410" s="17" t="s">
        <v>668</v>
      </c>
      <c r="D410" s="52" t="s">
        <v>906</v>
      </c>
      <c r="E410" s="8">
        <v>6</v>
      </c>
      <c r="F410" s="9">
        <v>2.4691358024691398E-2</v>
      </c>
      <c r="G410" s="8">
        <v>237</v>
      </c>
      <c r="H410" s="9">
        <v>2.4139286740096301E-4</v>
      </c>
      <c r="I410" s="8">
        <v>3470</v>
      </c>
      <c r="J410" s="9">
        <v>4.5508793557948299E-4</v>
      </c>
      <c r="K410" s="53">
        <v>72</v>
      </c>
      <c r="L410" s="9">
        <v>0.30379746835443</v>
      </c>
      <c r="M410" s="53">
        <v>964</v>
      </c>
      <c r="N410" s="9">
        <v>0.27780979827089303</v>
      </c>
      <c r="O410" s="54" t="s">
        <v>923</v>
      </c>
      <c r="P410" s="55">
        <v>14.641350210970501</v>
      </c>
      <c r="Q410" s="55">
        <v>8.6424242424242408</v>
      </c>
      <c r="R410" s="55"/>
      <c r="S410" s="8">
        <v>70</v>
      </c>
    </row>
    <row r="411" spans="3:19" s="1" customFormat="1" ht="11.85" customHeight="1" x14ac:dyDescent="0.15">
      <c r="C411" s="17" t="s">
        <v>669</v>
      </c>
      <c r="D411" s="56" t="s">
        <v>906</v>
      </c>
      <c r="E411" s="10">
        <v>31</v>
      </c>
      <c r="F411" s="11">
        <v>0.112727272727273</v>
      </c>
      <c r="G411" s="10">
        <v>244</v>
      </c>
      <c r="H411" s="11">
        <v>2.4852261453938801E-4</v>
      </c>
      <c r="I411" s="10">
        <v>2160</v>
      </c>
      <c r="J411" s="11">
        <v>2.8328240370365502E-4</v>
      </c>
      <c r="K411" s="57">
        <v>4</v>
      </c>
      <c r="L411" s="11">
        <v>1.63934426229508E-2</v>
      </c>
      <c r="M411" s="57">
        <v>71</v>
      </c>
      <c r="N411" s="11">
        <v>3.2870370370370397E-2</v>
      </c>
      <c r="O411" s="58" t="s">
        <v>944</v>
      </c>
      <c r="P411" s="59">
        <v>8.8524590163934391</v>
      </c>
      <c r="Q411" s="59">
        <v>8.1374999999999993</v>
      </c>
      <c r="R411" s="59"/>
      <c r="S411" s="10">
        <v>37</v>
      </c>
    </row>
    <row r="412" spans="3:19" s="1" customFormat="1" ht="11.85" customHeight="1" x14ac:dyDescent="0.15">
      <c r="C412" s="17" t="s">
        <v>670</v>
      </c>
      <c r="D412" s="52" t="s">
        <v>906</v>
      </c>
      <c r="E412" s="8"/>
      <c r="F412" s="9"/>
      <c r="G412" s="8">
        <v>218</v>
      </c>
      <c r="H412" s="9">
        <v>2.2204069659666599E-4</v>
      </c>
      <c r="I412" s="8">
        <v>2558</v>
      </c>
      <c r="J412" s="9">
        <v>3.3547980957127299E-4</v>
      </c>
      <c r="K412" s="53">
        <v>14</v>
      </c>
      <c r="L412" s="9">
        <v>6.4220183486238494E-2</v>
      </c>
      <c r="M412" s="53">
        <v>354</v>
      </c>
      <c r="N412" s="9">
        <v>0.138389366692729</v>
      </c>
      <c r="O412" s="54" t="s">
        <v>909</v>
      </c>
      <c r="P412" s="55">
        <v>11.7339449541284</v>
      </c>
      <c r="Q412" s="55">
        <v>9.2254901960784306</v>
      </c>
      <c r="R412" s="55"/>
      <c r="S412" s="8">
        <v>2</v>
      </c>
    </row>
    <row r="413" spans="3:19" s="1" customFormat="1" ht="11.85" customHeight="1" x14ac:dyDescent="0.15">
      <c r="C413" s="17" t="s">
        <v>671</v>
      </c>
      <c r="D413" s="56" t="s">
        <v>906</v>
      </c>
      <c r="E413" s="10">
        <v>26</v>
      </c>
      <c r="F413" s="11">
        <v>4.0061633281972299E-2</v>
      </c>
      <c r="G413" s="10">
        <v>623</v>
      </c>
      <c r="H413" s="11">
        <v>6.3454749531983003E-4</v>
      </c>
      <c r="I413" s="10">
        <v>7644</v>
      </c>
      <c r="J413" s="11">
        <v>1.0025049508846E-3</v>
      </c>
      <c r="K413" s="57">
        <v>36</v>
      </c>
      <c r="L413" s="11">
        <v>5.7784911717496001E-2</v>
      </c>
      <c r="M413" s="57">
        <v>599</v>
      </c>
      <c r="N413" s="11">
        <v>7.83621140763998E-2</v>
      </c>
      <c r="O413" s="58" t="s">
        <v>943</v>
      </c>
      <c r="P413" s="59">
        <v>12.269662921348299</v>
      </c>
      <c r="Q413" s="59">
        <v>10.218057921635401</v>
      </c>
      <c r="R413" s="59"/>
      <c r="S413" s="10">
        <v>8</v>
      </c>
    </row>
    <row r="414" spans="3:19" s="1" customFormat="1" ht="11.85" customHeight="1" x14ac:dyDescent="0.15">
      <c r="C414" s="17" t="s">
        <v>672</v>
      </c>
      <c r="D414" s="52" t="s">
        <v>906</v>
      </c>
      <c r="E414" s="8">
        <v>14</v>
      </c>
      <c r="F414" s="9">
        <v>1.9886363636363601E-2</v>
      </c>
      <c r="G414" s="8">
        <v>690</v>
      </c>
      <c r="H414" s="9">
        <v>7.02789360787613E-4</v>
      </c>
      <c r="I414" s="8">
        <v>6489</v>
      </c>
      <c r="J414" s="9">
        <v>8.5102755445973103E-4</v>
      </c>
      <c r="K414" s="53">
        <v>175</v>
      </c>
      <c r="L414" s="9">
        <v>0.25362318840579701</v>
      </c>
      <c r="M414" s="53">
        <v>1191</v>
      </c>
      <c r="N414" s="9">
        <v>0.18354137771613499</v>
      </c>
      <c r="O414" s="54" t="s">
        <v>916</v>
      </c>
      <c r="P414" s="55">
        <v>9.4043478260869602</v>
      </c>
      <c r="Q414" s="55">
        <v>6.5456310679611702</v>
      </c>
      <c r="R414" s="55"/>
      <c r="S414" s="8">
        <v>36</v>
      </c>
    </row>
    <row r="415" spans="3:19" s="1" customFormat="1" ht="11.85" customHeight="1" x14ac:dyDescent="0.15">
      <c r="C415" s="17" t="s">
        <v>673</v>
      </c>
      <c r="D415" s="56" t="s">
        <v>906</v>
      </c>
      <c r="E415" s="10">
        <v>38</v>
      </c>
      <c r="F415" s="11">
        <v>3.7364798426745303E-2</v>
      </c>
      <c r="G415" s="10">
        <v>979</v>
      </c>
      <c r="H415" s="11">
        <v>9.9714606407401906E-4</v>
      </c>
      <c r="I415" s="10">
        <v>7488</v>
      </c>
      <c r="J415" s="11">
        <v>9.8204566617267103E-4</v>
      </c>
      <c r="K415" s="57">
        <v>22</v>
      </c>
      <c r="L415" s="11">
        <v>2.2471910112359599E-2</v>
      </c>
      <c r="M415" s="57">
        <v>195</v>
      </c>
      <c r="N415" s="11">
        <v>2.6041666666666699E-2</v>
      </c>
      <c r="O415" s="58" t="s">
        <v>913</v>
      </c>
      <c r="P415" s="59">
        <v>7.64862104187947</v>
      </c>
      <c r="Q415" s="59">
        <v>7.1149425287356296</v>
      </c>
      <c r="R415" s="59"/>
      <c r="S415" s="10">
        <v>6</v>
      </c>
    </row>
    <row r="416" spans="3:19" s="1" customFormat="1" ht="11.85" customHeight="1" x14ac:dyDescent="0.15">
      <c r="C416" s="17" t="s">
        <v>674</v>
      </c>
      <c r="D416" s="52" t="s">
        <v>906</v>
      </c>
      <c r="E416" s="8">
        <v>11</v>
      </c>
      <c r="F416" s="9">
        <v>1.37844611528822E-2</v>
      </c>
      <c r="G416" s="8">
        <v>787</v>
      </c>
      <c r="H416" s="9">
        <v>8.0158728542007503E-4</v>
      </c>
      <c r="I416" s="8">
        <v>6085</v>
      </c>
      <c r="J416" s="9">
        <v>7.9804325302626901E-4</v>
      </c>
      <c r="K416" s="53">
        <v>50</v>
      </c>
      <c r="L416" s="9">
        <v>6.3532401524777599E-2</v>
      </c>
      <c r="M416" s="53">
        <v>373</v>
      </c>
      <c r="N416" s="9">
        <v>6.1298274445357397E-2</v>
      </c>
      <c r="O416" s="54" t="s">
        <v>935</v>
      </c>
      <c r="P416" s="55">
        <v>7.7318932655654402</v>
      </c>
      <c r="Q416" s="55">
        <v>6.5970149253731298</v>
      </c>
      <c r="R416" s="55"/>
      <c r="S416" s="8">
        <v>8</v>
      </c>
    </row>
    <row r="417" spans="3:19" s="1" customFormat="1" ht="11.85" customHeight="1" x14ac:dyDescent="0.15">
      <c r="C417" s="17" t="s">
        <v>675</v>
      </c>
      <c r="D417" s="56" t="s">
        <v>906</v>
      </c>
      <c r="E417" s="10">
        <v>206</v>
      </c>
      <c r="F417" s="11">
        <v>8.3031035872631997E-2</v>
      </c>
      <c r="G417" s="10">
        <v>2275</v>
      </c>
      <c r="H417" s="11">
        <v>2.3171678199881401E-3</v>
      </c>
      <c r="I417" s="10">
        <v>9640</v>
      </c>
      <c r="J417" s="11">
        <v>1.26427887578854E-3</v>
      </c>
      <c r="K417" s="57">
        <v>57</v>
      </c>
      <c r="L417" s="11">
        <v>2.5054945054945099E-2</v>
      </c>
      <c r="M417" s="57">
        <v>218</v>
      </c>
      <c r="N417" s="11">
        <v>2.2614107883817399E-2</v>
      </c>
      <c r="O417" s="58" t="s">
        <v>920</v>
      </c>
      <c r="P417" s="59">
        <v>4.2373626373626401</v>
      </c>
      <c r="Q417" s="59">
        <v>3.99098286744815</v>
      </c>
      <c r="R417" s="59"/>
      <c r="S417" s="10"/>
    </row>
    <row r="418" spans="3:19" s="1" customFormat="1" ht="11.85" customHeight="1" x14ac:dyDescent="0.15">
      <c r="C418" s="17" t="s">
        <v>676</v>
      </c>
      <c r="D418" s="52" t="s">
        <v>906</v>
      </c>
      <c r="E418" s="8">
        <v>16</v>
      </c>
      <c r="F418" s="9">
        <v>6.3316185199841701E-3</v>
      </c>
      <c r="G418" s="8">
        <v>2511</v>
      </c>
      <c r="H418" s="9">
        <v>2.5575421520836199E-3</v>
      </c>
      <c r="I418" s="8">
        <v>31053</v>
      </c>
      <c r="J418" s="9">
        <v>4.0725780010229598E-3</v>
      </c>
      <c r="K418" s="53">
        <v>116</v>
      </c>
      <c r="L418" s="9">
        <v>4.6196734368777401E-2</v>
      </c>
      <c r="M418" s="53">
        <v>1834</v>
      </c>
      <c r="N418" s="9">
        <v>5.9060316233536199E-2</v>
      </c>
      <c r="O418" s="54" t="s">
        <v>944</v>
      </c>
      <c r="P418" s="55">
        <v>12.3667861409797</v>
      </c>
      <c r="Q418" s="55">
        <v>10.549895615866401</v>
      </c>
      <c r="R418" s="55"/>
      <c r="S418" s="8">
        <v>190</v>
      </c>
    </row>
    <row r="419" spans="3:19" s="1" customFormat="1" ht="11.85" customHeight="1" x14ac:dyDescent="0.15">
      <c r="C419" s="17" t="s">
        <v>677</v>
      </c>
      <c r="D419" s="56" t="s">
        <v>899</v>
      </c>
      <c r="E419" s="10">
        <v>11</v>
      </c>
      <c r="F419" s="11">
        <v>9.5652173913043495E-2</v>
      </c>
      <c r="G419" s="10">
        <v>104</v>
      </c>
      <c r="H419" s="11">
        <v>1.05927671770887E-4</v>
      </c>
      <c r="I419" s="10">
        <v>2685</v>
      </c>
      <c r="J419" s="11">
        <v>3.5213576571495997E-4</v>
      </c>
      <c r="K419" s="57">
        <v>14</v>
      </c>
      <c r="L419" s="11">
        <v>0.134615384615385</v>
      </c>
      <c r="M419" s="57">
        <v>632</v>
      </c>
      <c r="N419" s="11">
        <v>0.23538175046554899</v>
      </c>
      <c r="O419" s="58" t="s">
        <v>961</v>
      </c>
      <c r="P419" s="59">
        <v>25.817307692307701</v>
      </c>
      <c r="Q419" s="59">
        <v>15.5</v>
      </c>
      <c r="R419" s="59">
        <v>10.067307692307701</v>
      </c>
      <c r="S419" s="10"/>
    </row>
    <row r="420" spans="3:19" s="1" customFormat="1" ht="11.85" customHeight="1" x14ac:dyDescent="0.15">
      <c r="C420" s="17" t="s">
        <v>678</v>
      </c>
      <c r="D420" s="52" t="s">
        <v>906</v>
      </c>
      <c r="E420" s="8">
        <v>80</v>
      </c>
      <c r="F420" s="9">
        <v>6.04686318972033E-2</v>
      </c>
      <c r="G420" s="8">
        <v>1243</v>
      </c>
      <c r="H420" s="9">
        <v>1.26603938472319E-3</v>
      </c>
      <c r="I420" s="8">
        <v>10595</v>
      </c>
      <c r="J420" s="9">
        <v>1.38952642001862E-3</v>
      </c>
      <c r="K420" s="53">
        <v>91</v>
      </c>
      <c r="L420" s="9">
        <v>7.3209975864843096E-2</v>
      </c>
      <c r="M420" s="53">
        <v>830</v>
      </c>
      <c r="N420" s="9">
        <v>7.8338839075035402E-2</v>
      </c>
      <c r="O420" s="54" t="s">
        <v>918</v>
      </c>
      <c r="P420" s="55">
        <v>8.5237329042638805</v>
      </c>
      <c r="Q420" s="55">
        <v>7.05381944444445</v>
      </c>
      <c r="R420" s="55"/>
      <c r="S420" s="8">
        <v>8</v>
      </c>
    </row>
    <row r="421" spans="3:19" s="1" customFormat="1" ht="11.85" customHeight="1" x14ac:dyDescent="0.15">
      <c r="C421" s="17" t="s">
        <v>679</v>
      </c>
      <c r="D421" s="56" t="s">
        <v>906</v>
      </c>
      <c r="E421" s="10">
        <v>21</v>
      </c>
      <c r="F421" s="11">
        <v>5.0239234449760799E-2</v>
      </c>
      <c r="G421" s="10">
        <v>397</v>
      </c>
      <c r="H421" s="11">
        <v>4.0435851627924999E-4</v>
      </c>
      <c r="I421" s="10">
        <v>3639</v>
      </c>
      <c r="J421" s="11">
        <v>4.7725216068407499E-4</v>
      </c>
      <c r="K421" s="57">
        <v>23</v>
      </c>
      <c r="L421" s="11">
        <v>5.7934508816120903E-2</v>
      </c>
      <c r="M421" s="57">
        <v>213</v>
      </c>
      <c r="N421" s="11">
        <v>5.8532563891178897E-2</v>
      </c>
      <c r="O421" s="58" t="s">
        <v>913</v>
      </c>
      <c r="P421" s="59">
        <v>9.1662468513853899</v>
      </c>
      <c r="Q421" s="59">
        <v>7.8074866310160402</v>
      </c>
      <c r="R421" s="59"/>
      <c r="S421" s="10"/>
    </row>
    <row r="422" spans="3:19" s="1" customFormat="1" ht="11.85" customHeight="1" x14ac:dyDescent="0.15">
      <c r="C422" s="17" t="s">
        <v>680</v>
      </c>
      <c r="D422" s="52" t="s">
        <v>906</v>
      </c>
      <c r="E422" s="8">
        <v>72</v>
      </c>
      <c r="F422" s="9">
        <v>8.0357142857142905E-2</v>
      </c>
      <c r="G422" s="8">
        <v>824</v>
      </c>
      <c r="H422" s="9">
        <v>8.3927309172317796E-4</v>
      </c>
      <c r="I422" s="8">
        <v>7302</v>
      </c>
      <c r="J422" s="9">
        <v>9.5765190363152303E-4</v>
      </c>
      <c r="K422" s="53">
        <v>23</v>
      </c>
      <c r="L422" s="9">
        <v>2.7912621359223299E-2</v>
      </c>
      <c r="M422" s="53">
        <v>344</v>
      </c>
      <c r="N422" s="9">
        <v>4.7110380717611602E-2</v>
      </c>
      <c r="O422" s="54" t="s">
        <v>945</v>
      </c>
      <c r="P422" s="55">
        <v>8.8616504854368898</v>
      </c>
      <c r="Q422" s="55">
        <v>7.9687890137328301</v>
      </c>
      <c r="R422" s="55"/>
      <c r="S422" s="8">
        <v>1</v>
      </c>
    </row>
    <row r="423" spans="3:19" s="1" customFormat="1" ht="11.85" customHeight="1" x14ac:dyDescent="0.15">
      <c r="C423" s="17" t="s">
        <v>681</v>
      </c>
      <c r="D423" s="56" t="s">
        <v>906</v>
      </c>
      <c r="E423" s="10">
        <v>238</v>
      </c>
      <c r="F423" s="11">
        <v>5.0746268656716401E-2</v>
      </c>
      <c r="G423" s="10">
        <v>4452</v>
      </c>
      <c r="H423" s="11">
        <v>4.53451918003834E-3</v>
      </c>
      <c r="I423" s="10">
        <v>55407</v>
      </c>
      <c r="J423" s="11">
        <v>7.2665871027816796E-3</v>
      </c>
      <c r="K423" s="57">
        <v>241</v>
      </c>
      <c r="L423" s="11">
        <v>5.4132973944294699E-2</v>
      </c>
      <c r="M423" s="57">
        <v>7422</v>
      </c>
      <c r="N423" s="11">
        <v>0.133954193513455</v>
      </c>
      <c r="O423" s="58" t="s">
        <v>944</v>
      </c>
      <c r="P423" s="59">
        <v>12.4454177897574</v>
      </c>
      <c r="Q423" s="59">
        <v>9.4473996675374003</v>
      </c>
      <c r="R423" s="59"/>
      <c r="S423" s="10">
        <v>2</v>
      </c>
    </row>
    <row r="424" spans="3:19" s="1" customFormat="1" ht="11.85" customHeight="1" x14ac:dyDescent="0.15">
      <c r="C424" s="17" t="s">
        <v>682</v>
      </c>
      <c r="D424" s="52" t="s">
        <v>906</v>
      </c>
      <c r="E424" s="8">
        <v>90</v>
      </c>
      <c r="F424" s="9">
        <v>3.7220843672456601E-2</v>
      </c>
      <c r="G424" s="8">
        <v>2328</v>
      </c>
      <c r="H424" s="9">
        <v>2.3711501911790802E-3</v>
      </c>
      <c r="I424" s="8">
        <v>26324</v>
      </c>
      <c r="J424" s="9">
        <v>3.4523731458773201E-3</v>
      </c>
      <c r="K424" s="53">
        <v>121</v>
      </c>
      <c r="L424" s="9">
        <v>5.1975945017182099E-2</v>
      </c>
      <c r="M424" s="53">
        <v>2866</v>
      </c>
      <c r="N424" s="9">
        <v>0.108874031302234</v>
      </c>
      <c r="O424" s="54" t="s">
        <v>943</v>
      </c>
      <c r="P424" s="55">
        <v>11.307560137456999</v>
      </c>
      <c r="Q424" s="55">
        <v>9.0389669234254608</v>
      </c>
      <c r="R424" s="55"/>
      <c r="S424" s="8">
        <v>140</v>
      </c>
    </row>
    <row r="425" spans="3:19" s="1" customFormat="1" ht="11.85" customHeight="1" x14ac:dyDescent="0.15">
      <c r="C425" s="17" t="s">
        <v>683</v>
      </c>
      <c r="D425" s="56" t="s">
        <v>906</v>
      </c>
      <c r="E425" s="10">
        <v>211</v>
      </c>
      <c r="F425" s="11">
        <v>1.7522006311243999E-2</v>
      </c>
      <c r="G425" s="10">
        <v>11831</v>
      </c>
      <c r="H425" s="11">
        <v>1.20502911992438E-2</v>
      </c>
      <c r="I425" s="10">
        <v>191617</v>
      </c>
      <c r="J425" s="11">
        <v>2.5130427940038599E-2</v>
      </c>
      <c r="K425" s="57">
        <v>700</v>
      </c>
      <c r="L425" s="11">
        <v>5.9166596230242598E-2</v>
      </c>
      <c r="M425" s="57">
        <v>23059</v>
      </c>
      <c r="N425" s="11">
        <v>0.120339009586832</v>
      </c>
      <c r="O425" s="58" t="s">
        <v>962</v>
      </c>
      <c r="P425" s="59">
        <v>16.1961795283577</v>
      </c>
      <c r="Q425" s="59">
        <v>12.751325128020801</v>
      </c>
      <c r="R425" s="59"/>
      <c r="S425" s="10">
        <v>14</v>
      </c>
    </row>
    <row r="426" spans="3:19" s="1" customFormat="1" ht="11.85" customHeight="1" x14ac:dyDescent="0.15">
      <c r="C426" s="17" t="s">
        <v>684</v>
      </c>
      <c r="D426" s="52" t="s">
        <v>906</v>
      </c>
      <c r="E426" s="8">
        <v>50</v>
      </c>
      <c r="F426" s="9">
        <v>7.7519379844961198E-2</v>
      </c>
      <c r="G426" s="8">
        <v>595</v>
      </c>
      <c r="H426" s="9">
        <v>6.0602850676613003E-4</v>
      </c>
      <c r="I426" s="8">
        <v>4292</v>
      </c>
      <c r="J426" s="9">
        <v>5.62892628100041E-4</v>
      </c>
      <c r="K426" s="53">
        <v>17</v>
      </c>
      <c r="L426" s="9">
        <v>2.8571428571428598E-2</v>
      </c>
      <c r="M426" s="53">
        <v>386</v>
      </c>
      <c r="N426" s="9">
        <v>8.9934762348555394E-2</v>
      </c>
      <c r="O426" s="54" t="s">
        <v>909</v>
      </c>
      <c r="P426" s="55">
        <v>7.2134453781512597</v>
      </c>
      <c r="Q426" s="55">
        <v>6.08131487889273</v>
      </c>
      <c r="R426" s="55"/>
      <c r="S426" s="8"/>
    </row>
    <row r="427" spans="3:19" s="1" customFormat="1" ht="11.85" customHeight="1" x14ac:dyDescent="0.15">
      <c r="C427" s="17" t="s">
        <v>685</v>
      </c>
      <c r="D427" s="56" t="s">
        <v>906</v>
      </c>
      <c r="E427" s="10">
        <v>44</v>
      </c>
      <c r="F427" s="11">
        <v>8.2706766917293201E-2</v>
      </c>
      <c r="G427" s="10">
        <v>488</v>
      </c>
      <c r="H427" s="11">
        <v>4.9704522907877602E-4</v>
      </c>
      <c r="I427" s="10">
        <v>3821</v>
      </c>
      <c r="J427" s="11">
        <v>5.0112132618132705E-4</v>
      </c>
      <c r="K427" s="57">
        <v>38</v>
      </c>
      <c r="L427" s="11">
        <v>7.7868852459016397E-2</v>
      </c>
      <c r="M427" s="57">
        <v>687</v>
      </c>
      <c r="N427" s="11">
        <v>0.17979586495681801</v>
      </c>
      <c r="O427" s="58" t="s">
        <v>908</v>
      </c>
      <c r="P427" s="59">
        <v>7.8299180327868898</v>
      </c>
      <c r="Q427" s="59">
        <v>5.6133333333333297</v>
      </c>
      <c r="R427" s="59"/>
      <c r="S427" s="10"/>
    </row>
    <row r="428" spans="3:19" s="1" customFormat="1" ht="11.85" customHeight="1" x14ac:dyDescent="0.15">
      <c r="C428" s="17" t="s">
        <v>686</v>
      </c>
      <c r="D428" s="52" t="s">
        <v>906</v>
      </c>
      <c r="E428" s="8">
        <v>86</v>
      </c>
      <c r="F428" s="9">
        <v>0.43654822335025401</v>
      </c>
      <c r="G428" s="8">
        <v>111</v>
      </c>
      <c r="H428" s="9">
        <v>1.13057418909312E-4</v>
      </c>
      <c r="I428" s="8">
        <v>704</v>
      </c>
      <c r="J428" s="9">
        <v>9.2329079725635805E-5</v>
      </c>
      <c r="K428" s="53">
        <v>10</v>
      </c>
      <c r="L428" s="9">
        <v>9.00900900900901E-2</v>
      </c>
      <c r="M428" s="53">
        <v>192</v>
      </c>
      <c r="N428" s="9">
        <v>0.27272727272727298</v>
      </c>
      <c r="O428" s="54" t="s">
        <v>920</v>
      </c>
      <c r="P428" s="55">
        <v>6.3423423423423397</v>
      </c>
      <c r="Q428" s="55">
        <v>4.0792079207920802</v>
      </c>
      <c r="R428" s="55"/>
      <c r="S428" s="8"/>
    </row>
    <row r="429" spans="3:19" s="1" customFormat="1" ht="11.85" customHeight="1" x14ac:dyDescent="0.15">
      <c r="C429" s="17" t="s">
        <v>687</v>
      </c>
      <c r="D429" s="56" t="s">
        <v>899</v>
      </c>
      <c r="E429" s="10">
        <v>72</v>
      </c>
      <c r="F429" s="11">
        <v>0.33027522935779802</v>
      </c>
      <c r="G429" s="10">
        <v>146</v>
      </c>
      <c r="H429" s="11">
        <v>1.4870615460143701E-4</v>
      </c>
      <c r="I429" s="10">
        <v>1832</v>
      </c>
      <c r="J429" s="11">
        <v>2.40265446104211E-4</v>
      </c>
      <c r="K429" s="57">
        <v>10</v>
      </c>
      <c r="L429" s="11">
        <v>6.8493150684931503E-2</v>
      </c>
      <c r="M429" s="57">
        <v>316</v>
      </c>
      <c r="N429" s="11">
        <v>0.17248908296943199</v>
      </c>
      <c r="O429" s="58" t="s">
        <v>962</v>
      </c>
      <c r="P429" s="59">
        <v>12.5479452054795</v>
      </c>
      <c r="Q429" s="59">
        <v>8.3382352941176503</v>
      </c>
      <c r="R429" s="59">
        <v>3.3287671232876699</v>
      </c>
      <c r="S429" s="10"/>
    </row>
    <row r="430" spans="3:19" s="1" customFormat="1" ht="11.85" customHeight="1" x14ac:dyDescent="0.15">
      <c r="C430" s="17" t="s">
        <v>688</v>
      </c>
      <c r="D430" s="52" t="s">
        <v>899</v>
      </c>
      <c r="E430" s="8">
        <v>46</v>
      </c>
      <c r="F430" s="9">
        <v>0.14838709677419401</v>
      </c>
      <c r="G430" s="8">
        <v>264</v>
      </c>
      <c r="H430" s="9">
        <v>2.6889332064917402E-4</v>
      </c>
      <c r="I430" s="8">
        <v>3980</v>
      </c>
      <c r="J430" s="9">
        <v>5.2197405867617896E-4</v>
      </c>
      <c r="K430" s="53">
        <v>21</v>
      </c>
      <c r="L430" s="9">
        <v>7.9545454545454503E-2</v>
      </c>
      <c r="M430" s="53">
        <v>595</v>
      </c>
      <c r="N430" s="9">
        <v>0.14949748743718599</v>
      </c>
      <c r="O430" s="54" t="s">
        <v>904</v>
      </c>
      <c r="P430" s="55">
        <v>15.075757575757599</v>
      </c>
      <c r="Q430" s="55">
        <v>10.473251028806599</v>
      </c>
      <c r="R430" s="55">
        <v>2.7159090909090899</v>
      </c>
      <c r="S430" s="8"/>
    </row>
    <row r="431" spans="3:19" s="1" customFormat="1" ht="11.85" customHeight="1" x14ac:dyDescent="0.15">
      <c r="C431" s="17" t="s">
        <v>689</v>
      </c>
      <c r="D431" s="56" t="s">
        <v>899</v>
      </c>
      <c r="E431" s="10">
        <v>267</v>
      </c>
      <c r="F431" s="11">
        <v>0.44352159468438501</v>
      </c>
      <c r="G431" s="10">
        <v>335</v>
      </c>
      <c r="H431" s="11">
        <v>3.4120932733891398E-4</v>
      </c>
      <c r="I431" s="10">
        <v>1619</v>
      </c>
      <c r="J431" s="11">
        <v>2.1233065351676701E-4</v>
      </c>
      <c r="K431" s="57">
        <v>18</v>
      </c>
      <c r="L431" s="11">
        <v>5.3731343283582103E-2</v>
      </c>
      <c r="M431" s="57">
        <v>98</v>
      </c>
      <c r="N431" s="11">
        <v>6.0531192093885099E-2</v>
      </c>
      <c r="O431" s="58" t="s">
        <v>921</v>
      </c>
      <c r="P431" s="59">
        <v>4.8328358208955198</v>
      </c>
      <c r="Q431" s="59">
        <v>4.1167192429022101</v>
      </c>
      <c r="R431" s="59">
        <v>0.59701492537313405</v>
      </c>
      <c r="S431" s="10"/>
    </row>
    <row r="432" spans="3:19" s="1" customFormat="1" ht="11.85" customHeight="1" x14ac:dyDescent="0.15">
      <c r="C432" s="17" t="s">
        <v>690</v>
      </c>
      <c r="D432" s="52" t="s">
        <v>899</v>
      </c>
      <c r="E432" s="8">
        <v>17</v>
      </c>
      <c r="F432" s="9">
        <v>2.7960526315789502E-2</v>
      </c>
      <c r="G432" s="8">
        <v>591</v>
      </c>
      <c r="H432" s="9">
        <v>6.0195436554417298E-4</v>
      </c>
      <c r="I432" s="8">
        <v>11198</v>
      </c>
      <c r="J432" s="9">
        <v>1.46860942438589E-3</v>
      </c>
      <c r="K432" s="53">
        <v>209</v>
      </c>
      <c r="L432" s="9">
        <v>0.35363790186125199</v>
      </c>
      <c r="M432" s="53">
        <v>4232</v>
      </c>
      <c r="N432" s="9">
        <v>0.377924629398107</v>
      </c>
      <c r="O432" s="54" t="s">
        <v>935</v>
      </c>
      <c r="P432" s="55">
        <v>18.947546531302901</v>
      </c>
      <c r="Q432" s="55">
        <v>8.8638743455497409</v>
      </c>
      <c r="R432" s="55">
        <v>3.3993231810490698</v>
      </c>
      <c r="S432" s="8">
        <v>40</v>
      </c>
    </row>
    <row r="433" spans="3:19" s="1" customFormat="1" ht="11.85" customHeight="1" x14ac:dyDescent="0.15">
      <c r="C433" s="17" t="s">
        <v>691</v>
      </c>
      <c r="D433" s="56" t="s">
        <v>899</v>
      </c>
      <c r="E433" s="10">
        <v>401</v>
      </c>
      <c r="F433" s="11">
        <v>0.22464985994397799</v>
      </c>
      <c r="G433" s="10">
        <v>1384</v>
      </c>
      <c r="H433" s="11">
        <v>1.40965286279718E-3</v>
      </c>
      <c r="I433" s="10">
        <v>9480</v>
      </c>
      <c r="J433" s="11">
        <v>1.2432949940327099E-3</v>
      </c>
      <c r="K433" s="57">
        <v>71</v>
      </c>
      <c r="L433" s="11">
        <v>5.1300578034682097E-2</v>
      </c>
      <c r="M433" s="57">
        <v>784</v>
      </c>
      <c r="N433" s="11">
        <v>8.2700421940928304E-2</v>
      </c>
      <c r="O433" s="58" t="s">
        <v>928</v>
      </c>
      <c r="P433" s="59">
        <v>6.8497109826589604</v>
      </c>
      <c r="Q433" s="59">
        <v>5.5757806549885798</v>
      </c>
      <c r="R433" s="59">
        <v>1.33670520231214</v>
      </c>
      <c r="S433" s="10">
        <v>4</v>
      </c>
    </row>
    <row r="434" spans="3:19" s="1" customFormat="1" ht="11.85" customHeight="1" x14ac:dyDescent="0.15">
      <c r="C434" s="17" t="s">
        <v>692</v>
      </c>
      <c r="D434" s="52" t="s">
        <v>906</v>
      </c>
      <c r="E434" s="8">
        <v>5</v>
      </c>
      <c r="F434" s="9">
        <v>3.54609929078014E-2</v>
      </c>
      <c r="G434" s="8">
        <v>136</v>
      </c>
      <c r="H434" s="9">
        <v>1.38520801546544E-4</v>
      </c>
      <c r="I434" s="8">
        <v>1385</v>
      </c>
      <c r="J434" s="9">
        <v>1.8164172644887099E-4</v>
      </c>
      <c r="K434" s="53">
        <v>56</v>
      </c>
      <c r="L434" s="9">
        <v>0.41176470588235298</v>
      </c>
      <c r="M434" s="53">
        <v>370</v>
      </c>
      <c r="N434" s="9">
        <v>0.26714801444043301</v>
      </c>
      <c r="O434" s="54" t="s">
        <v>920</v>
      </c>
      <c r="P434" s="55">
        <v>10.1838235294118</v>
      </c>
      <c r="Q434" s="55">
        <v>5.6875</v>
      </c>
      <c r="R434" s="55"/>
      <c r="S434" s="8">
        <v>5</v>
      </c>
    </row>
    <row r="435" spans="3:19" s="1" customFormat="1" ht="11.85" customHeight="1" x14ac:dyDescent="0.15">
      <c r="C435" s="17" t="s">
        <v>693</v>
      </c>
      <c r="D435" s="56" t="s">
        <v>906</v>
      </c>
      <c r="E435" s="10">
        <v>67</v>
      </c>
      <c r="F435" s="11">
        <v>0.17447916666666699</v>
      </c>
      <c r="G435" s="10">
        <v>317</v>
      </c>
      <c r="H435" s="11">
        <v>3.2287569184010601E-4</v>
      </c>
      <c r="I435" s="10">
        <v>2138</v>
      </c>
      <c r="J435" s="11">
        <v>2.80397119962229E-4</v>
      </c>
      <c r="K435" s="57">
        <v>36</v>
      </c>
      <c r="L435" s="11">
        <v>0.11356466876971601</v>
      </c>
      <c r="M435" s="57">
        <v>569</v>
      </c>
      <c r="N435" s="11">
        <v>0.26613657623947601</v>
      </c>
      <c r="O435" s="58" t="s">
        <v>920</v>
      </c>
      <c r="P435" s="59">
        <v>6.7444794952681404</v>
      </c>
      <c r="Q435" s="59">
        <v>4.3024911032028497</v>
      </c>
      <c r="R435" s="59"/>
      <c r="S435" s="10">
        <v>1</v>
      </c>
    </row>
    <row r="436" spans="3:19" s="1" customFormat="1" ht="11.85" customHeight="1" x14ac:dyDescent="0.15">
      <c r="C436" s="17" t="s">
        <v>694</v>
      </c>
      <c r="D436" s="52" t="s">
        <v>906</v>
      </c>
      <c r="E436" s="8">
        <v>152</v>
      </c>
      <c r="F436" s="9">
        <v>0.369829683698297</v>
      </c>
      <c r="G436" s="8">
        <v>259</v>
      </c>
      <c r="H436" s="9">
        <v>2.63800644121727E-4</v>
      </c>
      <c r="I436" s="8">
        <v>849</v>
      </c>
      <c r="J436" s="9">
        <v>1.11345722566853E-4</v>
      </c>
      <c r="K436" s="53">
        <v>15</v>
      </c>
      <c r="L436" s="9">
        <v>5.7915057915057903E-2</v>
      </c>
      <c r="M436" s="53">
        <v>93</v>
      </c>
      <c r="N436" s="9">
        <v>0.10954063604240299</v>
      </c>
      <c r="O436" s="54" t="s">
        <v>925</v>
      </c>
      <c r="P436" s="55">
        <v>3.2779922779922801</v>
      </c>
      <c r="Q436" s="55">
        <v>2.66803278688525</v>
      </c>
      <c r="R436" s="55"/>
      <c r="S436" s="8"/>
    </row>
    <row r="437" spans="3:19" s="1" customFormat="1" ht="11.85" customHeight="1" x14ac:dyDescent="0.15">
      <c r="C437" s="17" t="s">
        <v>695</v>
      </c>
      <c r="D437" s="56" t="s">
        <v>906</v>
      </c>
      <c r="E437" s="10">
        <v>14</v>
      </c>
      <c r="F437" s="11">
        <v>0.13861386138613899</v>
      </c>
      <c r="G437" s="10">
        <v>87</v>
      </c>
      <c r="H437" s="11">
        <v>8.8612571577568599E-5</v>
      </c>
      <c r="I437" s="10">
        <v>485</v>
      </c>
      <c r="J437" s="11">
        <v>6.3607391572348496E-5</v>
      </c>
      <c r="K437" s="57">
        <v>3</v>
      </c>
      <c r="L437" s="11">
        <v>3.4482758620689703E-2</v>
      </c>
      <c r="M437" s="57">
        <v>22</v>
      </c>
      <c r="N437" s="11">
        <v>4.5360824742267998E-2</v>
      </c>
      <c r="O437" s="58" t="s">
        <v>917</v>
      </c>
      <c r="P437" s="59">
        <v>5.5747126436781604</v>
      </c>
      <c r="Q437" s="59">
        <v>5.0119047619047601</v>
      </c>
      <c r="R437" s="59"/>
      <c r="S437" s="10"/>
    </row>
    <row r="438" spans="3:19" s="1" customFormat="1" ht="11.85" customHeight="1" x14ac:dyDescent="0.15">
      <c r="C438" s="17" t="s">
        <v>696</v>
      </c>
      <c r="D438" s="52" t="s">
        <v>906</v>
      </c>
      <c r="E438" s="8">
        <v>31</v>
      </c>
      <c r="F438" s="9">
        <v>0.31958762886597902</v>
      </c>
      <c r="G438" s="8">
        <v>66</v>
      </c>
      <c r="H438" s="9">
        <v>6.7223330162293396E-5</v>
      </c>
      <c r="I438" s="8">
        <v>278</v>
      </c>
      <c r="J438" s="9">
        <v>3.6459494550748197E-5</v>
      </c>
      <c r="K438" s="53">
        <v>2</v>
      </c>
      <c r="L438" s="9">
        <v>3.03030303030303E-2</v>
      </c>
      <c r="M438" s="53">
        <v>65</v>
      </c>
      <c r="N438" s="9">
        <v>0.23381294964028801</v>
      </c>
      <c r="O438" s="54" t="s">
        <v>925</v>
      </c>
      <c r="P438" s="55">
        <v>4.2121212121212102</v>
      </c>
      <c r="Q438" s="55">
        <v>3.109375</v>
      </c>
      <c r="R438" s="55"/>
      <c r="S438" s="8"/>
    </row>
    <row r="439" spans="3:19" s="1" customFormat="1" ht="11.85" customHeight="1" x14ac:dyDescent="0.15">
      <c r="C439" s="17" t="s">
        <v>697</v>
      </c>
      <c r="D439" s="56" t="s">
        <v>906</v>
      </c>
      <c r="E439" s="10">
        <v>17</v>
      </c>
      <c r="F439" s="11">
        <v>3.1657355679702098E-2</v>
      </c>
      <c r="G439" s="10">
        <v>520</v>
      </c>
      <c r="H439" s="11">
        <v>5.2963835885443296E-4</v>
      </c>
      <c r="I439" s="10">
        <v>4947</v>
      </c>
      <c r="J439" s="11">
        <v>6.4879539403795501E-4</v>
      </c>
      <c r="K439" s="57">
        <v>149</v>
      </c>
      <c r="L439" s="11">
        <v>0.28653846153846102</v>
      </c>
      <c r="M439" s="57">
        <v>1336</v>
      </c>
      <c r="N439" s="11">
        <v>0.27006266424095399</v>
      </c>
      <c r="O439" s="58" t="s">
        <v>920</v>
      </c>
      <c r="P439" s="59">
        <v>9.5134615384615397</v>
      </c>
      <c r="Q439" s="59">
        <v>5.7169811320754702</v>
      </c>
      <c r="R439" s="59"/>
      <c r="S439" s="10">
        <v>16</v>
      </c>
    </row>
    <row r="440" spans="3:19" s="1" customFormat="1" ht="11.85" customHeight="1" x14ac:dyDescent="0.15">
      <c r="C440" s="17" t="s">
        <v>698</v>
      </c>
      <c r="D440" s="52" t="s">
        <v>906</v>
      </c>
      <c r="E440" s="8">
        <v>79</v>
      </c>
      <c r="F440" s="9">
        <v>0.114161849710983</v>
      </c>
      <c r="G440" s="8">
        <v>613</v>
      </c>
      <c r="H440" s="9">
        <v>6.2436214226493697E-4</v>
      </c>
      <c r="I440" s="8">
        <v>4065</v>
      </c>
      <c r="J440" s="9">
        <v>5.3312174585896195E-4</v>
      </c>
      <c r="K440" s="53">
        <v>75</v>
      </c>
      <c r="L440" s="9">
        <v>0.122349102773246</v>
      </c>
      <c r="M440" s="53">
        <v>577</v>
      </c>
      <c r="N440" s="9">
        <v>0.141943419434194</v>
      </c>
      <c r="O440" s="54" t="s">
        <v>916</v>
      </c>
      <c r="P440" s="55">
        <v>6.6313213703099496</v>
      </c>
      <c r="Q440" s="55">
        <v>4.9312267657992601</v>
      </c>
      <c r="R440" s="55"/>
      <c r="S440" s="8">
        <v>2</v>
      </c>
    </row>
    <row r="441" spans="3:19" s="1" customFormat="1" ht="11.85" customHeight="1" x14ac:dyDescent="0.15">
      <c r="C441" s="17" t="s">
        <v>699</v>
      </c>
      <c r="D441" s="56" t="s">
        <v>906</v>
      </c>
      <c r="E441" s="10">
        <v>141</v>
      </c>
      <c r="F441" s="11">
        <v>0.40751445086705201</v>
      </c>
      <c r="G441" s="10">
        <v>205</v>
      </c>
      <c r="H441" s="11">
        <v>2.0879973762530501E-4</v>
      </c>
      <c r="I441" s="10">
        <v>1091</v>
      </c>
      <c r="J441" s="11">
        <v>1.4308384372254101E-4</v>
      </c>
      <c r="K441" s="57">
        <v>72</v>
      </c>
      <c r="L441" s="11">
        <v>0.35121951219512199</v>
      </c>
      <c r="M441" s="57">
        <v>492</v>
      </c>
      <c r="N441" s="11">
        <v>0.45096241979835</v>
      </c>
      <c r="O441" s="58" t="s">
        <v>903</v>
      </c>
      <c r="P441" s="59">
        <v>5.3219512195121998</v>
      </c>
      <c r="Q441" s="59">
        <v>2.3383458646616502</v>
      </c>
      <c r="R441" s="59"/>
      <c r="S441" s="10"/>
    </row>
    <row r="442" spans="3:19" s="1" customFormat="1" ht="11.85" customHeight="1" x14ac:dyDescent="0.15">
      <c r="C442" s="17" t="s">
        <v>700</v>
      </c>
      <c r="D442" s="52" t="s">
        <v>906</v>
      </c>
      <c r="E442" s="8">
        <v>23</v>
      </c>
      <c r="F442" s="9">
        <v>4.3396226415094302E-2</v>
      </c>
      <c r="G442" s="8">
        <v>507</v>
      </c>
      <c r="H442" s="9">
        <v>5.16397399883072E-4</v>
      </c>
      <c r="I442" s="8">
        <v>6621</v>
      </c>
      <c r="J442" s="9">
        <v>8.6833925690828705E-4</v>
      </c>
      <c r="K442" s="53">
        <v>172</v>
      </c>
      <c r="L442" s="9">
        <v>0.33925049309664701</v>
      </c>
      <c r="M442" s="53">
        <v>2427</v>
      </c>
      <c r="N442" s="9">
        <v>0.36656094245582199</v>
      </c>
      <c r="O442" s="54" t="s">
        <v>921</v>
      </c>
      <c r="P442" s="55">
        <v>13.0591715976331</v>
      </c>
      <c r="Q442" s="55">
        <v>6.2835820895522403</v>
      </c>
      <c r="R442" s="55"/>
      <c r="S442" s="8">
        <v>16</v>
      </c>
    </row>
    <row r="443" spans="3:19" s="1" customFormat="1" ht="11.85" customHeight="1" x14ac:dyDescent="0.15">
      <c r="C443" s="17" t="s">
        <v>701</v>
      </c>
      <c r="D443" s="56" t="s">
        <v>906</v>
      </c>
      <c r="E443" s="10">
        <v>313</v>
      </c>
      <c r="F443" s="11">
        <v>0.17408231368186899</v>
      </c>
      <c r="G443" s="10">
        <v>1485</v>
      </c>
      <c r="H443" s="11">
        <v>1.5125249286516E-3</v>
      </c>
      <c r="I443" s="10">
        <v>9901</v>
      </c>
      <c r="J443" s="11">
        <v>1.2985088329027299E-3</v>
      </c>
      <c r="K443" s="57">
        <v>62</v>
      </c>
      <c r="L443" s="11">
        <v>4.1750841750841802E-2</v>
      </c>
      <c r="M443" s="57">
        <v>577</v>
      </c>
      <c r="N443" s="11">
        <v>5.82769417230583E-2</v>
      </c>
      <c r="O443" s="58" t="s">
        <v>928</v>
      </c>
      <c r="P443" s="59">
        <v>6.6673400673400698</v>
      </c>
      <c r="Q443" s="59">
        <v>5.7210119465917098</v>
      </c>
      <c r="R443" s="59"/>
      <c r="S443" s="10">
        <v>2</v>
      </c>
    </row>
    <row r="444" spans="3:19" s="1" customFormat="1" ht="11.85" customHeight="1" x14ac:dyDescent="0.15">
      <c r="C444" s="17" t="s">
        <v>702</v>
      </c>
      <c r="D444" s="52" t="s">
        <v>906</v>
      </c>
      <c r="E444" s="8">
        <v>1</v>
      </c>
      <c r="F444" s="9">
        <v>1.26582278481013E-2</v>
      </c>
      <c r="G444" s="8">
        <v>78</v>
      </c>
      <c r="H444" s="9">
        <v>7.9445753828165006E-5</v>
      </c>
      <c r="I444" s="8">
        <v>709</v>
      </c>
      <c r="J444" s="9">
        <v>9.2984826030505298E-5</v>
      </c>
      <c r="K444" s="53">
        <v>25</v>
      </c>
      <c r="L444" s="9">
        <v>0.32051282051282098</v>
      </c>
      <c r="M444" s="53">
        <v>208</v>
      </c>
      <c r="N444" s="9">
        <v>0.29337094499294802</v>
      </c>
      <c r="O444" s="54" t="s">
        <v>920</v>
      </c>
      <c r="P444" s="55">
        <v>9.0897435897435894</v>
      </c>
      <c r="Q444" s="55">
        <v>4.64150943396226</v>
      </c>
      <c r="R444" s="55"/>
      <c r="S444" s="8">
        <v>13</v>
      </c>
    </row>
    <row r="445" spans="3:19" s="1" customFormat="1" ht="11.85" customHeight="1" x14ac:dyDescent="0.15">
      <c r="C445" s="17" t="s">
        <v>703</v>
      </c>
      <c r="D445" s="56" t="s">
        <v>906</v>
      </c>
      <c r="E445" s="10">
        <v>73</v>
      </c>
      <c r="F445" s="11">
        <v>0.30290456431535301</v>
      </c>
      <c r="G445" s="10">
        <v>168</v>
      </c>
      <c r="H445" s="11">
        <v>1.71113931322201E-4</v>
      </c>
      <c r="I445" s="10">
        <v>866</v>
      </c>
      <c r="J445" s="11">
        <v>1.1357526000341001E-4</v>
      </c>
      <c r="K445" s="57"/>
      <c r="L445" s="11"/>
      <c r="M445" s="57"/>
      <c r="N445" s="11"/>
      <c r="O445" s="58" t="s">
        <v>934</v>
      </c>
      <c r="P445" s="59">
        <v>5.1547619047619104</v>
      </c>
      <c r="Q445" s="59">
        <v>5.1547619047619104</v>
      </c>
      <c r="R445" s="59"/>
      <c r="S445" s="10">
        <v>2</v>
      </c>
    </row>
    <row r="446" spans="3:19" s="1" customFormat="1" ht="11.85" customHeight="1" x14ac:dyDescent="0.15">
      <c r="C446" s="17" t="s">
        <v>704</v>
      </c>
      <c r="D446" s="52" t="s">
        <v>899</v>
      </c>
      <c r="E446" s="8">
        <v>1870</v>
      </c>
      <c r="F446" s="9">
        <v>0.38046795523906402</v>
      </c>
      <c r="G446" s="8">
        <v>3045</v>
      </c>
      <c r="H446" s="9">
        <v>3.1014400052149001E-3</v>
      </c>
      <c r="I446" s="8">
        <v>14932</v>
      </c>
      <c r="J446" s="9">
        <v>1.9583207648624901E-3</v>
      </c>
      <c r="K446" s="53">
        <v>48</v>
      </c>
      <c r="L446" s="9">
        <v>1.5763546798029601E-2</v>
      </c>
      <c r="M446" s="53">
        <v>1138</v>
      </c>
      <c r="N446" s="9">
        <v>7.6212161800160702E-2</v>
      </c>
      <c r="O446" s="54" t="s">
        <v>913</v>
      </c>
      <c r="P446" s="55">
        <v>4.9037766830870302</v>
      </c>
      <c r="Q446" s="55">
        <v>4.2499165832499202</v>
      </c>
      <c r="R446" s="55">
        <v>0.95008210180623998</v>
      </c>
      <c r="S446" s="8">
        <v>9</v>
      </c>
    </row>
    <row r="447" spans="3:19" s="1" customFormat="1" ht="11.85" customHeight="1" x14ac:dyDescent="0.15">
      <c r="C447" s="17" t="s">
        <v>705</v>
      </c>
      <c r="D447" s="56" t="s">
        <v>906</v>
      </c>
      <c r="E447" s="10">
        <v>44</v>
      </c>
      <c r="F447" s="11">
        <v>0.44</v>
      </c>
      <c r="G447" s="10">
        <v>56</v>
      </c>
      <c r="H447" s="11">
        <v>5.70379771074005E-5</v>
      </c>
      <c r="I447" s="10">
        <v>642</v>
      </c>
      <c r="J447" s="11">
        <v>8.4197825545253096E-5</v>
      </c>
      <c r="K447" s="57">
        <v>2</v>
      </c>
      <c r="L447" s="11">
        <v>3.5714285714285698E-2</v>
      </c>
      <c r="M447" s="57">
        <v>74</v>
      </c>
      <c r="N447" s="11">
        <v>0.11526479750778799</v>
      </c>
      <c r="O447" s="58" t="s">
        <v>944</v>
      </c>
      <c r="P447" s="59">
        <v>11.464285714285699</v>
      </c>
      <c r="Q447" s="59">
        <v>9.2592592592592595</v>
      </c>
      <c r="R447" s="59"/>
      <c r="S447" s="10">
        <v>1</v>
      </c>
    </row>
    <row r="448" spans="3:19" s="1" customFormat="1" ht="11.85" customHeight="1" x14ac:dyDescent="0.15">
      <c r="C448" s="17" t="s">
        <v>706</v>
      </c>
      <c r="D448" s="52" t="s">
        <v>906</v>
      </c>
      <c r="E448" s="8">
        <v>47</v>
      </c>
      <c r="F448" s="9">
        <v>1.6246111303145499E-2</v>
      </c>
      <c r="G448" s="8">
        <v>2846</v>
      </c>
      <c r="H448" s="9">
        <v>2.8987514794225301E-3</v>
      </c>
      <c r="I448" s="8">
        <v>27022</v>
      </c>
      <c r="J448" s="9">
        <v>3.5439153300371199E-3</v>
      </c>
      <c r="K448" s="53">
        <v>629</v>
      </c>
      <c r="L448" s="9">
        <v>0.221011946591708</v>
      </c>
      <c r="M448" s="53">
        <v>4582</v>
      </c>
      <c r="N448" s="9">
        <v>0.16956553919028899</v>
      </c>
      <c r="O448" s="54" t="s">
        <v>912</v>
      </c>
      <c r="P448" s="55">
        <v>9.49472944483486</v>
      </c>
      <c r="Q448" s="55">
        <v>6.4321154713576902</v>
      </c>
      <c r="R448" s="55"/>
      <c r="S448" s="8">
        <v>1004</v>
      </c>
    </row>
    <row r="449" spans="3:19" s="1" customFormat="1" ht="11.85" customHeight="1" x14ac:dyDescent="0.15">
      <c r="C449" s="17" t="s">
        <v>707</v>
      </c>
      <c r="D449" s="56" t="s">
        <v>906</v>
      </c>
      <c r="E449" s="10">
        <v>126</v>
      </c>
      <c r="F449" s="11">
        <v>6.3991874047739997E-2</v>
      </c>
      <c r="G449" s="10">
        <v>1843</v>
      </c>
      <c r="H449" s="11">
        <v>1.87716056801677E-3</v>
      </c>
      <c r="I449" s="10">
        <v>12597</v>
      </c>
      <c r="J449" s="11">
        <v>1.6520872404884E-3</v>
      </c>
      <c r="K449" s="57">
        <v>95</v>
      </c>
      <c r="L449" s="11">
        <v>5.1546391752577303E-2</v>
      </c>
      <c r="M449" s="57">
        <v>657</v>
      </c>
      <c r="N449" s="11">
        <v>5.21552750654918E-2</v>
      </c>
      <c r="O449" s="58" t="s">
        <v>935</v>
      </c>
      <c r="P449" s="59">
        <v>6.8350515463917496</v>
      </c>
      <c r="Q449" s="59">
        <v>5.9067505720823803</v>
      </c>
      <c r="R449" s="59"/>
      <c r="S449" s="10">
        <v>455</v>
      </c>
    </row>
    <row r="450" spans="3:19" s="1" customFormat="1" ht="11.85" customHeight="1" x14ac:dyDescent="0.15">
      <c r="C450" s="17" t="s">
        <v>708</v>
      </c>
      <c r="D450" s="52" t="s">
        <v>906</v>
      </c>
      <c r="E450" s="8">
        <v>35</v>
      </c>
      <c r="F450" s="9">
        <v>0.55555555555555602</v>
      </c>
      <c r="G450" s="8">
        <v>28</v>
      </c>
      <c r="H450" s="9">
        <v>2.8518988553700199E-5</v>
      </c>
      <c r="I450" s="8">
        <v>159</v>
      </c>
      <c r="J450" s="9">
        <v>2.0852732494852401E-5</v>
      </c>
      <c r="K450" s="53">
        <v>2</v>
      </c>
      <c r="L450" s="9">
        <v>7.1428571428571397E-2</v>
      </c>
      <c r="M450" s="53">
        <v>10</v>
      </c>
      <c r="N450" s="9">
        <v>6.2893081761006303E-2</v>
      </c>
      <c r="O450" s="54" t="s">
        <v>920</v>
      </c>
      <c r="P450" s="55">
        <v>5.6785714285714297</v>
      </c>
      <c r="Q450" s="55">
        <v>4.9615384615384599</v>
      </c>
      <c r="R450" s="55"/>
      <c r="S450" s="8"/>
    </row>
    <row r="451" spans="3:19" s="1" customFormat="1" ht="11.85" customHeight="1" x14ac:dyDescent="0.15">
      <c r="C451" s="17" t="s">
        <v>709</v>
      </c>
      <c r="D451" s="56" t="s">
        <v>906</v>
      </c>
      <c r="E451" s="10">
        <v>321</v>
      </c>
      <c r="F451" s="11">
        <v>0.41153846153846202</v>
      </c>
      <c r="G451" s="10">
        <v>459</v>
      </c>
      <c r="H451" s="11">
        <v>4.67507705219586E-4</v>
      </c>
      <c r="I451" s="10">
        <v>2612</v>
      </c>
      <c r="J451" s="11">
        <v>3.42561869663864E-4</v>
      </c>
      <c r="K451" s="57">
        <v>57</v>
      </c>
      <c r="L451" s="11">
        <v>0.12418300653594801</v>
      </c>
      <c r="M451" s="57">
        <v>322</v>
      </c>
      <c r="N451" s="11">
        <v>0.123277182235835</v>
      </c>
      <c r="O451" s="58" t="s">
        <v>922</v>
      </c>
      <c r="P451" s="59">
        <v>5.6906318082788703</v>
      </c>
      <c r="Q451" s="59">
        <v>4.4179104477611899</v>
      </c>
      <c r="R451" s="59"/>
      <c r="S451" s="10">
        <v>4</v>
      </c>
    </row>
    <row r="452" spans="3:19" s="1" customFormat="1" ht="11.85" customHeight="1" x14ac:dyDescent="0.15">
      <c r="C452" s="17" t="s">
        <v>710</v>
      </c>
      <c r="D452" s="52" t="s">
        <v>906</v>
      </c>
      <c r="E452" s="8">
        <v>6813</v>
      </c>
      <c r="F452" s="9">
        <v>0.65452973388413904</v>
      </c>
      <c r="G452" s="8">
        <v>3596</v>
      </c>
      <c r="H452" s="9">
        <v>3.6626529585395001E-3</v>
      </c>
      <c r="I452" s="8">
        <v>19690</v>
      </c>
      <c r="J452" s="9">
        <v>2.5823289485763699E-3</v>
      </c>
      <c r="K452" s="53">
        <v>406</v>
      </c>
      <c r="L452" s="9">
        <v>0.112903225806452</v>
      </c>
      <c r="M452" s="53">
        <v>3946</v>
      </c>
      <c r="N452" s="9">
        <v>0.20040629761300199</v>
      </c>
      <c r="O452" s="54" t="s">
        <v>922</v>
      </c>
      <c r="P452" s="55">
        <v>5.4755283648498301</v>
      </c>
      <c r="Q452" s="55">
        <v>3.7887147335423199</v>
      </c>
      <c r="R452" s="55"/>
      <c r="S452" s="8">
        <v>45</v>
      </c>
    </row>
    <row r="453" spans="3:19" s="1" customFormat="1" ht="11.85" customHeight="1" x14ac:dyDescent="0.15">
      <c r="C453" s="17" t="s">
        <v>711</v>
      </c>
      <c r="D453" s="56" t="s">
        <v>899</v>
      </c>
      <c r="E453" s="10">
        <v>96</v>
      </c>
      <c r="F453" s="11">
        <v>0.18390804597701099</v>
      </c>
      <c r="G453" s="10">
        <v>426</v>
      </c>
      <c r="H453" s="11">
        <v>4.3389604013843898E-4</v>
      </c>
      <c r="I453" s="10">
        <v>5461</v>
      </c>
      <c r="J453" s="11">
        <v>7.1620611417854698E-4</v>
      </c>
      <c r="K453" s="57">
        <v>6</v>
      </c>
      <c r="L453" s="11">
        <v>1.4084507042253501E-2</v>
      </c>
      <c r="M453" s="57">
        <v>430</v>
      </c>
      <c r="N453" s="11">
        <v>7.8740157480315001E-2</v>
      </c>
      <c r="O453" s="58" t="s">
        <v>963</v>
      </c>
      <c r="P453" s="59">
        <v>12.8192488262911</v>
      </c>
      <c r="Q453" s="59">
        <v>11.15</v>
      </c>
      <c r="R453" s="59">
        <v>4.8544600938967104</v>
      </c>
      <c r="S453" s="10">
        <v>30</v>
      </c>
    </row>
    <row r="454" spans="3:19" s="1" customFormat="1" ht="11.85" customHeight="1" x14ac:dyDescent="0.15">
      <c r="C454" s="17" t="s">
        <v>712</v>
      </c>
      <c r="D454" s="52" t="s">
        <v>892</v>
      </c>
      <c r="E454" s="8">
        <v>3</v>
      </c>
      <c r="F454" s="9">
        <v>7.3170731707317097E-2</v>
      </c>
      <c r="G454" s="8">
        <v>38</v>
      </c>
      <c r="H454" s="9">
        <v>3.87043416085932E-5</v>
      </c>
      <c r="I454" s="8">
        <v>203</v>
      </c>
      <c r="J454" s="9">
        <v>2.6623299977704598E-5</v>
      </c>
      <c r="K454" s="53"/>
      <c r="L454" s="9"/>
      <c r="M454" s="53"/>
      <c r="N454" s="9"/>
      <c r="O454" s="54" t="s">
        <v>908</v>
      </c>
      <c r="P454" s="55">
        <v>5.3421052631578902</v>
      </c>
      <c r="Q454" s="55">
        <v>5.3421052631578902</v>
      </c>
      <c r="R454" s="55"/>
      <c r="S454" s="8"/>
    </row>
    <row r="455" spans="3:19" s="1" customFormat="1" ht="11.85" customHeight="1" x14ac:dyDescent="0.15">
      <c r="C455" s="17" t="s">
        <v>713</v>
      </c>
      <c r="D455" s="56" t="s">
        <v>892</v>
      </c>
      <c r="E455" s="10"/>
      <c r="F455" s="11"/>
      <c r="G455" s="10">
        <v>2</v>
      </c>
      <c r="H455" s="11">
        <v>2.0370706109785901E-6</v>
      </c>
      <c r="I455" s="10">
        <v>9</v>
      </c>
      <c r="J455" s="11">
        <v>1.18034334876523E-6</v>
      </c>
      <c r="K455" s="57"/>
      <c r="L455" s="11"/>
      <c r="M455" s="57"/>
      <c r="N455" s="11"/>
      <c r="O455" s="58" t="s">
        <v>920</v>
      </c>
      <c r="P455" s="59">
        <v>4.5</v>
      </c>
      <c r="Q455" s="59">
        <v>4.5</v>
      </c>
      <c r="R455" s="59"/>
      <c r="S455" s="10"/>
    </row>
    <row r="456" spans="3:19" s="1" customFormat="1" ht="11.85" customHeight="1" x14ac:dyDescent="0.15">
      <c r="C456" s="17" t="s">
        <v>714</v>
      </c>
      <c r="D456" s="52" t="s">
        <v>899</v>
      </c>
      <c r="E456" s="8">
        <v>1</v>
      </c>
      <c r="F456" s="9">
        <v>1.28369704749679E-3</v>
      </c>
      <c r="G456" s="8">
        <v>778</v>
      </c>
      <c r="H456" s="9">
        <v>7.9242046767067102E-4</v>
      </c>
      <c r="I456" s="8">
        <v>4502</v>
      </c>
      <c r="J456" s="9">
        <v>5.9043397290456303E-4</v>
      </c>
      <c r="K456" s="53"/>
      <c r="L456" s="9"/>
      <c r="M456" s="53"/>
      <c r="N456" s="9"/>
      <c r="O456" s="54" t="s">
        <v>964</v>
      </c>
      <c r="P456" s="55">
        <v>5.7866323907455</v>
      </c>
      <c r="Q456" s="55">
        <v>5.7866323907455</v>
      </c>
      <c r="R456" s="55">
        <v>0.92673521850899698</v>
      </c>
      <c r="S456" s="8"/>
    </row>
    <row r="457" spans="3:19" s="1" customFormat="1" ht="11.85" customHeight="1" x14ac:dyDescent="0.15">
      <c r="C457" s="17" t="s">
        <v>715</v>
      </c>
      <c r="D457" s="56" t="s">
        <v>906</v>
      </c>
      <c r="E457" s="10">
        <v>8</v>
      </c>
      <c r="F457" s="11">
        <v>7.6849183477425602E-3</v>
      </c>
      <c r="G457" s="10">
        <v>1033</v>
      </c>
      <c r="H457" s="11">
        <v>1.0521469705704401E-3</v>
      </c>
      <c r="I457" s="10">
        <v>24194</v>
      </c>
      <c r="J457" s="11">
        <v>3.1730252200028899E-3</v>
      </c>
      <c r="K457" s="57">
        <v>13</v>
      </c>
      <c r="L457" s="11">
        <v>1.25847047434656E-2</v>
      </c>
      <c r="M457" s="57">
        <v>295</v>
      </c>
      <c r="N457" s="11">
        <v>1.21931057286931E-2</v>
      </c>
      <c r="O457" s="58" t="s">
        <v>955</v>
      </c>
      <c r="P457" s="59">
        <v>23.421103581800601</v>
      </c>
      <c r="Q457" s="59">
        <v>22.436274509803901</v>
      </c>
      <c r="R457" s="59"/>
      <c r="S457" s="10">
        <v>162</v>
      </c>
    </row>
    <row r="458" spans="3:19" s="1" customFormat="1" ht="11.85" customHeight="1" x14ac:dyDescent="0.15">
      <c r="C458" s="17" t="s">
        <v>716</v>
      </c>
      <c r="D458" s="52" t="s">
        <v>899</v>
      </c>
      <c r="E458" s="8">
        <v>3</v>
      </c>
      <c r="F458" s="9">
        <v>0.11111111111111099</v>
      </c>
      <c r="G458" s="8">
        <v>24</v>
      </c>
      <c r="H458" s="9">
        <v>2.4444847331743099E-5</v>
      </c>
      <c r="I458" s="8">
        <v>169</v>
      </c>
      <c r="J458" s="9">
        <v>2.2164225104591502E-5</v>
      </c>
      <c r="K458" s="53"/>
      <c r="L458" s="9"/>
      <c r="M458" s="53"/>
      <c r="N458" s="9"/>
      <c r="O458" s="54" t="s">
        <v>911</v>
      </c>
      <c r="P458" s="55">
        <v>7.0416666666666696</v>
      </c>
      <c r="Q458" s="55">
        <v>7.0416666666666696</v>
      </c>
      <c r="R458" s="55">
        <v>1.4583333333333299</v>
      </c>
      <c r="S458" s="8"/>
    </row>
    <row r="459" spans="3:19" s="1" customFormat="1" ht="11.85" customHeight="1" x14ac:dyDescent="0.15">
      <c r="C459" s="17" t="s">
        <v>717</v>
      </c>
      <c r="D459" s="56" t="s">
        <v>899</v>
      </c>
      <c r="E459" s="10">
        <v>139</v>
      </c>
      <c r="F459" s="11">
        <v>0.39601139601139601</v>
      </c>
      <c r="G459" s="10">
        <v>212</v>
      </c>
      <c r="H459" s="11">
        <v>2.1592948476373001E-4</v>
      </c>
      <c r="I459" s="10">
        <v>2049</v>
      </c>
      <c r="J459" s="11">
        <v>2.6872483573555099E-4</v>
      </c>
      <c r="K459" s="57">
        <v>5</v>
      </c>
      <c r="L459" s="11">
        <v>2.3584905660377398E-2</v>
      </c>
      <c r="M459" s="57">
        <v>27</v>
      </c>
      <c r="N459" s="11">
        <v>1.31771595900439E-2</v>
      </c>
      <c r="O459" s="58" t="s">
        <v>946</v>
      </c>
      <c r="P459" s="59">
        <v>9.6650943396226392</v>
      </c>
      <c r="Q459" s="59">
        <v>8.6086956521739104</v>
      </c>
      <c r="R459" s="59">
        <v>3.2830188679245298</v>
      </c>
      <c r="S459" s="10">
        <v>2</v>
      </c>
    </row>
    <row r="460" spans="3:19" s="1" customFormat="1" ht="11.85" customHeight="1" x14ac:dyDescent="0.15">
      <c r="C460" s="17" t="s">
        <v>718</v>
      </c>
      <c r="D460" s="52" t="s">
        <v>899</v>
      </c>
      <c r="E460" s="8">
        <v>1770</v>
      </c>
      <c r="F460" s="9">
        <v>0.24679308421639701</v>
      </c>
      <c r="G460" s="8">
        <v>5402</v>
      </c>
      <c r="H460" s="9">
        <v>5.5021277202531704E-3</v>
      </c>
      <c r="I460" s="8">
        <v>26577</v>
      </c>
      <c r="J460" s="9">
        <v>3.4855539089037198E-3</v>
      </c>
      <c r="K460" s="53">
        <v>34</v>
      </c>
      <c r="L460" s="9">
        <v>6.2939651980747904E-3</v>
      </c>
      <c r="M460" s="53">
        <v>273</v>
      </c>
      <c r="N460" s="9">
        <v>1.02720397336042E-2</v>
      </c>
      <c r="O460" s="54" t="s">
        <v>900</v>
      </c>
      <c r="P460" s="55">
        <v>4.9198445020362804</v>
      </c>
      <c r="Q460" s="55">
        <v>4.7334202682563298</v>
      </c>
      <c r="R460" s="55">
        <v>1.4191040355423901</v>
      </c>
      <c r="S460" s="8">
        <v>18</v>
      </c>
    </row>
    <row r="461" spans="3:19" s="1" customFormat="1" ht="11.85" customHeight="1" x14ac:dyDescent="0.15">
      <c r="C461" s="17" t="s">
        <v>719</v>
      </c>
      <c r="D461" s="56" t="s">
        <v>899</v>
      </c>
      <c r="E461" s="10"/>
      <c r="F461" s="11"/>
      <c r="G461" s="10">
        <v>274</v>
      </c>
      <c r="H461" s="11">
        <v>2.7907867370406702E-4</v>
      </c>
      <c r="I461" s="10">
        <v>10096</v>
      </c>
      <c r="J461" s="11">
        <v>1.3240829387926401E-3</v>
      </c>
      <c r="K461" s="57">
        <v>26</v>
      </c>
      <c r="L461" s="11">
        <v>9.4890510948905105E-2</v>
      </c>
      <c r="M461" s="57">
        <v>1200</v>
      </c>
      <c r="N461" s="11">
        <v>0.118858954041204</v>
      </c>
      <c r="O461" s="58" t="s">
        <v>965</v>
      </c>
      <c r="P461" s="59">
        <v>36.846715328467198</v>
      </c>
      <c r="Q461" s="59">
        <v>26.435483870967701</v>
      </c>
      <c r="R461" s="59">
        <v>8.5766423357664205</v>
      </c>
      <c r="S461" s="10">
        <v>13</v>
      </c>
    </row>
    <row r="462" spans="3:19" s="1" customFormat="1" ht="11.85" customHeight="1" x14ac:dyDescent="0.15">
      <c r="C462" s="17" t="s">
        <v>720</v>
      </c>
      <c r="D462" s="52" t="s">
        <v>899</v>
      </c>
      <c r="E462" s="8">
        <v>3</v>
      </c>
      <c r="F462" s="9">
        <v>2.2556390977443602E-3</v>
      </c>
      <c r="G462" s="8">
        <v>1327</v>
      </c>
      <c r="H462" s="9">
        <v>1.35159635038429E-3</v>
      </c>
      <c r="I462" s="8">
        <v>40613</v>
      </c>
      <c r="J462" s="9">
        <v>5.3263649359335903E-3</v>
      </c>
      <c r="K462" s="53">
        <v>147</v>
      </c>
      <c r="L462" s="9">
        <v>0.110776186887717</v>
      </c>
      <c r="M462" s="53">
        <v>3545</v>
      </c>
      <c r="N462" s="9">
        <v>8.7287321793514394E-2</v>
      </c>
      <c r="O462" s="54" t="s">
        <v>966</v>
      </c>
      <c r="P462" s="55">
        <v>30.605124340617898</v>
      </c>
      <c r="Q462" s="55">
        <v>25.7</v>
      </c>
      <c r="R462" s="55">
        <v>9.1024868123587002</v>
      </c>
      <c r="S462" s="8">
        <v>46</v>
      </c>
    </row>
    <row r="463" spans="3:19" s="1" customFormat="1" ht="11.85" customHeight="1" x14ac:dyDescent="0.15">
      <c r="C463" s="17" t="s">
        <v>721</v>
      </c>
      <c r="D463" s="56" t="s">
        <v>899</v>
      </c>
      <c r="E463" s="10">
        <v>4</v>
      </c>
      <c r="F463" s="11">
        <v>3.3140016570008301E-3</v>
      </c>
      <c r="G463" s="10">
        <v>1203</v>
      </c>
      <c r="H463" s="11">
        <v>1.2252979725036199E-3</v>
      </c>
      <c r="I463" s="10">
        <v>27289</v>
      </c>
      <c r="J463" s="11">
        <v>3.57893218271715E-3</v>
      </c>
      <c r="K463" s="57">
        <v>48</v>
      </c>
      <c r="L463" s="11">
        <v>3.9900249376558602E-2</v>
      </c>
      <c r="M463" s="57">
        <v>1073</v>
      </c>
      <c r="N463" s="11">
        <v>3.9319872476089299E-2</v>
      </c>
      <c r="O463" s="58" t="s">
        <v>967</v>
      </c>
      <c r="P463" s="59">
        <v>22.684123025768901</v>
      </c>
      <c r="Q463" s="59">
        <v>20.235497835497799</v>
      </c>
      <c r="R463" s="59">
        <v>2.6051537822111399</v>
      </c>
      <c r="S463" s="10">
        <v>31</v>
      </c>
    </row>
    <row r="464" spans="3:19" s="1" customFormat="1" ht="11.85" customHeight="1" x14ac:dyDescent="0.15">
      <c r="C464" s="17" t="s">
        <v>722</v>
      </c>
      <c r="D464" s="52" t="s">
        <v>899</v>
      </c>
      <c r="E464" s="8"/>
      <c r="F464" s="9"/>
      <c r="G464" s="8">
        <v>24</v>
      </c>
      <c r="H464" s="9">
        <v>2.4444847331743099E-5</v>
      </c>
      <c r="I464" s="8">
        <v>490</v>
      </c>
      <c r="J464" s="9">
        <v>6.4263137877218097E-5</v>
      </c>
      <c r="K464" s="53"/>
      <c r="L464" s="9"/>
      <c r="M464" s="53"/>
      <c r="N464" s="9"/>
      <c r="O464" s="54" t="s">
        <v>968</v>
      </c>
      <c r="P464" s="55">
        <v>20.4166666666667</v>
      </c>
      <c r="Q464" s="55">
        <v>20.4166666666667</v>
      </c>
      <c r="R464" s="55">
        <v>2.0833333333333299</v>
      </c>
      <c r="S464" s="8">
        <v>6</v>
      </c>
    </row>
    <row r="465" spans="3:19" s="1" customFormat="1" ht="11.85" customHeight="1" x14ac:dyDescent="0.15">
      <c r="C465" s="17" t="s">
        <v>723</v>
      </c>
      <c r="D465" s="56" t="s">
        <v>899</v>
      </c>
      <c r="E465" s="10"/>
      <c r="F465" s="11"/>
      <c r="G465" s="10">
        <v>254</v>
      </c>
      <c r="H465" s="11">
        <v>2.5870796759428101E-4</v>
      </c>
      <c r="I465" s="10">
        <v>5106</v>
      </c>
      <c r="J465" s="11">
        <v>6.6964812653280703E-4</v>
      </c>
      <c r="K465" s="57">
        <v>5</v>
      </c>
      <c r="L465" s="11">
        <v>1.9685039370078702E-2</v>
      </c>
      <c r="M465" s="57">
        <v>174</v>
      </c>
      <c r="N465" s="11">
        <v>3.40775558166862E-2</v>
      </c>
      <c r="O465" s="58" t="s">
        <v>969</v>
      </c>
      <c r="P465" s="59">
        <v>20.1023622047244</v>
      </c>
      <c r="Q465" s="59">
        <v>18.5622489959839</v>
      </c>
      <c r="R465" s="59">
        <v>3.5472440944881898</v>
      </c>
      <c r="S465" s="10">
        <v>5</v>
      </c>
    </row>
    <row r="466" spans="3:19" s="1" customFormat="1" ht="11.85" customHeight="1" x14ac:dyDescent="0.15">
      <c r="C466" s="17" t="s">
        <v>724</v>
      </c>
      <c r="D466" s="52" t="s">
        <v>899</v>
      </c>
      <c r="E466" s="8">
        <v>1</v>
      </c>
      <c r="F466" s="9">
        <v>2.9069767441860499E-3</v>
      </c>
      <c r="G466" s="8">
        <v>343</v>
      </c>
      <c r="H466" s="9">
        <v>3.4935760978282797E-4</v>
      </c>
      <c r="I466" s="8">
        <v>7089</v>
      </c>
      <c r="J466" s="9">
        <v>9.2971711104407903E-4</v>
      </c>
      <c r="K466" s="53">
        <v>20</v>
      </c>
      <c r="L466" s="9">
        <v>5.8309037900874598E-2</v>
      </c>
      <c r="M466" s="53">
        <v>414</v>
      </c>
      <c r="N466" s="9">
        <v>5.8400338552687302E-2</v>
      </c>
      <c r="O466" s="54" t="s">
        <v>947</v>
      </c>
      <c r="P466" s="55">
        <v>20.667638483965</v>
      </c>
      <c r="Q466" s="55">
        <v>17.507739938080501</v>
      </c>
      <c r="R466" s="55">
        <v>3.1311953352769701</v>
      </c>
      <c r="S466" s="8">
        <v>36</v>
      </c>
    </row>
    <row r="467" spans="3:19" s="1" customFormat="1" ht="11.85" customHeight="1" x14ac:dyDescent="0.15">
      <c r="C467" s="17" t="s">
        <v>725</v>
      </c>
      <c r="D467" s="56" t="s">
        <v>906</v>
      </c>
      <c r="E467" s="10">
        <v>6</v>
      </c>
      <c r="F467" s="11">
        <v>1.29589632829374E-2</v>
      </c>
      <c r="G467" s="10">
        <v>457</v>
      </c>
      <c r="H467" s="11">
        <v>4.6547063460860698E-4</v>
      </c>
      <c r="I467" s="10">
        <v>4993</v>
      </c>
      <c r="J467" s="11">
        <v>6.54828260042755E-4</v>
      </c>
      <c r="K467" s="57">
        <v>11</v>
      </c>
      <c r="L467" s="11">
        <v>2.40700218818381E-2</v>
      </c>
      <c r="M467" s="57">
        <v>240</v>
      </c>
      <c r="N467" s="11">
        <v>4.8067294211896698E-2</v>
      </c>
      <c r="O467" s="58" t="s">
        <v>944</v>
      </c>
      <c r="P467" s="59">
        <v>10.925601750546999</v>
      </c>
      <c r="Q467" s="59">
        <v>9.8183856502242204</v>
      </c>
      <c r="R467" s="59"/>
      <c r="S467" s="10">
        <v>32</v>
      </c>
    </row>
    <row r="468" spans="3:19" s="1" customFormat="1" ht="11.85" customHeight="1" x14ac:dyDescent="0.15">
      <c r="C468" s="17" t="s">
        <v>726</v>
      </c>
      <c r="D468" s="52" t="s">
        <v>899</v>
      </c>
      <c r="E468" s="8"/>
      <c r="F468" s="9"/>
      <c r="G468" s="8">
        <v>35</v>
      </c>
      <c r="H468" s="9">
        <v>3.5648735692125297E-5</v>
      </c>
      <c r="I468" s="8">
        <v>1207</v>
      </c>
      <c r="J468" s="9">
        <v>1.5829715799551501E-4</v>
      </c>
      <c r="K468" s="53"/>
      <c r="L468" s="9"/>
      <c r="M468" s="53"/>
      <c r="N468" s="9"/>
      <c r="O468" s="54" t="s">
        <v>970</v>
      </c>
      <c r="P468" s="55">
        <v>34.485714285714302</v>
      </c>
      <c r="Q468" s="55">
        <v>34.485714285714302</v>
      </c>
      <c r="R468" s="55">
        <v>10.9428571428571</v>
      </c>
      <c r="S468" s="8">
        <v>2</v>
      </c>
    </row>
    <row r="469" spans="3:19" s="1" customFormat="1" ht="11.85" customHeight="1" x14ac:dyDescent="0.15">
      <c r="C469" s="17" t="s">
        <v>727</v>
      </c>
      <c r="D469" s="56" t="s">
        <v>906</v>
      </c>
      <c r="E469" s="10">
        <v>1</v>
      </c>
      <c r="F469" s="11">
        <v>1.3831258644536699E-3</v>
      </c>
      <c r="G469" s="10">
        <v>722</v>
      </c>
      <c r="H469" s="11">
        <v>7.3538249056327005E-4</v>
      </c>
      <c r="I469" s="10">
        <v>14474</v>
      </c>
      <c r="J469" s="11">
        <v>1.89825440333644E-3</v>
      </c>
      <c r="K469" s="57">
        <v>38</v>
      </c>
      <c r="L469" s="11">
        <v>5.2631578947368397E-2</v>
      </c>
      <c r="M469" s="57">
        <v>813</v>
      </c>
      <c r="N469" s="11">
        <v>5.6169683570540301E-2</v>
      </c>
      <c r="O469" s="58" t="s">
        <v>948</v>
      </c>
      <c r="P469" s="59">
        <v>20.0470914127424</v>
      </c>
      <c r="Q469" s="59">
        <v>17.0277777777778</v>
      </c>
      <c r="R469" s="59"/>
      <c r="S469" s="10">
        <v>34</v>
      </c>
    </row>
    <row r="470" spans="3:19" s="1" customFormat="1" ht="11.85" customHeight="1" x14ac:dyDescent="0.15">
      <c r="C470" s="17" t="s">
        <v>728</v>
      </c>
      <c r="D470" s="52" t="s">
        <v>906</v>
      </c>
      <c r="E470" s="8">
        <v>7</v>
      </c>
      <c r="F470" s="9">
        <v>1.9886363636363601E-2</v>
      </c>
      <c r="G470" s="8">
        <v>345</v>
      </c>
      <c r="H470" s="9">
        <v>3.5139468039380699E-4</v>
      </c>
      <c r="I470" s="8">
        <v>4014</v>
      </c>
      <c r="J470" s="9">
        <v>5.2643313354929205E-4</v>
      </c>
      <c r="K470" s="53">
        <v>17</v>
      </c>
      <c r="L470" s="9">
        <v>4.9275362318840603E-2</v>
      </c>
      <c r="M470" s="53">
        <v>209</v>
      </c>
      <c r="N470" s="9">
        <v>5.2067762830094698E-2</v>
      </c>
      <c r="O470" s="54" t="s">
        <v>943</v>
      </c>
      <c r="P470" s="55">
        <v>11.6347826086957</v>
      </c>
      <c r="Q470" s="55">
        <v>10.097560975609801</v>
      </c>
      <c r="R470" s="55"/>
      <c r="S470" s="8">
        <v>11</v>
      </c>
    </row>
    <row r="471" spans="3:19" s="1" customFormat="1" ht="11.85" customHeight="1" x14ac:dyDescent="0.15">
      <c r="C471" s="17" t="s">
        <v>729</v>
      </c>
      <c r="D471" s="56" t="s">
        <v>899</v>
      </c>
      <c r="E471" s="10">
        <v>28</v>
      </c>
      <c r="F471" s="11">
        <v>1.4336917562724E-2</v>
      </c>
      <c r="G471" s="10">
        <v>1925</v>
      </c>
      <c r="H471" s="11">
        <v>1.9606804630668902E-3</v>
      </c>
      <c r="I471" s="10">
        <v>11289</v>
      </c>
      <c r="J471" s="11">
        <v>1.4805440071345201E-3</v>
      </c>
      <c r="K471" s="57">
        <v>23</v>
      </c>
      <c r="L471" s="11">
        <v>1.1948051948051999E-2</v>
      </c>
      <c r="M471" s="57">
        <v>160</v>
      </c>
      <c r="N471" s="11">
        <v>1.41730888475507E-2</v>
      </c>
      <c r="O471" s="58" t="s">
        <v>931</v>
      </c>
      <c r="P471" s="59">
        <v>5.8644155844155899</v>
      </c>
      <c r="Q471" s="59">
        <v>5.5893796004206102</v>
      </c>
      <c r="R471" s="59">
        <v>1.48727272727273</v>
      </c>
      <c r="S471" s="10">
        <v>1</v>
      </c>
    </row>
    <row r="472" spans="3:19" s="1" customFormat="1" ht="11.85" customHeight="1" x14ac:dyDescent="0.15">
      <c r="C472" s="17" t="s">
        <v>730</v>
      </c>
      <c r="D472" s="52" t="s">
        <v>906</v>
      </c>
      <c r="E472" s="8">
        <v>3</v>
      </c>
      <c r="F472" s="9">
        <v>2.8089887640449398E-3</v>
      </c>
      <c r="G472" s="8">
        <v>1065</v>
      </c>
      <c r="H472" s="9">
        <v>1.0847401003461E-3</v>
      </c>
      <c r="I472" s="8">
        <v>14427</v>
      </c>
      <c r="J472" s="9">
        <v>1.8920903880706599E-3</v>
      </c>
      <c r="K472" s="53">
        <v>6</v>
      </c>
      <c r="L472" s="9">
        <v>5.6338028169014096E-3</v>
      </c>
      <c r="M472" s="53">
        <v>176</v>
      </c>
      <c r="N472" s="9">
        <v>1.2199348443889899E-2</v>
      </c>
      <c r="O472" s="54" t="s">
        <v>963</v>
      </c>
      <c r="P472" s="55">
        <v>13.546478873239399</v>
      </c>
      <c r="Q472" s="55">
        <v>13.1284230406043</v>
      </c>
      <c r="R472" s="55"/>
      <c r="S472" s="8">
        <v>11</v>
      </c>
    </row>
    <row r="473" spans="3:19" s="1" customFormat="1" ht="11.85" customHeight="1" x14ac:dyDescent="0.15">
      <c r="C473" s="17" t="s">
        <v>731</v>
      </c>
      <c r="D473" s="56" t="s">
        <v>899</v>
      </c>
      <c r="E473" s="10">
        <v>38</v>
      </c>
      <c r="F473" s="11">
        <v>3.02066772655008E-2</v>
      </c>
      <c r="G473" s="10">
        <v>1220</v>
      </c>
      <c r="H473" s="11">
        <v>1.2426130726969401E-3</v>
      </c>
      <c r="I473" s="10">
        <v>12382</v>
      </c>
      <c r="J473" s="11">
        <v>1.62389014937901E-3</v>
      </c>
      <c r="K473" s="57">
        <v>279</v>
      </c>
      <c r="L473" s="11">
        <v>0.22868852459016401</v>
      </c>
      <c r="M473" s="57">
        <v>2116</v>
      </c>
      <c r="N473" s="11">
        <v>0.170893232111129</v>
      </c>
      <c r="O473" s="58" t="s">
        <v>912</v>
      </c>
      <c r="P473" s="59">
        <v>10.149180327868899</v>
      </c>
      <c r="Q473" s="59">
        <v>7.0297555791711002</v>
      </c>
      <c r="R473" s="59">
        <v>4.6811475409836101</v>
      </c>
      <c r="S473" s="10">
        <v>6</v>
      </c>
    </row>
    <row r="474" spans="3:19" s="1" customFormat="1" ht="11.85" customHeight="1" x14ac:dyDescent="0.15">
      <c r="C474" s="17" t="s">
        <v>732</v>
      </c>
      <c r="D474" s="52" t="s">
        <v>899</v>
      </c>
      <c r="E474" s="8">
        <v>3077</v>
      </c>
      <c r="F474" s="9">
        <v>0.214604547356675</v>
      </c>
      <c r="G474" s="8">
        <v>11261</v>
      </c>
      <c r="H474" s="9">
        <v>1.14697260751149E-2</v>
      </c>
      <c r="I474" s="8">
        <v>41629</v>
      </c>
      <c r="J474" s="9">
        <v>5.45961258508308E-3</v>
      </c>
      <c r="K474" s="53">
        <v>547</v>
      </c>
      <c r="L474" s="9">
        <v>4.8574726933664901E-2</v>
      </c>
      <c r="M474" s="53">
        <v>2545</v>
      </c>
      <c r="N474" s="9">
        <v>6.1135266280717797E-2</v>
      </c>
      <c r="O474" s="54" t="s">
        <v>920</v>
      </c>
      <c r="P474" s="55">
        <v>3.6967409643903699</v>
      </c>
      <c r="Q474" s="55">
        <v>3.1294567855142801</v>
      </c>
      <c r="R474" s="55">
        <v>1.1814226090045301</v>
      </c>
      <c r="S474" s="8">
        <v>2</v>
      </c>
    </row>
    <row r="475" spans="3:19" s="1" customFormat="1" ht="11.85" customHeight="1" x14ac:dyDescent="0.15">
      <c r="C475" s="17" t="s">
        <v>733</v>
      </c>
      <c r="D475" s="56" t="s">
        <v>899</v>
      </c>
      <c r="E475" s="10"/>
      <c r="F475" s="11"/>
      <c r="G475" s="10">
        <v>22</v>
      </c>
      <c r="H475" s="11">
        <v>2.2407776720764499E-5</v>
      </c>
      <c r="I475" s="10">
        <v>619</v>
      </c>
      <c r="J475" s="11">
        <v>8.1181392542852994E-5</v>
      </c>
      <c r="K475" s="57">
        <v>2</v>
      </c>
      <c r="L475" s="11">
        <v>9.0909090909090898E-2</v>
      </c>
      <c r="M475" s="57">
        <v>9</v>
      </c>
      <c r="N475" s="11">
        <v>1.45395799676898E-2</v>
      </c>
      <c r="O475" s="58" t="s">
        <v>902</v>
      </c>
      <c r="P475" s="59">
        <v>28.136363636363601</v>
      </c>
      <c r="Q475" s="59">
        <v>24.5</v>
      </c>
      <c r="R475" s="59">
        <v>3.6363636363636398</v>
      </c>
      <c r="S475" s="10"/>
    </row>
    <row r="476" spans="3:19" s="1" customFormat="1" ht="11.85" customHeight="1" x14ac:dyDescent="0.15">
      <c r="C476" s="17" t="s">
        <v>734</v>
      </c>
      <c r="D476" s="52" t="s">
        <v>899</v>
      </c>
      <c r="E476" s="8"/>
      <c r="F476" s="9"/>
      <c r="G476" s="8">
        <v>921</v>
      </c>
      <c r="H476" s="9">
        <v>9.3807101635564E-4</v>
      </c>
      <c r="I476" s="8">
        <v>5865</v>
      </c>
      <c r="J476" s="9">
        <v>7.6919041561200802E-4</v>
      </c>
      <c r="K476" s="53">
        <v>2</v>
      </c>
      <c r="L476" s="9">
        <v>2.1715526601520101E-3</v>
      </c>
      <c r="M476" s="53">
        <v>64</v>
      </c>
      <c r="N476" s="9">
        <v>1.09121909633419E-2</v>
      </c>
      <c r="O476" s="54" t="s">
        <v>967</v>
      </c>
      <c r="P476" s="55">
        <v>6.3680781758957696</v>
      </c>
      <c r="Q476" s="55">
        <v>6.18389553862895</v>
      </c>
      <c r="R476" s="55">
        <v>1.0684039087947901</v>
      </c>
      <c r="S476" s="8">
        <v>3</v>
      </c>
    </row>
    <row r="477" spans="3:19" s="1" customFormat="1" ht="11.85" customHeight="1" x14ac:dyDescent="0.15">
      <c r="C477" s="17" t="s">
        <v>735</v>
      </c>
      <c r="D477" s="56" t="s">
        <v>899</v>
      </c>
      <c r="E477" s="10">
        <v>1</v>
      </c>
      <c r="F477" s="11">
        <v>2.6178010471204199E-3</v>
      </c>
      <c r="G477" s="10">
        <v>381</v>
      </c>
      <c r="H477" s="11">
        <v>3.8806195139142098E-4</v>
      </c>
      <c r="I477" s="10">
        <v>5322</v>
      </c>
      <c r="J477" s="11">
        <v>6.9797636690317202E-4</v>
      </c>
      <c r="K477" s="57">
        <v>80</v>
      </c>
      <c r="L477" s="11">
        <v>0.20997375328084</v>
      </c>
      <c r="M477" s="57">
        <v>1458</v>
      </c>
      <c r="N477" s="11">
        <v>0.27395715896279599</v>
      </c>
      <c r="O477" s="58" t="s">
        <v>923</v>
      </c>
      <c r="P477" s="59">
        <v>13.968503937007901</v>
      </c>
      <c r="Q477" s="59">
        <v>8.8006644518272399</v>
      </c>
      <c r="R477" s="59">
        <v>2.6719160104986899</v>
      </c>
      <c r="S477" s="10"/>
    </row>
    <row r="478" spans="3:19" s="1" customFormat="1" ht="11.85" customHeight="1" x14ac:dyDescent="0.15">
      <c r="C478" s="17" t="s">
        <v>736</v>
      </c>
      <c r="D478" s="52" t="s">
        <v>899</v>
      </c>
      <c r="E478" s="8">
        <v>21</v>
      </c>
      <c r="F478" s="9">
        <v>5.34623217922607E-3</v>
      </c>
      <c r="G478" s="8">
        <v>3907</v>
      </c>
      <c r="H478" s="9">
        <v>3.9794174385466702E-3</v>
      </c>
      <c r="I478" s="8">
        <v>22565</v>
      </c>
      <c r="J478" s="9">
        <v>2.9593830738763802E-3</v>
      </c>
      <c r="K478" s="53">
        <v>23</v>
      </c>
      <c r="L478" s="9">
        <v>5.8868697210135703E-3</v>
      </c>
      <c r="M478" s="53">
        <v>196</v>
      </c>
      <c r="N478" s="9">
        <v>8.6860181697318798E-3</v>
      </c>
      <c r="O478" s="54" t="s">
        <v>931</v>
      </c>
      <c r="P478" s="55">
        <v>5.7755310980291803</v>
      </c>
      <c r="Q478" s="55">
        <v>5.6346549948506697</v>
      </c>
      <c r="R478" s="55">
        <v>0.93242897363706201</v>
      </c>
      <c r="S478" s="8"/>
    </row>
    <row r="479" spans="3:19" s="1" customFormat="1" ht="11.85" customHeight="1" x14ac:dyDescent="0.15">
      <c r="C479" s="17" t="s">
        <v>737</v>
      </c>
      <c r="D479" s="56" t="s">
        <v>899</v>
      </c>
      <c r="E479" s="10">
        <v>1</v>
      </c>
      <c r="F479" s="11">
        <v>8.0645161290322596E-3</v>
      </c>
      <c r="G479" s="10">
        <v>123</v>
      </c>
      <c r="H479" s="11">
        <v>1.25279842575183E-4</v>
      </c>
      <c r="I479" s="10">
        <v>1765</v>
      </c>
      <c r="J479" s="11">
        <v>2.3147844561895899E-4</v>
      </c>
      <c r="K479" s="57">
        <v>58</v>
      </c>
      <c r="L479" s="11">
        <v>0.47154471544715498</v>
      </c>
      <c r="M479" s="57">
        <v>814</v>
      </c>
      <c r="N479" s="11">
        <v>0.46118980169971702</v>
      </c>
      <c r="O479" s="58" t="s">
        <v>920</v>
      </c>
      <c r="P479" s="59">
        <v>14.349593495935</v>
      </c>
      <c r="Q479" s="59">
        <v>5.6461538461538501</v>
      </c>
      <c r="R479" s="59">
        <v>3.3495934959349598</v>
      </c>
      <c r="S479" s="10">
        <v>2</v>
      </c>
    </row>
    <row r="480" spans="3:19" s="1" customFormat="1" ht="11.85" customHeight="1" x14ac:dyDescent="0.15">
      <c r="C480" s="17" t="s">
        <v>738</v>
      </c>
      <c r="D480" s="52" t="s">
        <v>899</v>
      </c>
      <c r="E480" s="8">
        <v>896</v>
      </c>
      <c r="F480" s="9">
        <v>0.13076474022183299</v>
      </c>
      <c r="G480" s="8">
        <v>5956</v>
      </c>
      <c r="H480" s="9">
        <v>6.0663962794942402E-3</v>
      </c>
      <c r="I480" s="8">
        <v>22368</v>
      </c>
      <c r="J480" s="9">
        <v>2.9335466694645198E-3</v>
      </c>
      <c r="K480" s="53">
        <v>85</v>
      </c>
      <c r="L480" s="9">
        <v>1.42713230355944E-2</v>
      </c>
      <c r="M480" s="53">
        <v>592</v>
      </c>
      <c r="N480" s="9">
        <v>2.6466380543633799E-2</v>
      </c>
      <c r="O480" s="54" t="s">
        <v>917</v>
      </c>
      <c r="P480" s="55">
        <v>3.7555406312961699</v>
      </c>
      <c r="Q480" s="55">
        <v>3.50604667007324</v>
      </c>
      <c r="R480" s="55">
        <v>0.88717259905977197</v>
      </c>
      <c r="S480" s="8">
        <v>1</v>
      </c>
    </row>
    <row r="481" spans="3:19" s="1" customFormat="1" ht="11.85" customHeight="1" x14ac:dyDescent="0.15">
      <c r="C481" s="17" t="s">
        <v>739</v>
      </c>
      <c r="D481" s="56" t="s">
        <v>899</v>
      </c>
      <c r="E481" s="10"/>
      <c r="F481" s="11"/>
      <c r="G481" s="10">
        <v>17</v>
      </c>
      <c r="H481" s="11">
        <v>1.7315100193318001E-5</v>
      </c>
      <c r="I481" s="10">
        <v>505</v>
      </c>
      <c r="J481" s="11">
        <v>6.6230376791826805E-5</v>
      </c>
      <c r="K481" s="57">
        <v>3</v>
      </c>
      <c r="L481" s="11">
        <v>0.17647058823529399</v>
      </c>
      <c r="M481" s="57">
        <v>103</v>
      </c>
      <c r="N481" s="11">
        <v>0.203960396039604</v>
      </c>
      <c r="O481" s="58" t="s">
        <v>971</v>
      </c>
      <c r="P481" s="59">
        <v>29.705882352941199</v>
      </c>
      <c r="Q481" s="59">
        <v>19.928571428571399</v>
      </c>
      <c r="R481" s="59">
        <v>9.5294117647058805</v>
      </c>
      <c r="S481" s="10">
        <v>1</v>
      </c>
    </row>
    <row r="482" spans="3:19" s="1" customFormat="1" ht="11.85" customHeight="1" x14ac:dyDescent="0.15">
      <c r="C482" s="17" t="s">
        <v>740</v>
      </c>
      <c r="D482" s="52" t="s">
        <v>899</v>
      </c>
      <c r="E482" s="8">
        <v>1</v>
      </c>
      <c r="F482" s="9">
        <v>3.3333333333333298E-2</v>
      </c>
      <c r="G482" s="8">
        <v>29</v>
      </c>
      <c r="H482" s="9">
        <v>2.9537523859189499E-5</v>
      </c>
      <c r="I482" s="8">
        <v>388</v>
      </c>
      <c r="J482" s="9">
        <v>5.0885913257878797E-5</v>
      </c>
      <c r="K482" s="53">
        <v>1</v>
      </c>
      <c r="L482" s="9">
        <v>3.4482758620689703E-2</v>
      </c>
      <c r="M482" s="53">
        <v>9</v>
      </c>
      <c r="N482" s="9">
        <v>2.3195876288659802E-2</v>
      </c>
      <c r="O482" s="54" t="s">
        <v>932</v>
      </c>
      <c r="P482" s="55">
        <v>13.3793103448276</v>
      </c>
      <c r="Q482" s="55">
        <v>12.035714285714301</v>
      </c>
      <c r="R482" s="55">
        <v>2.6206896551724101</v>
      </c>
      <c r="S482" s="8"/>
    </row>
    <row r="483" spans="3:19" s="1" customFormat="1" ht="11.85" customHeight="1" x14ac:dyDescent="0.15">
      <c r="C483" s="17" t="s">
        <v>741</v>
      </c>
      <c r="D483" s="56" t="s">
        <v>899</v>
      </c>
      <c r="E483" s="10">
        <v>3986</v>
      </c>
      <c r="F483" s="11">
        <v>0.45826626810761101</v>
      </c>
      <c r="G483" s="10">
        <v>4712</v>
      </c>
      <c r="H483" s="11">
        <v>4.7993383594655504E-3</v>
      </c>
      <c r="I483" s="10">
        <v>13482</v>
      </c>
      <c r="J483" s="11">
        <v>1.76815433645031E-3</v>
      </c>
      <c r="K483" s="57">
        <v>331</v>
      </c>
      <c r="L483" s="11">
        <v>7.0246179966044098E-2</v>
      </c>
      <c r="M483" s="57">
        <v>1405</v>
      </c>
      <c r="N483" s="11">
        <v>0.10421302477377201</v>
      </c>
      <c r="O483" s="58" t="s">
        <v>903</v>
      </c>
      <c r="P483" s="59">
        <v>2.8612054329371799</v>
      </c>
      <c r="Q483" s="59">
        <v>2.4448755991782698</v>
      </c>
      <c r="R483" s="59">
        <v>0.33786078098472</v>
      </c>
      <c r="S483" s="10"/>
    </row>
    <row r="484" spans="3:19" s="1" customFormat="1" ht="11.85" customHeight="1" x14ac:dyDescent="0.15">
      <c r="C484" s="17" t="s">
        <v>742</v>
      </c>
      <c r="D484" s="52" t="s">
        <v>899</v>
      </c>
      <c r="E484" s="8"/>
      <c r="F484" s="9"/>
      <c r="G484" s="8">
        <v>17</v>
      </c>
      <c r="H484" s="9">
        <v>1.7315100193318001E-5</v>
      </c>
      <c r="I484" s="8">
        <v>949</v>
      </c>
      <c r="J484" s="9">
        <v>1.24460648664245E-4</v>
      </c>
      <c r="K484" s="53">
        <v>3</v>
      </c>
      <c r="L484" s="9">
        <v>0.17647058823529399</v>
      </c>
      <c r="M484" s="53">
        <v>151</v>
      </c>
      <c r="N484" s="9">
        <v>0.15911485774499501</v>
      </c>
      <c r="O484" s="54" t="s">
        <v>972</v>
      </c>
      <c r="P484" s="55">
        <v>55.823529411764703</v>
      </c>
      <c r="Q484" s="55">
        <v>38.785714285714299</v>
      </c>
      <c r="R484" s="55">
        <v>6.1764705882352899</v>
      </c>
      <c r="S484" s="8"/>
    </row>
    <row r="485" spans="3:19" s="1" customFormat="1" ht="11.85" customHeight="1" x14ac:dyDescent="0.15">
      <c r="C485" s="17" t="s">
        <v>743</v>
      </c>
      <c r="D485" s="56" t="s">
        <v>906</v>
      </c>
      <c r="E485" s="10"/>
      <c r="F485" s="11"/>
      <c r="G485" s="10">
        <v>15</v>
      </c>
      <c r="H485" s="11">
        <v>1.5278029582339401E-5</v>
      </c>
      <c r="I485" s="10">
        <v>176</v>
      </c>
      <c r="J485" s="11">
        <v>2.30822699314089E-5</v>
      </c>
      <c r="K485" s="57">
        <v>1</v>
      </c>
      <c r="L485" s="11">
        <v>6.6666666666666693E-2</v>
      </c>
      <c r="M485" s="57">
        <v>15</v>
      </c>
      <c r="N485" s="11">
        <v>8.5227272727272693E-2</v>
      </c>
      <c r="O485" s="58" t="s">
        <v>973</v>
      </c>
      <c r="P485" s="59">
        <v>11.733333333333301</v>
      </c>
      <c r="Q485" s="59">
        <v>6.5</v>
      </c>
      <c r="R485" s="59"/>
      <c r="S485" s="10">
        <v>7</v>
      </c>
    </row>
    <row r="486" spans="3:19" s="1" customFormat="1" ht="11.85" customHeight="1" x14ac:dyDescent="0.15">
      <c r="C486" s="17" t="s">
        <v>744</v>
      </c>
      <c r="D486" s="52" t="s">
        <v>899</v>
      </c>
      <c r="E486" s="8"/>
      <c r="F486" s="9"/>
      <c r="G486" s="8">
        <v>10</v>
      </c>
      <c r="H486" s="9">
        <v>1.0185353054892901E-5</v>
      </c>
      <c r="I486" s="8">
        <v>455</v>
      </c>
      <c r="J486" s="9">
        <v>5.96729137431311E-5</v>
      </c>
      <c r="K486" s="53">
        <v>3</v>
      </c>
      <c r="L486" s="9">
        <v>0.3</v>
      </c>
      <c r="M486" s="53">
        <v>126</v>
      </c>
      <c r="N486" s="9">
        <v>0.27692307692307699</v>
      </c>
      <c r="O486" s="54" t="s">
        <v>974</v>
      </c>
      <c r="P486" s="55">
        <v>45.5</v>
      </c>
      <c r="Q486" s="55">
        <v>20</v>
      </c>
      <c r="R486" s="55">
        <v>9.1999999999999993</v>
      </c>
      <c r="S486" s="8">
        <v>1</v>
      </c>
    </row>
    <row r="487" spans="3:19" s="1" customFormat="1" ht="11.85" customHeight="1" x14ac:dyDescent="0.15">
      <c r="C487" s="17" t="s">
        <v>745</v>
      </c>
      <c r="D487" s="56" t="s">
        <v>899</v>
      </c>
      <c r="E487" s="10">
        <v>2</v>
      </c>
      <c r="F487" s="11">
        <v>4.3478260869565202E-2</v>
      </c>
      <c r="G487" s="10">
        <v>44</v>
      </c>
      <c r="H487" s="11">
        <v>4.4815553441528998E-5</v>
      </c>
      <c r="I487" s="10">
        <v>943</v>
      </c>
      <c r="J487" s="11">
        <v>1.23673753098401E-4</v>
      </c>
      <c r="K487" s="57">
        <v>5</v>
      </c>
      <c r="L487" s="11">
        <v>0.11363636363636399</v>
      </c>
      <c r="M487" s="57">
        <v>138</v>
      </c>
      <c r="N487" s="11">
        <v>0.146341463414634</v>
      </c>
      <c r="O487" s="58" t="s">
        <v>942</v>
      </c>
      <c r="P487" s="59">
        <v>21.431818181818201</v>
      </c>
      <c r="Q487" s="59">
        <v>16.153846153846199</v>
      </c>
      <c r="R487" s="59">
        <v>6.9545454545454497</v>
      </c>
      <c r="S487" s="10">
        <v>1</v>
      </c>
    </row>
    <row r="488" spans="3:19" s="1" customFormat="1" ht="11.85" customHeight="1" x14ac:dyDescent="0.15">
      <c r="C488" s="17" t="s">
        <v>746</v>
      </c>
      <c r="D488" s="52" t="s">
        <v>906</v>
      </c>
      <c r="E488" s="8"/>
      <c r="F488" s="9"/>
      <c r="G488" s="8">
        <v>7</v>
      </c>
      <c r="H488" s="9">
        <v>7.12974713842506E-6</v>
      </c>
      <c r="I488" s="8">
        <v>91</v>
      </c>
      <c r="J488" s="9">
        <v>1.1934582748626199E-5</v>
      </c>
      <c r="K488" s="53"/>
      <c r="L488" s="9"/>
      <c r="M488" s="53"/>
      <c r="N488" s="9"/>
      <c r="O488" s="54" t="s">
        <v>907</v>
      </c>
      <c r="P488" s="55">
        <v>13</v>
      </c>
      <c r="Q488" s="55">
        <v>13</v>
      </c>
      <c r="R488" s="55"/>
      <c r="S488" s="8">
        <v>1</v>
      </c>
    </row>
    <row r="489" spans="3:19" s="1" customFormat="1" ht="11.85" customHeight="1" x14ac:dyDescent="0.15">
      <c r="C489" s="17" t="s">
        <v>747</v>
      </c>
      <c r="D489" s="56" t="s">
        <v>906</v>
      </c>
      <c r="E489" s="10">
        <v>5</v>
      </c>
      <c r="F489" s="11">
        <v>0.104166666666667</v>
      </c>
      <c r="G489" s="10">
        <v>43</v>
      </c>
      <c r="H489" s="11">
        <v>4.37970181360396E-5</v>
      </c>
      <c r="I489" s="10">
        <v>575</v>
      </c>
      <c r="J489" s="11">
        <v>7.54108250600008E-5</v>
      </c>
      <c r="K489" s="57">
        <v>4</v>
      </c>
      <c r="L489" s="11">
        <v>9.3023255813953501E-2</v>
      </c>
      <c r="M489" s="57">
        <v>221</v>
      </c>
      <c r="N489" s="11">
        <v>0.384347826086957</v>
      </c>
      <c r="O489" s="58" t="s">
        <v>913</v>
      </c>
      <c r="P489" s="59">
        <v>13.3720930232558</v>
      </c>
      <c r="Q489" s="59">
        <v>6.8205128205128203</v>
      </c>
      <c r="R489" s="59"/>
      <c r="S489" s="10"/>
    </row>
    <row r="490" spans="3:19" s="1" customFormat="1" ht="11.85" customHeight="1" x14ac:dyDescent="0.15">
      <c r="C490" s="17" t="s">
        <v>748</v>
      </c>
      <c r="D490" s="52" t="s">
        <v>906</v>
      </c>
      <c r="E490" s="8"/>
      <c r="F490" s="9"/>
      <c r="G490" s="8">
        <v>29</v>
      </c>
      <c r="H490" s="9">
        <v>2.9537523859189499E-5</v>
      </c>
      <c r="I490" s="8">
        <v>571</v>
      </c>
      <c r="J490" s="9">
        <v>7.4886228016105103E-5</v>
      </c>
      <c r="K490" s="53">
        <v>5</v>
      </c>
      <c r="L490" s="9">
        <v>0.17241379310344801</v>
      </c>
      <c r="M490" s="53">
        <v>111</v>
      </c>
      <c r="N490" s="9">
        <v>0.194395796847636</v>
      </c>
      <c r="O490" s="54" t="s">
        <v>942</v>
      </c>
      <c r="P490" s="55">
        <v>19.689655172413801</v>
      </c>
      <c r="Q490" s="55">
        <v>11.875</v>
      </c>
      <c r="R490" s="55"/>
      <c r="S490" s="8">
        <v>3</v>
      </c>
    </row>
    <row r="491" spans="3:19" s="1" customFormat="1" ht="11.85" customHeight="1" x14ac:dyDescent="0.15">
      <c r="C491" s="17" t="s">
        <v>749</v>
      </c>
      <c r="D491" s="56" t="s">
        <v>906</v>
      </c>
      <c r="E491" s="10">
        <v>21</v>
      </c>
      <c r="F491" s="11">
        <v>7.4468085106383003E-2</v>
      </c>
      <c r="G491" s="10">
        <v>261</v>
      </c>
      <c r="H491" s="11">
        <v>2.6583771473270601E-4</v>
      </c>
      <c r="I491" s="10">
        <v>2900</v>
      </c>
      <c r="J491" s="11">
        <v>3.8033285682435202E-4</v>
      </c>
      <c r="K491" s="57">
        <v>48</v>
      </c>
      <c r="L491" s="11">
        <v>0.18390804597701099</v>
      </c>
      <c r="M491" s="57">
        <v>594</v>
      </c>
      <c r="N491" s="11">
        <v>0.20482758620689701</v>
      </c>
      <c r="O491" s="58" t="s">
        <v>918</v>
      </c>
      <c r="P491" s="59">
        <v>11.1111111111111</v>
      </c>
      <c r="Q491" s="59">
        <v>6.7699530516431903</v>
      </c>
      <c r="R491" s="59"/>
      <c r="S491" s="10"/>
    </row>
    <row r="492" spans="3:19" s="1" customFormat="1" ht="11.85" customHeight="1" x14ac:dyDescent="0.15">
      <c r="C492" s="17" t="s">
        <v>750</v>
      </c>
      <c r="D492" s="52" t="s">
        <v>899</v>
      </c>
      <c r="E492" s="8"/>
      <c r="F492" s="9"/>
      <c r="G492" s="8">
        <v>5</v>
      </c>
      <c r="H492" s="9">
        <v>5.0926765274464698E-6</v>
      </c>
      <c r="I492" s="8">
        <v>110</v>
      </c>
      <c r="J492" s="9">
        <v>1.44264187071306E-5</v>
      </c>
      <c r="K492" s="53"/>
      <c r="L492" s="9"/>
      <c r="M492" s="53"/>
      <c r="N492" s="9"/>
      <c r="O492" s="54" t="s">
        <v>975</v>
      </c>
      <c r="P492" s="55">
        <v>22</v>
      </c>
      <c r="Q492" s="55">
        <v>22</v>
      </c>
      <c r="R492" s="55">
        <v>0.2</v>
      </c>
      <c r="S492" s="8"/>
    </row>
    <row r="493" spans="3:19" s="1" customFormat="1" ht="11.85" customHeight="1" x14ac:dyDescent="0.15">
      <c r="C493" s="17" t="s">
        <v>751</v>
      </c>
      <c r="D493" s="56" t="s">
        <v>899</v>
      </c>
      <c r="E493" s="10"/>
      <c r="F493" s="11"/>
      <c r="G493" s="10">
        <v>6</v>
      </c>
      <c r="H493" s="11">
        <v>6.1112118329357704E-6</v>
      </c>
      <c r="I493" s="10">
        <v>116</v>
      </c>
      <c r="J493" s="11">
        <v>1.52133142729741E-5</v>
      </c>
      <c r="K493" s="57"/>
      <c r="L493" s="11"/>
      <c r="M493" s="57"/>
      <c r="N493" s="11"/>
      <c r="O493" s="58" t="s">
        <v>947</v>
      </c>
      <c r="P493" s="59">
        <v>19.3333333333333</v>
      </c>
      <c r="Q493" s="59">
        <v>19.3333333333333</v>
      </c>
      <c r="R493" s="59">
        <v>0.33333333333333298</v>
      </c>
      <c r="S493" s="10"/>
    </row>
    <row r="494" spans="3:19" s="1" customFormat="1" ht="11.85" customHeight="1" x14ac:dyDescent="0.15">
      <c r="C494" s="17" t="s">
        <v>752</v>
      </c>
      <c r="D494" s="52" t="s">
        <v>899</v>
      </c>
      <c r="E494" s="8">
        <v>67</v>
      </c>
      <c r="F494" s="9">
        <v>2.5898724391186699E-2</v>
      </c>
      <c r="G494" s="8">
        <v>2520</v>
      </c>
      <c r="H494" s="9">
        <v>2.5667089698330199E-3</v>
      </c>
      <c r="I494" s="8">
        <v>17929</v>
      </c>
      <c r="J494" s="9">
        <v>2.3513751000013099E-3</v>
      </c>
      <c r="K494" s="53">
        <v>8</v>
      </c>
      <c r="L494" s="9">
        <v>3.1746031746031698E-3</v>
      </c>
      <c r="M494" s="53">
        <v>98</v>
      </c>
      <c r="N494" s="9">
        <v>5.4660047966980903E-3</v>
      </c>
      <c r="O494" s="54" t="s">
        <v>947</v>
      </c>
      <c r="P494" s="55">
        <v>7.1146825396825397</v>
      </c>
      <c r="Q494" s="55">
        <v>6.9355095541401299</v>
      </c>
      <c r="R494" s="55">
        <v>3.4932539682539701</v>
      </c>
      <c r="S494" s="8">
        <v>2</v>
      </c>
    </row>
    <row r="495" spans="3:19" s="1" customFormat="1" ht="11.85" customHeight="1" x14ac:dyDescent="0.15">
      <c r="C495" s="17" t="s">
        <v>753</v>
      </c>
      <c r="D495" s="56" t="s">
        <v>899</v>
      </c>
      <c r="E495" s="10">
        <v>1927</v>
      </c>
      <c r="F495" s="11">
        <v>0.170289855072464</v>
      </c>
      <c r="G495" s="10">
        <v>9389</v>
      </c>
      <c r="H495" s="11">
        <v>9.5630279832389798E-3</v>
      </c>
      <c r="I495" s="10">
        <v>31869</v>
      </c>
      <c r="J495" s="11">
        <v>4.17959579797768E-3</v>
      </c>
      <c r="K495" s="57">
        <v>495</v>
      </c>
      <c r="L495" s="11">
        <v>5.2721269570774297E-2</v>
      </c>
      <c r="M495" s="57">
        <v>3034</v>
      </c>
      <c r="N495" s="11">
        <v>9.5202234146035306E-2</v>
      </c>
      <c r="O495" s="58" t="s">
        <v>925</v>
      </c>
      <c r="P495" s="59">
        <v>3.3942911918202201</v>
      </c>
      <c r="Q495" s="59">
        <v>2.8463008769957301</v>
      </c>
      <c r="R495" s="59">
        <v>1.41282351688146</v>
      </c>
      <c r="S495" s="10">
        <v>3</v>
      </c>
    </row>
    <row r="496" spans="3:19" s="1" customFormat="1" ht="11.85" customHeight="1" x14ac:dyDescent="0.15">
      <c r="C496" s="17" t="s">
        <v>754</v>
      </c>
      <c r="D496" s="52" t="s">
        <v>899</v>
      </c>
      <c r="E496" s="8">
        <v>1</v>
      </c>
      <c r="F496" s="9">
        <v>1.6666666666666701E-2</v>
      </c>
      <c r="G496" s="8">
        <v>59</v>
      </c>
      <c r="H496" s="9">
        <v>6.0093583023868403E-5</v>
      </c>
      <c r="I496" s="8">
        <v>1070</v>
      </c>
      <c r="J496" s="9">
        <v>1.4032970924208801E-4</v>
      </c>
      <c r="K496" s="53">
        <v>33</v>
      </c>
      <c r="L496" s="9">
        <v>0.55932203389830504</v>
      </c>
      <c r="M496" s="53">
        <v>542</v>
      </c>
      <c r="N496" s="9">
        <v>0.50654205607476599</v>
      </c>
      <c r="O496" s="54" t="s">
        <v>916</v>
      </c>
      <c r="P496" s="55">
        <v>18.135593220339</v>
      </c>
      <c r="Q496" s="55">
        <v>5.9230769230769198</v>
      </c>
      <c r="R496" s="55">
        <v>4.9830508474576298</v>
      </c>
      <c r="S496" s="8">
        <v>3</v>
      </c>
    </row>
    <row r="497" spans="3:19" s="1" customFormat="1" ht="11.85" customHeight="1" x14ac:dyDescent="0.15">
      <c r="C497" s="17" t="s">
        <v>755</v>
      </c>
      <c r="D497" s="56" t="s">
        <v>899</v>
      </c>
      <c r="E497" s="10">
        <v>44</v>
      </c>
      <c r="F497" s="11">
        <v>2.95302013422819E-2</v>
      </c>
      <c r="G497" s="10">
        <v>1446</v>
      </c>
      <c r="H497" s="11">
        <v>1.4728020517375199E-3</v>
      </c>
      <c r="I497" s="10">
        <v>7112</v>
      </c>
      <c r="J497" s="11">
        <v>9.3273354404647903E-4</v>
      </c>
      <c r="K497" s="57">
        <v>35</v>
      </c>
      <c r="L497" s="11">
        <v>2.4204702627939102E-2</v>
      </c>
      <c r="M497" s="57">
        <v>381</v>
      </c>
      <c r="N497" s="11">
        <v>5.3571428571428603E-2</v>
      </c>
      <c r="O497" s="58" t="s">
        <v>923</v>
      </c>
      <c r="P497" s="59">
        <v>4.9183955739972296</v>
      </c>
      <c r="Q497" s="59">
        <v>4.3982990786676099</v>
      </c>
      <c r="R497" s="59">
        <v>1.37206085753804</v>
      </c>
      <c r="S497" s="10">
        <v>1</v>
      </c>
    </row>
    <row r="498" spans="3:19" s="1" customFormat="1" ht="11.85" customHeight="1" x14ac:dyDescent="0.15">
      <c r="C498" s="17" t="s">
        <v>756</v>
      </c>
      <c r="D498" s="52" t="s">
        <v>906</v>
      </c>
      <c r="E498" s="8">
        <v>8</v>
      </c>
      <c r="F498" s="9">
        <v>2.8070175438596499E-2</v>
      </c>
      <c r="G498" s="8">
        <v>277</v>
      </c>
      <c r="H498" s="9">
        <v>2.8213427962053503E-4</v>
      </c>
      <c r="I498" s="8">
        <v>3068</v>
      </c>
      <c r="J498" s="9">
        <v>4.0236593266796902E-4</v>
      </c>
      <c r="K498" s="53">
        <v>21</v>
      </c>
      <c r="L498" s="9">
        <v>7.5812274368231E-2</v>
      </c>
      <c r="M498" s="53">
        <v>262</v>
      </c>
      <c r="N498" s="9">
        <v>8.5397653194263401E-2</v>
      </c>
      <c r="O498" s="54" t="s">
        <v>915</v>
      </c>
      <c r="P498" s="55">
        <v>11.0758122743682</v>
      </c>
      <c r="Q498" s="55">
        <v>8.9921875</v>
      </c>
      <c r="R498" s="55"/>
      <c r="S498" s="8">
        <v>4</v>
      </c>
    </row>
    <row r="499" spans="3:19" s="1" customFormat="1" ht="11.85" customHeight="1" x14ac:dyDescent="0.15">
      <c r="C499" s="17" t="s">
        <v>757</v>
      </c>
      <c r="D499" s="56" t="s">
        <v>906</v>
      </c>
      <c r="E499" s="10">
        <v>2</v>
      </c>
      <c r="F499" s="11">
        <v>2.4721878862793601E-3</v>
      </c>
      <c r="G499" s="10">
        <v>807</v>
      </c>
      <c r="H499" s="11">
        <v>8.2195799152985996E-4</v>
      </c>
      <c r="I499" s="10">
        <v>5279</v>
      </c>
      <c r="J499" s="11">
        <v>6.92336948681294E-4</v>
      </c>
      <c r="K499" s="57"/>
      <c r="L499" s="11"/>
      <c r="M499" s="57"/>
      <c r="N499" s="11"/>
      <c r="O499" s="58" t="s">
        <v>945</v>
      </c>
      <c r="P499" s="59">
        <v>6.5415117719950402</v>
      </c>
      <c r="Q499" s="59">
        <v>6.5415117719950402</v>
      </c>
      <c r="R499" s="59"/>
      <c r="S499" s="10"/>
    </row>
    <row r="500" spans="3:19" s="1" customFormat="1" ht="11.85" customHeight="1" x14ac:dyDescent="0.15">
      <c r="C500" s="17" t="s">
        <v>758</v>
      </c>
      <c r="D500" s="52" t="s">
        <v>906</v>
      </c>
      <c r="E500" s="8">
        <v>152</v>
      </c>
      <c r="F500" s="9">
        <v>8.9045108377270102E-2</v>
      </c>
      <c r="G500" s="8">
        <v>1555</v>
      </c>
      <c r="H500" s="9">
        <v>1.5838224000358501E-3</v>
      </c>
      <c r="I500" s="8">
        <v>14902</v>
      </c>
      <c r="J500" s="9">
        <v>1.9543862870332702E-3</v>
      </c>
      <c r="K500" s="53">
        <v>82</v>
      </c>
      <c r="L500" s="9">
        <v>5.2733118971061102E-2</v>
      </c>
      <c r="M500" s="53">
        <v>1268</v>
      </c>
      <c r="N500" s="9">
        <v>8.5089249765132199E-2</v>
      </c>
      <c r="O500" s="54" t="s">
        <v>913</v>
      </c>
      <c r="P500" s="55">
        <v>9.5832797427652707</v>
      </c>
      <c r="Q500" s="55">
        <v>8.0312287847929404</v>
      </c>
      <c r="R500" s="55"/>
      <c r="S500" s="8"/>
    </row>
    <row r="501" spans="3:19" s="1" customFormat="1" ht="11.85" customHeight="1" x14ac:dyDescent="0.15">
      <c r="C501" s="17" t="s">
        <v>759</v>
      </c>
      <c r="D501" s="56" t="s">
        <v>906</v>
      </c>
      <c r="E501" s="10">
        <v>43</v>
      </c>
      <c r="F501" s="11">
        <v>1.1537429568017199E-2</v>
      </c>
      <c r="G501" s="10">
        <v>3684</v>
      </c>
      <c r="H501" s="11">
        <v>3.75228406542256E-3</v>
      </c>
      <c r="I501" s="10">
        <v>28074</v>
      </c>
      <c r="J501" s="11">
        <v>3.6818843525816699E-3</v>
      </c>
      <c r="K501" s="57">
        <v>355</v>
      </c>
      <c r="L501" s="11">
        <v>9.63626492942454E-2</v>
      </c>
      <c r="M501" s="57">
        <v>2632</v>
      </c>
      <c r="N501" s="11">
        <v>9.3752226259172206E-2</v>
      </c>
      <c r="O501" s="58" t="s">
        <v>912</v>
      </c>
      <c r="P501" s="59">
        <v>7.6205211726384396</v>
      </c>
      <c r="Q501" s="59">
        <v>6.2550315410032997</v>
      </c>
      <c r="R501" s="59"/>
      <c r="S501" s="10">
        <v>46</v>
      </c>
    </row>
    <row r="502" spans="3:19" s="1" customFormat="1" ht="11.85" customHeight="1" x14ac:dyDescent="0.15">
      <c r="C502" s="17" t="s">
        <v>760</v>
      </c>
      <c r="D502" s="52" t="s">
        <v>899</v>
      </c>
      <c r="E502" s="8"/>
      <c r="F502" s="9"/>
      <c r="G502" s="8">
        <v>11</v>
      </c>
      <c r="H502" s="9">
        <v>1.12038883603822E-5</v>
      </c>
      <c r="I502" s="8">
        <v>217</v>
      </c>
      <c r="J502" s="9">
        <v>2.8459389631339399E-5</v>
      </c>
      <c r="K502" s="53">
        <v>4</v>
      </c>
      <c r="L502" s="9">
        <v>0.36363636363636398</v>
      </c>
      <c r="M502" s="53">
        <v>36</v>
      </c>
      <c r="N502" s="9">
        <v>0.16589861751152099</v>
      </c>
      <c r="O502" s="54" t="s">
        <v>911</v>
      </c>
      <c r="P502" s="55">
        <v>19.727272727272702</v>
      </c>
      <c r="Q502" s="55">
        <v>8.71428571428571</v>
      </c>
      <c r="R502" s="55">
        <v>3.6363636363636398</v>
      </c>
      <c r="S502" s="8">
        <v>7</v>
      </c>
    </row>
    <row r="503" spans="3:19" s="1" customFormat="1" ht="11.85" customHeight="1" x14ac:dyDescent="0.15">
      <c r="C503" s="17" t="s">
        <v>761</v>
      </c>
      <c r="D503" s="56" t="s">
        <v>899</v>
      </c>
      <c r="E503" s="10"/>
      <c r="F503" s="11"/>
      <c r="G503" s="10">
        <v>325</v>
      </c>
      <c r="H503" s="11">
        <v>3.3102397428402098E-4</v>
      </c>
      <c r="I503" s="10">
        <v>6512</v>
      </c>
      <c r="J503" s="11">
        <v>8.5404398746213102E-4</v>
      </c>
      <c r="K503" s="57">
        <v>18</v>
      </c>
      <c r="L503" s="11">
        <v>5.53846153846154E-2</v>
      </c>
      <c r="M503" s="57">
        <v>210</v>
      </c>
      <c r="N503" s="11">
        <v>3.22481572481573E-2</v>
      </c>
      <c r="O503" s="58" t="s">
        <v>901</v>
      </c>
      <c r="P503" s="59">
        <v>20.036923076923099</v>
      </c>
      <c r="Q503" s="59">
        <v>18.241042345276899</v>
      </c>
      <c r="R503" s="59">
        <v>1.5384615384615401</v>
      </c>
      <c r="S503" s="10">
        <v>39</v>
      </c>
    </row>
    <row r="504" spans="3:19" s="1" customFormat="1" ht="11.85" customHeight="1" x14ac:dyDescent="0.15">
      <c r="C504" s="17" t="s">
        <v>762</v>
      </c>
      <c r="D504" s="52" t="s">
        <v>899</v>
      </c>
      <c r="E504" s="8">
        <v>1</v>
      </c>
      <c r="F504" s="9">
        <v>6.6225165562913899E-3</v>
      </c>
      <c r="G504" s="8">
        <v>150</v>
      </c>
      <c r="H504" s="9">
        <v>1.52780295823394E-4</v>
      </c>
      <c r="I504" s="8">
        <v>3541</v>
      </c>
      <c r="J504" s="9">
        <v>4.6439953310863102E-4</v>
      </c>
      <c r="K504" s="53">
        <v>26</v>
      </c>
      <c r="L504" s="9">
        <v>0.17333333333333301</v>
      </c>
      <c r="M504" s="53">
        <v>681</v>
      </c>
      <c r="N504" s="9">
        <v>0.19231855408076801</v>
      </c>
      <c r="O504" s="54" t="s">
        <v>901</v>
      </c>
      <c r="P504" s="55">
        <v>23.606666666666701</v>
      </c>
      <c r="Q504" s="55">
        <v>14.8790322580645</v>
      </c>
      <c r="R504" s="55">
        <v>5.1466666666666701</v>
      </c>
      <c r="S504" s="8">
        <v>35</v>
      </c>
    </row>
    <row r="505" spans="3:19" s="1" customFormat="1" ht="11.85" customHeight="1" x14ac:dyDescent="0.15">
      <c r="C505" s="17" t="s">
        <v>763</v>
      </c>
      <c r="D505" s="56" t="s">
        <v>899</v>
      </c>
      <c r="E505" s="10">
        <v>6</v>
      </c>
      <c r="F505" s="11">
        <v>1.5228426395939101E-2</v>
      </c>
      <c r="G505" s="10">
        <v>388</v>
      </c>
      <c r="H505" s="11">
        <v>3.9519169852984598E-4</v>
      </c>
      <c r="I505" s="10">
        <v>4339</v>
      </c>
      <c r="J505" s="11">
        <v>5.6905664336581502E-4</v>
      </c>
      <c r="K505" s="57">
        <v>5</v>
      </c>
      <c r="L505" s="11">
        <v>1.28865979381443E-2</v>
      </c>
      <c r="M505" s="57">
        <v>72</v>
      </c>
      <c r="N505" s="11">
        <v>1.6593685180917299E-2</v>
      </c>
      <c r="O505" s="58" t="s">
        <v>901</v>
      </c>
      <c r="P505" s="59">
        <v>11.182989690721699</v>
      </c>
      <c r="Q505" s="59">
        <v>10.6318537859008</v>
      </c>
      <c r="R505" s="59">
        <v>2.8453608247422699</v>
      </c>
      <c r="S505" s="10">
        <v>10</v>
      </c>
    </row>
    <row r="506" spans="3:19" s="1" customFormat="1" ht="11.85" customHeight="1" x14ac:dyDescent="0.15">
      <c r="C506" s="17" t="s">
        <v>764</v>
      </c>
      <c r="D506" s="52" t="s">
        <v>899</v>
      </c>
      <c r="E506" s="8">
        <v>2</v>
      </c>
      <c r="F506" s="9">
        <v>9.0497737556561094E-3</v>
      </c>
      <c r="G506" s="8">
        <v>219</v>
      </c>
      <c r="H506" s="9">
        <v>2.2305923190215501E-4</v>
      </c>
      <c r="I506" s="8">
        <v>3025</v>
      </c>
      <c r="J506" s="9">
        <v>3.96726514446091E-4</v>
      </c>
      <c r="K506" s="53">
        <v>15</v>
      </c>
      <c r="L506" s="9">
        <v>6.8493150684931503E-2</v>
      </c>
      <c r="M506" s="53">
        <v>335</v>
      </c>
      <c r="N506" s="9">
        <v>0.11074380165289301</v>
      </c>
      <c r="O506" s="54" t="s">
        <v>901</v>
      </c>
      <c r="P506" s="55">
        <v>13.812785388127899</v>
      </c>
      <c r="Q506" s="55">
        <v>10.318627450980401</v>
      </c>
      <c r="R506" s="55">
        <v>3.0821917808219199</v>
      </c>
      <c r="S506" s="8">
        <v>1</v>
      </c>
    </row>
    <row r="507" spans="3:19" s="1" customFormat="1" ht="11.85" customHeight="1" x14ac:dyDescent="0.15">
      <c r="C507" s="17" t="s">
        <v>765</v>
      </c>
      <c r="D507" s="56" t="s">
        <v>899</v>
      </c>
      <c r="E507" s="10">
        <v>91</v>
      </c>
      <c r="F507" s="11">
        <v>0.107565011820331</v>
      </c>
      <c r="G507" s="10">
        <v>755</v>
      </c>
      <c r="H507" s="11">
        <v>7.6899415564441701E-4</v>
      </c>
      <c r="I507" s="10">
        <v>5629</v>
      </c>
      <c r="J507" s="11">
        <v>7.3823919002216404E-4</v>
      </c>
      <c r="K507" s="57">
        <v>2</v>
      </c>
      <c r="L507" s="11">
        <v>2.6490066225165602E-3</v>
      </c>
      <c r="M507" s="57">
        <v>21</v>
      </c>
      <c r="N507" s="11">
        <v>3.7306804050452999E-3</v>
      </c>
      <c r="O507" s="58" t="s">
        <v>901</v>
      </c>
      <c r="P507" s="59">
        <v>7.4556291390728502</v>
      </c>
      <c r="Q507" s="59">
        <v>7.3439575033200502</v>
      </c>
      <c r="R507" s="59">
        <v>1.64503311258278</v>
      </c>
      <c r="S507" s="10">
        <v>1</v>
      </c>
    </row>
    <row r="508" spans="3:19" s="1" customFormat="1" ht="11.85" customHeight="1" x14ac:dyDescent="0.15">
      <c r="C508" s="17" t="s">
        <v>766</v>
      </c>
      <c r="D508" s="52" t="s">
        <v>899</v>
      </c>
      <c r="E508" s="8">
        <v>1</v>
      </c>
      <c r="F508" s="9">
        <v>3.1055900621118002E-3</v>
      </c>
      <c r="G508" s="8">
        <v>321</v>
      </c>
      <c r="H508" s="9">
        <v>3.2694983306206301E-4</v>
      </c>
      <c r="I508" s="8">
        <v>3145</v>
      </c>
      <c r="J508" s="9">
        <v>4.1246442576296099E-4</v>
      </c>
      <c r="K508" s="53">
        <v>54</v>
      </c>
      <c r="L508" s="9">
        <v>0.168224299065421</v>
      </c>
      <c r="M508" s="53">
        <v>581</v>
      </c>
      <c r="N508" s="9">
        <v>0.18473767885532599</v>
      </c>
      <c r="O508" s="54" t="s">
        <v>908</v>
      </c>
      <c r="P508" s="55">
        <v>9.7975077881619903</v>
      </c>
      <c r="Q508" s="55">
        <v>6.3445692883895104</v>
      </c>
      <c r="R508" s="55">
        <v>3.6822429906542098</v>
      </c>
      <c r="S508" s="8">
        <v>13</v>
      </c>
    </row>
    <row r="509" spans="3:19" s="1" customFormat="1" ht="11.85" customHeight="1" x14ac:dyDescent="0.15">
      <c r="C509" s="17" t="s">
        <v>767</v>
      </c>
      <c r="D509" s="56" t="s">
        <v>899</v>
      </c>
      <c r="E509" s="10">
        <v>69</v>
      </c>
      <c r="F509" s="11">
        <v>2.3573624871882502E-2</v>
      </c>
      <c r="G509" s="10">
        <v>2858</v>
      </c>
      <c r="H509" s="11">
        <v>2.9109739030883999E-3</v>
      </c>
      <c r="I509" s="10">
        <v>12234</v>
      </c>
      <c r="J509" s="11">
        <v>1.60448005875487E-3</v>
      </c>
      <c r="K509" s="57">
        <v>32</v>
      </c>
      <c r="L509" s="11">
        <v>1.11966410076977E-2</v>
      </c>
      <c r="M509" s="57">
        <v>228</v>
      </c>
      <c r="N509" s="11">
        <v>1.8636586562040199E-2</v>
      </c>
      <c r="O509" s="58" t="s">
        <v>908</v>
      </c>
      <c r="P509" s="59">
        <v>4.2806158152554197</v>
      </c>
      <c r="Q509" s="59">
        <v>4.0672328379334797</v>
      </c>
      <c r="R509" s="59">
        <v>1.4625612316305101</v>
      </c>
      <c r="S509" s="10"/>
    </row>
    <row r="510" spans="3:19" s="1" customFormat="1" ht="11.85" customHeight="1" x14ac:dyDescent="0.15">
      <c r="C510" s="17" t="s">
        <v>768</v>
      </c>
      <c r="D510" s="52" t="s">
        <v>899</v>
      </c>
      <c r="E510" s="8"/>
      <c r="F510" s="9"/>
      <c r="G510" s="8">
        <v>435</v>
      </c>
      <c r="H510" s="9">
        <v>4.4306285788784299E-4</v>
      </c>
      <c r="I510" s="8">
        <v>6146</v>
      </c>
      <c r="J510" s="9">
        <v>8.0604335794567797E-4</v>
      </c>
      <c r="K510" s="53">
        <v>23</v>
      </c>
      <c r="L510" s="9">
        <v>5.2873563218390797E-2</v>
      </c>
      <c r="M510" s="53">
        <v>265</v>
      </c>
      <c r="N510" s="9">
        <v>4.3117474780344903E-2</v>
      </c>
      <c r="O510" s="54" t="s">
        <v>907</v>
      </c>
      <c r="P510" s="55">
        <v>14.128735632183901</v>
      </c>
      <c r="Q510" s="55">
        <v>12.543689320388401</v>
      </c>
      <c r="R510" s="55">
        <v>8.4068965517241399</v>
      </c>
      <c r="S510" s="8"/>
    </row>
    <row r="511" spans="3:19" s="1" customFormat="1" ht="11.85" customHeight="1" x14ac:dyDescent="0.15">
      <c r="C511" s="17" t="s">
        <v>769</v>
      </c>
      <c r="D511" s="56" t="s">
        <v>899</v>
      </c>
      <c r="E511" s="10">
        <v>1</v>
      </c>
      <c r="F511" s="11">
        <v>1.9880715705765401E-3</v>
      </c>
      <c r="G511" s="10">
        <v>502</v>
      </c>
      <c r="H511" s="11">
        <v>5.1130472335562602E-4</v>
      </c>
      <c r="I511" s="10">
        <v>6320</v>
      </c>
      <c r="J511" s="11">
        <v>8.2886332935513897E-4</v>
      </c>
      <c r="K511" s="57">
        <v>20</v>
      </c>
      <c r="L511" s="11">
        <v>3.9840637450199202E-2</v>
      </c>
      <c r="M511" s="57">
        <v>290</v>
      </c>
      <c r="N511" s="11">
        <v>4.5886075949367097E-2</v>
      </c>
      <c r="O511" s="58" t="s">
        <v>907</v>
      </c>
      <c r="P511" s="59">
        <v>12.5896414342629</v>
      </c>
      <c r="Q511" s="59">
        <v>11.205394190871401</v>
      </c>
      <c r="R511" s="59">
        <v>6.9820717131474099</v>
      </c>
      <c r="S511" s="10">
        <v>1</v>
      </c>
    </row>
    <row r="512" spans="3:19" s="1" customFormat="1" ht="11.85" customHeight="1" x14ac:dyDescent="0.15">
      <c r="C512" s="17" t="s">
        <v>770</v>
      </c>
      <c r="D512" s="52" t="s">
        <v>899</v>
      </c>
      <c r="E512" s="8">
        <v>19</v>
      </c>
      <c r="F512" s="9">
        <v>9.4059405940594101E-2</v>
      </c>
      <c r="G512" s="8">
        <v>183</v>
      </c>
      <c r="H512" s="9">
        <v>1.8639196090454099E-4</v>
      </c>
      <c r="I512" s="8">
        <v>2636</v>
      </c>
      <c r="J512" s="9">
        <v>3.4570945192723802E-4</v>
      </c>
      <c r="K512" s="53">
        <v>117</v>
      </c>
      <c r="L512" s="9">
        <v>0.63934426229508201</v>
      </c>
      <c r="M512" s="53">
        <v>1856</v>
      </c>
      <c r="N512" s="9">
        <v>0.70409711684370302</v>
      </c>
      <c r="O512" s="54" t="s">
        <v>903</v>
      </c>
      <c r="P512" s="55">
        <v>14.404371584699501</v>
      </c>
      <c r="Q512" s="55">
        <v>3.89393939393939</v>
      </c>
      <c r="R512" s="55">
        <v>4.5355191256830603</v>
      </c>
      <c r="S512" s="8">
        <v>1</v>
      </c>
    </row>
    <row r="513" spans="3:19" s="1" customFormat="1" ht="11.85" customHeight="1" x14ac:dyDescent="0.15">
      <c r="C513" s="17" t="s">
        <v>771</v>
      </c>
      <c r="D513" s="56" t="s">
        <v>899</v>
      </c>
      <c r="E513" s="10">
        <v>1917</v>
      </c>
      <c r="F513" s="11">
        <v>0.47769748317966598</v>
      </c>
      <c r="G513" s="10">
        <v>2096</v>
      </c>
      <c r="H513" s="11">
        <v>2.13485000030556E-3</v>
      </c>
      <c r="I513" s="10">
        <v>9445</v>
      </c>
      <c r="J513" s="11">
        <v>1.2387047698986201E-3</v>
      </c>
      <c r="K513" s="57">
        <v>477</v>
      </c>
      <c r="L513" s="11">
        <v>0.227576335877863</v>
      </c>
      <c r="M513" s="57">
        <v>2976</v>
      </c>
      <c r="N513" s="11">
        <v>0.31508734780307002</v>
      </c>
      <c r="O513" s="58" t="s">
        <v>903</v>
      </c>
      <c r="P513" s="59">
        <v>4.5062022900763399</v>
      </c>
      <c r="Q513" s="59">
        <v>2.7541692402717701</v>
      </c>
      <c r="R513" s="59">
        <v>0.98234732824427495</v>
      </c>
      <c r="S513" s="10">
        <v>1</v>
      </c>
    </row>
    <row r="514" spans="3:19" s="1" customFormat="1" ht="11.85" customHeight="1" x14ac:dyDescent="0.15">
      <c r="C514" s="17" t="s">
        <v>772</v>
      </c>
      <c r="D514" s="52" t="s">
        <v>899</v>
      </c>
      <c r="E514" s="8">
        <v>7</v>
      </c>
      <c r="F514" s="9">
        <v>2.81124497991968E-2</v>
      </c>
      <c r="G514" s="8">
        <v>242</v>
      </c>
      <c r="H514" s="9">
        <v>2.46485543928409E-4</v>
      </c>
      <c r="I514" s="8">
        <v>4216</v>
      </c>
      <c r="J514" s="9">
        <v>5.5292528426602295E-4</v>
      </c>
      <c r="K514" s="53">
        <v>47</v>
      </c>
      <c r="L514" s="9">
        <v>0.19421487603305801</v>
      </c>
      <c r="M514" s="53">
        <v>861</v>
      </c>
      <c r="N514" s="9">
        <v>0.20422201138519899</v>
      </c>
      <c r="O514" s="54" t="s">
        <v>934</v>
      </c>
      <c r="P514" s="55">
        <v>17.421487603305799</v>
      </c>
      <c r="Q514" s="55">
        <v>10.425641025640999</v>
      </c>
      <c r="R514" s="55">
        <v>5.2148760330578501</v>
      </c>
      <c r="S514" s="8">
        <v>17</v>
      </c>
    </row>
    <row r="515" spans="3:19" s="1" customFormat="1" ht="11.85" customHeight="1" x14ac:dyDescent="0.15">
      <c r="C515" s="17" t="s">
        <v>773</v>
      </c>
      <c r="D515" s="56" t="s">
        <v>899</v>
      </c>
      <c r="E515" s="10">
        <v>97</v>
      </c>
      <c r="F515" s="11">
        <v>8.8262056414922699E-2</v>
      </c>
      <c r="G515" s="10">
        <v>1002</v>
      </c>
      <c r="H515" s="11">
        <v>1.02057237610027E-3</v>
      </c>
      <c r="I515" s="10">
        <v>6361</v>
      </c>
      <c r="J515" s="11">
        <v>8.3424044905507002E-4</v>
      </c>
      <c r="K515" s="57">
        <v>20</v>
      </c>
      <c r="L515" s="11">
        <v>1.9960079840319399E-2</v>
      </c>
      <c r="M515" s="57">
        <v>237</v>
      </c>
      <c r="N515" s="11">
        <v>3.7258292721270202E-2</v>
      </c>
      <c r="O515" s="58" t="s">
        <v>934</v>
      </c>
      <c r="P515" s="59">
        <v>6.3483033932135697</v>
      </c>
      <c r="Q515" s="59">
        <v>5.6659877800407301</v>
      </c>
      <c r="R515" s="59">
        <v>1.4111776447105799</v>
      </c>
      <c r="S515" s="10">
        <v>2</v>
      </c>
    </row>
    <row r="516" spans="3:19" s="1" customFormat="1" ht="11.85" customHeight="1" x14ac:dyDescent="0.15">
      <c r="C516" s="17" t="s">
        <v>774</v>
      </c>
      <c r="D516" s="52" t="s">
        <v>899</v>
      </c>
      <c r="E516" s="8"/>
      <c r="F516" s="9"/>
      <c r="G516" s="8">
        <v>1859</v>
      </c>
      <c r="H516" s="9">
        <v>1.8934571329046E-3</v>
      </c>
      <c r="I516" s="8">
        <v>80796</v>
      </c>
      <c r="J516" s="9">
        <v>1.0596335689648399E-2</v>
      </c>
      <c r="K516" s="53">
        <v>89</v>
      </c>
      <c r="L516" s="9">
        <v>4.7875201721355599E-2</v>
      </c>
      <c r="M516" s="53">
        <v>3589</v>
      </c>
      <c r="N516" s="9">
        <v>4.4420515867122097E-2</v>
      </c>
      <c r="O516" s="54" t="s">
        <v>976</v>
      </c>
      <c r="P516" s="55">
        <v>43.462076385153303</v>
      </c>
      <c r="Q516" s="55">
        <v>37.984745762711903</v>
      </c>
      <c r="R516" s="55">
        <v>7.0489510489510501</v>
      </c>
      <c r="S516" s="8">
        <v>630</v>
      </c>
    </row>
    <row r="517" spans="3:19" s="1" customFormat="1" ht="11.85" customHeight="1" x14ac:dyDescent="0.15">
      <c r="C517" s="17" t="s">
        <v>775</v>
      </c>
      <c r="D517" s="56" t="s">
        <v>899</v>
      </c>
      <c r="E517" s="10">
        <v>8</v>
      </c>
      <c r="F517" s="11">
        <v>6.8027210884353704E-3</v>
      </c>
      <c r="G517" s="10">
        <v>1168</v>
      </c>
      <c r="H517" s="11">
        <v>1.1896492368115E-3</v>
      </c>
      <c r="I517" s="10">
        <v>43419</v>
      </c>
      <c r="J517" s="11">
        <v>5.69436976222639E-3</v>
      </c>
      <c r="K517" s="57">
        <v>28</v>
      </c>
      <c r="L517" s="11">
        <v>2.3972602739725998E-2</v>
      </c>
      <c r="M517" s="57">
        <v>790</v>
      </c>
      <c r="N517" s="11">
        <v>1.81947995117345E-2</v>
      </c>
      <c r="O517" s="58" t="s">
        <v>976</v>
      </c>
      <c r="P517" s="59">
        <v>37.173801369863</v>
      </c>
      <c r="Q517" s="59">
        <v>34.642982456140402</v>
      </c>
      <c r="R517" s="59">
        <v>10.0907534246575</v>
      </c>
      <c r="S517" s="10">
        <v>319</v>
      </c>
    </row>
    <row r="518" spans="3:19" s="1" customFormat="1" ht="11.85" customHeight="1" x14ac:dyDescent="0.15">
      <c r="C518" s="17" t="s">
        <v>776</v>
      </c>
      <c r="D518" s="52" t="s">
        <v>899</v>
      </c>
      <c r="E518" s="8"/>
      <c r="F518" s="9"/>
      <c r="G518" s="8">
        <v>899</v>
      </c>
      <c r="H518" s="9">
        <v>9.1566323963487601E-4</v>
      </c>
      <c r="I518" s="8">
        <v>12130</v>
      </c>
      <c r="J518" s="9">
        <v>1.59084053561358E-3</v>
      </c>
      <c r="K518" s="53">
        <v>31</v>
      </c>
      <c r="L518" s="9">
        <v>3.4482758620689703E-2</v>
      </c>
      <c r="M518" s="53">
        <v>613</v>
      </c>
      <c r="N518" s="9">
        <v>5.0535861500412199E-2</v>
      </c>
      <c r="O518" s="54" t="s">
        <v>901</v>
      </c>
      <c r="P518" s="55">
        <v>13.492769744160199</v>
      </c>
      <c r="Q518" s="55">
        <v>11.8755760368664</v>
      </c>
      <c r="R518" s="55">
        <v>1.35817575083426</v>
      </c>
      <c r="S518" s="8">
        <v>144</v>
      </c>
    </row>
    <row r="519" spans="3:19" s="1" customFormat="1" ht="11.85" customHeight="1" x14ac:dyDescent="0.15">
      <c r="C519" s="17" t="s">
        <v>777</v>
      </c>
      <c r="D519" s="56" t="s">
        <v>899</v>
      </c>
      <c r="E519" s="10">
        <v>34</v>
      </c>
      <c r="F519" s="11">
        <v>9.1147927725054997E-4</v>
      </c>
      <c r="G519" s="10">
        <v>37268</v>
      </c>
      <c r="H519" s="11">
        <v>3.7958773764975001E-2</v>
      </c>
      <c r="I519" s="10">
        <v>271854</v>
      </c>
      <c r="J519" s="11">
        <v>3.5653451192802499E-2</v>
      </c>
      <c r="K519" s="57">
        <v>312</v>
      </c>
      <c r="L519" s="11">
        <v>8.3717934957604403E-3</v>
      </c>
      <c r="M519" s="57">
        <v>3137</v>
      </c>
      <c r="N519" s="11">
        <v>1.15392821146645E-2</v>
      </c>
      <c r="O519" s="58" t="s">
        <v>900</v>
      </c>
      <c r="P519" s="59">
        <v>7.2945690672963401</v>
      </c>
      <c r="Q519" s="59">
        <v>7.0509795432406097</v>
      </c>
      <c r="R519" s="59">
        <v>1.19075346141462</v>
      </c>
      <c r="S519" s="10">
        <v>144</v>
      </c>
    </row>
    <row r="520" spans="3:19" s="1" customFormat="1" ht="11.85" customHeight="1" x14ac:dyDescent="0.15">
      <c r="C520" s="17" t="s">
        <v>778</v>
      </c>
      <c r="D520" s="52" t="s">
        <v>899</v>
      </c>
      <c r="E520" s="8">
        <v>3</v>
      </c>
      <c r="F520" s="9">
        <v>9.768804949527839E-4</v>
      </c>
      <c r="G520" s="8">
        <v>3068</v>
      </c>
      <c r="H520" s="9">
        <v>3.12486631724115E-3</v>
      </c>
      <c r="I520" s="8">
        <v>28467</v>
      </c>
      <c r="J520" s="9">
        <v>3.7334260121444202E-3</v>
      </c>
      <c r="K520" s="53">
        <v>110</v>
      </c>
      <c r="L520" s="9">
        <v>3.5853976531942597E-2</v>
      </c>
      <c r="M520" s="53">
        <v>1726</v>
      </c>
      <c r="N520" s="9">
        <v>6.0631608529174097E-2</v>
      </c>
      <c r="O520" s="54" t="s">
        <v>900</v>
      </c>
      <c r="P520" s="55">
        <v>9.2786831812255599</v>
      </c>
      <c r="Q520" s="55">
        <v>8.0547667342799194</v>
      </c>
      <c r="R520" s="55">
        <v>1.8135593220338999</v>
      </c>
      <c r="S520" s="8">
        <v>8</v>
      </c>
    </row>
    <row r="521" spans="3:19" s="1" customFormat="1" ht="11.85" customHeight="1" x14ac:dyDescent="0.15">
      <c r="C521" s="17" t="s">
        <v>779</v>
      </c>
      <c r="D521" s="56" t="s">
        <v>899</v>
      </c>
      <c r="E521" s="10"/>
      <c r="F521" s="11"/>
      <c r="G521" s="10">
        <v>543</v>
      </c>
      <c r="H521" s="11">
        <v>5.5306467088068697E-4</v>
      </c>
      <c r="I521" s="10">
        <v>6636</v>
      </c>
      <c r="J521" s="11">
        <v>8.7030649582289603E-4</v>
      </c>
      <c r="K521" s="57">
        <v>61</v>
      </c>
      <c r="L521" s="11">
        <v>0.112338858195212</v>
      </c>
      <c r="M521" s="57">
        <v>910</v>
      </c>
      <c r="N521" s="11">
        <v>0.13713080168776401</v>
      </c>
      <c r="O521" s="58" t="s">
        <v>928</v>
      </c>
      <c r="P521" s="59">
        <v>12.220994475138101</v>
      </c>
      <c r="Q521" s="59">
        <v>9.4356846473028995</v>
      </c>
      <c r="R521" s="59">
        <v>1.89871086556169</v>
      </c>
      <c r="S521" s="10">
        <v>5</v>
      </c>
    </row>
    <row r="522" spans="3:19" s="1" customFormat="1" ht="11.85" customHeight="1" x14ac:dyDescent="0.15">
      <c r="C522" s="17" t="s">
        <v>780</v>
      </c>
      <c r="D522" s="52" t="s">
        <v>899</v>
      </c>
      <c r="E522" s="8"/>
      <c r="F522" s="9"/>
      <c r="G522" s="8">
        <v>225</v>
      </c>
      <c r="H522" s="9">
        <v>2.2917044373509099E-4</v>
      </c>
      <c r="I522" s="8">
        <v>3898</v>
      </c>
      <c r="J522" s="9">
        <v>5.1121981927631805E-4</v>
      </c>
      <c r="K522" s="53">
        <v>18</v>
      </c>
      <c r="L522" s="9">
        <v>0.08</v>
      </c>
      <c r="M522" s="53">
        <v>283</v>
      </c>
      <c r="N522" s="9">
        <v>7.2601334017444896E-2</v>
      </c>
      <c r="O522" s="54" t="s">
        <v>934</v>
      </c>
      <c r="P522" s="55">
        <v>17.324444444444399</v>
      </c>
      <c r="Q522" s="55">
        <v>15.0289855072464</v>
      </c>
      <c r="R522" s="55">
        <v>8.06666666666667</v>
      </c>
      <c r="S522" s="8">
        <v>7</v>
      </c>
    </row>
    <row r="523" spans="3:19" s="1" customFormat="1" ht="11.85" customHeight="1" x14ac:dyDescent="0.15">
      <c r="C523" s="17" t="s">
        <v>781</v>
      </c>
      <c r="D523" s="56" t="s">
        <v>899</v>
      </c>
      <c r="E523" s="10"/>
      <c r="F523" s="11"/>
      <c r="G523" s="10">
        <v>859</v>
      </c>
      <c r="H523" s="11">
        <v>8.7492182741530399E-4</v>
      </c>
      <c r="I523" s="10">
        <v>12805</v>
      </c>
      <c r="J523" s="11">
        <v>1.6793662867709701E-3</v>
      </c>
      <c r="K523" s="57">
        <v>35</v>
      </c>
      <c r="L523" s="11">
        <v>4.0745052386495902E-2</v>
      </c>
      <c r="M523" s="57">
        <v>422</v>
      </c>
      <c r="N523" s="11">
        <v>3.2955876610698903E-2</v>
      </c>
      <c r="O523" s="58" t="s">
        <v>934</v>
      </c>
      <c r="P523" s="59">
        <v>14.906868451688</v>
      </c>
      <c r="Q523" s="59">
        <v>13.8131067961165</v>
      </c>
      <c r="R523" s="59">
        <v>6.6484284051222398</v>
      </c>
      <c r="S523" s="10">
        <v>5</v>
      </c>
    </row>
    <row r="524" spans="3:19" s="1" customFormat="1" ht="11.85" customHeight="1" x14ac:dyDescent="0.15">
      <c r="C524" s="17" t="s">
        <v>782</v>
      </c>
      <c r="D524" s="52" t="s">
        <v>899</v>
      </c>
      <c r="E524" s="8"/>
      <c r="F524" s="9"/>
      <c r="G524" s="8">
        <v>235</v>
      </c>
      <c r="H524" s="9">
        <v>2.39355796789984E-4</v>
      </c>
      <c r="I524" s="8">
        <v>3198</v>
      </c>
      <c r="J524" s="9">
        <v>4.1941533659457802E-4</v>
      </c>
      <c r="K524" s="53">
        <v>35</v>
      </c>
      <c r="L524" s="9">
        <v>0.14893617021276601</v>
      </c>
      <c r="M524" s="53">
        <v>404</v>
      </c>
      <c r="N524" s="9">
        <v>0.12632895559724799</v>
      </c>
      <c r="O524" s="54" t="s">
        <v>918</v>
      </c>
      <c r="P524" s="55">
        <v>13.608510638297901</v>
      </c>
      <c r="Q524" s="55">
        <v>10.82</v>
      </c>
      <c r="R524" s="55">
        <v>4.2936170212766003</v>
      </c>
      <c r="S524" s="8">
        <v>17</v>
      </c>
    </row>
    <row r="525" spans="3:19" s="1" customFormat="1" ht="11.85" customHeight="1" x14ac:dyDescent="0.15">
      <c r="C525" s="17" t="s">
        <v>783</v>
      </c>
      <c r="D525" s="56" t="s">
        <v>899</v>
      </c>
      <c r="E525" s="10"/>
      <c r="F525" s="11"/>
      <c r="G525" s="10">
        <v>1102</v>
      </c>
      <c r="H525" s="11">
        <v>1.1224259066492E-3</v>
      </c>
      <c r="I525" s="10">
        <v>12442</v>
      </c>
      <c r="J525" s="11">
        <v>1.6317591050374401E-3</v>
      </c>
      <c r="K525" s="57">
        <v>18</v>
      </c>
      <c r="L525" s="11">
        <v>1.6333938294010902E-2</v>
      </c>
      <c r="M525" s="57">
        <v>204</v>
      </c>
      <c r="N525" s="11">
        <v>1.6396077800996601E-2</v>
      </c>
      <c r="O525" s="58" t="s">
        <v>914</v>
      </c>
      <c r="P525" s="59">
        <v>11.290381125226901</v>
      </c>
      <c r="Q525" s="59">
        <v>10.8330258302583</v>
      </c>
      <c r="R525" s="59">
        <v>3.6225045372050801</v>
      </c>
      <c r="S525" s="10">
        <v>1</v>
      </c>
    </row>
    <row r="526" spans="3:19" s="1" customFormat="1" ht="11.85" customHeight="1" x14ac:dyDescent="0.15">
      <c r="C526" s="17" t="s">
        <v>784</v>
      </c>
      <c r="D526" s="52" t="s">
        <v>899</v>
      </c>
      <c r="E526" s="8">
        <v>405</v>
      </c>
      <c r="F526" s="9">
        <v>0.17857142857142899</v>
      </c>
      <c r="G526" s="8">
        <v>1863</v>
      </c>
      <c r="H526" s="9">
        <v>1.89753127412656E-3</v>
      </c>
      <c r="I526" s="8">
        <v>17257</v>
      </c>
      <c r="J526" s="9">
        <v>2.26324279662684E-3</v>
      </c>
      <c r="K526" s="53">
        <v>56</v>
      </c>
      <c r="L526" s="9">
        <v>3.0059044551798201E-2</v>
      </c>
      <c r="M526" s="53">
        <v>602</v>
      </c>
      <c r="N526" s="9">
        <v>3.4884394738366999E-2</v>
      </c>
      <c r="O526" s="54" t="s">
        <v>907</v>
      </c>
      <c r="P526" s="55">
        <v>9.2630166398282299</v>
      </c>
      <c r="Q526" s="55">
        <v>8.25622578859989</v>
      </c>
      <c r="R526" s="55">
        <v>4.22544283413849</v>
      </c>
      <c r="S526" s="8">
        <v>34</v>
      </c>
    </row>
    <row r="527" spans="3:19" s="1" customFormat="1" ht="11.85" customHeight="1" x14ac:dyDescent="0.15">
      <c r="C527" s="17" t="s">
        <v>785</v>
      </c>
      <c r="D527" s="56" t="s">
        <v>899</v>
      </c>
      <c r="E527" s="10">
        <v>368</v>
      </c>
      <c r="F527" s="11">
        <v>4.7761194029850802E-2</v>
      </c>
      <c r="G527" s="10">
        <v>7337</v>
      </c>
      <c r="H527" s="11">
        <v>7.4729935363749504E-3</v>
      </c>
      <c r="I527" s="10">
        <v>40510</v>
      </c>
      <c r="J527" s="11">
        <v>5.3128565620532697E-3</v>
      </c>
      <c r="K527" s="57">
        <v>63</v>
      </c>
      <c r="L527" s="11">
        <v>8.5866157830175802E-3</v>
      </c>
      <c r="M527" s="57">
        <v>532</v>
      </c>
      <c r="N527" s="11">
        <v>1.31325598617625E-2</v>
      </c>
      <c r="O527" s="58" t="s">
        <v>914</v>
      </c>
      <c r="P527" s="59">
        <v>5.5213302439689302</v>
      </c>
      <c r="Q527" s="59">
        <v>5.2620291448996399</v>
      </c>
      <c r="R527" s="59">
        <v>2.3471446095134301</v>
      </c>
      <c r="S527" s="10">
        <v>10</v>
      </c>
    </row>
    <row r="528" spans="3:19" s="1" customFormat="1" ht="11.85" customHeight="1" x14ac:dyDescent="0.15">
      <c r="C528" s="17" t="s">
        <v>786</v>
      </c>
      <c r="D528" s="52" t="s">
        <v>899</v>
      </c>
      <c r="E528" s="8">
        <v>2</v>
      </c>
      <c r="F528" s="9">
        <v>8.58369098712446E-3</v>
      </c>
      <c r="G528" s="8">
        <v>231</v>
      </c>
      <c r="H528" s="9">
        <v>2.35281655568027E-4</v>
      </c>
      <c r="I528" s="8">
        <v>4276</v>
      </c>
      <c r="J528" s="9">
        <v>5.60794239924458E-4</v>
      </c>
      <c r="K528" s="53">
        <v>135</v>
      </c>
      <c r="L528" s="9">
        <v>0.58441558441558406</v>
      </c>
      <c r="M528" s="53">
        <v>1944</v>
      </c>
      <c r="N528" s="9">
        <v>0.454630495790458</v>
      </c>
      <c r="O528" s="54" t="s">
        <v>921</v>
      </c>
      <c r="P528" s="55">
        <v>18.5108225108225</v>
      </c>
      <c r="Q528" s="55">
        <v>7.1354166666666696</v>
      </c>
      <c r="R528" s="55">
        <v>5.8225108225108198</v>
      </c>
      <c r="S528" s="8">
        <v>43</v>
      </c>
    </row>
    <row r="529" spans="3:19" s="1" customFormat="1" ht="11.85" customHeight="1" x14ac:dyDescent="0.15">
      <c r="C529" s="17" t="s">
        <v>787</v>
      </c>
      <c r="D529" s="56" t="s">
        <v>899</v>
      </c>
      <c r="E529" s="10">
        <v>183</v>
      </c>
      <c r="F529" s="11">
        <v>8.7184373511195803E-2</v>
      </c>
      <c r="G529" s="10">
        <v>1916</v>
      </c>
      <c r="H529" s="11">
        <v>1.95151364531749E-3</v>
      </c>
      <c r="I529" s="10">
        <v>19687</v>
      </c>
      <c r="J529" s="11">
        <v>2.5819355007934502E-3</v>
      </c>
      <c r="K529" s="57">
        <v>461</v>
      </c>
      <c r="L529" s="11">
        <v>0.24060542797494799</v>
      </c>
      <c r="M529" s="57">
        <v>5764</v>
      </c>
      <c r="N529" s="11">
        <v>0.29278203890892501</v>
      </c>
      <c r="O529" s="58" t="s">
        <v>921</v>
      </c>
      <c r="P529" s="59">
        <v>10.2750521920668</v>
      </c>
      <c r="Q529" s="59">
        <v>5.7450171821305798</v>
      </c>
      <c r="R529" s="59">
        <v>2.8716075156576202</v>
      </c>
      <c r="S529" s="10">
        <v>47</v>
      </c>
    </row>
    <row r="530" spans="3:19" s="1" customFormat="1" ht="11.85" customHeight="1" x14ac:dyDescent="0.15">
      <c r="C530" s="17" t="s">
        <v>788</v>
      </c>
      <c r="D530" s="52" t="s">
        <v>899</v>
      </c>
      <c r="E530" s="8">
        <v>35</v>
      </c>
      <c r="F530" s="9">
        <v>2.0491803278688499E-2</v>
      </c>
      <c r="G530" s="8">
        <v>1673</v>
      </c>
      <c r="H530" s="9">
        <v>1.70400956608359E-3</v>
      </c>
      <c r="I530" s="8">
        <v>15073</v>
      </c>
      <c r="J530" s="9">
        <v>1.9768128106598102E-3</v>
      </c>
      <c r="K530" s="53">
        <v>647</v>
      </c>
      <c r="L530" s="9">
        <v>0.38673042438732802</v>
      </c>
      <c r="M530" s="53">
        <v>5542</v>
      </c>
      <c r="N530" s="9">
        <v>0.36767730378823099</v>
      </c>
      <c r="O530" s="54" t="s">
        <v>977</v>
      </c>
      <c r="P530" s="55">
        <v>9.0095636580992196</v>
      </c>
      <c r="Q530" s="55">
        <v>4.6569200779727096</v>
      </c>
      <c r="R530" s="55">
        <v>3.2922893006575</v>
      </c>
      <c r="S530" s="8">
        <v>86</v>
      </c>
    </row>
    <row r="531" spans="3:19" s="1" customFormat="1" ht="11.85" customHeight="1" x14ac:dyDescent="0.15">
      <c r="C531" s="17" t="s">
        <v>789</v>
      </c>
      <c r="D531" s="56" t="s">
        <v>899</v>
      </c>
      <c r="E531" s="10">
        <v>2</v>
      </c>
      <c r="F531" s="11">
        <v>3.8461538461538498E-2</v>
      </c>
      <c r="G531" s="10">
        <v>50</v>
      </c>
      <c r="H531" s="11">
        <v>5.0926765274464702E-5</v>
      </c>
      <c r="I531" s="10">
        <v>315</v>
      </c>
      <c r="J531" s="11">
        <v>4.1312017206783002E-5</v>
      </c>
      <c r="K531" s="57">
        <v>5</v>
      </c>
      <c r="L531" s="11">
        <v>0.1</v>
      </c>
      <c r="M531" s="57">
        <v>58</v>
      </c>
      <c r="N531" s="11">
        <v>0.184126984126984</v>
      </c>
      <c r="O531" s="58" t="s">
        <v>916</v>
      </c>
      <c r="P531" s="59">
        <v>6.3</v>
      </c>
      <c r="Q531" s="59">
        <v>4.4666666666666703</v>
      </c>
      <c r="R531" s="59">
        <v>3.08</v>
      </c>
      <c r="S531" s="10"/>
    </row>
    <row r="532" spans="3:19" s="1" customFormat="1" ht="11.85" customHeight="1" x14ac:dyDescent="0.15">
      <c r="C532" s="17" t="s">
        <v>790</v>
      </c>
      <c r="D532" s="52" t="s">
        <v>899</v>
      </c>
      <c r="E532" s="8">
        <v>45</v>
      </c>
      <c r="F532" s="9">
        <v>4.1159791457056599E-3</v>
      </c>
      <c r="G532" s="8">
        <v>10888</v>
      </c>
      <c r="H532" s="9">
        <v>1.1089812406167399E-2</v>
      </c>
      <c r="I532" s="8">
        <v>93002</v>
      </c>
      <c r="J532" s="9">
        <v>1.2197143569096E-2</v>
      </c>
      <c r="K532" s="53">
        <v>1982</v>
      </c>
      <c r="L532" s="9">
        <v>0.182035268185158</v>
      </c>
      <c r="M532" s="53">
        <v>14742</v>
      </c>
      <c r="N532" s="9">
        <v>0.15851272015655599</v>
      </c>
      <c r="O532" s="54" t="s">
        <v>916</v>
      </c>
      <c r="P532" s="55">
        <v>8.5416972814107304</v>
      </c>
      <c r="Q532" s="55">
        <v>6.3275320008982696</v>
      </c>
      <c r="R532" s="55">
        <v>1.71978324761205</v>
      </c>
      <c r="S532" s="8">
        <v>215</v>
      </c>
    </row>
    <row r="533" spans="3:19" s="1" customFormat="1" ht="11.85" customHeight="1" x14ac:dyDescent="0.15">
      <c r="C533" s="17" t="s">
        <v>791</v>
      </c>
      <c r="D533" s="56" t="s">
        <v>899</v>
      </c>
      <c r="E533" s="10">
        <v>1588</v>
      </c>
      <c r="F533" s="11">
        <v>0.12967499591703399</v>
      </c>
      <c r="G533" s="10">
        <v>10658</v>
      </c>
      <c r="H533" s="11">
        <v>1.08555492859049E-2</v>
      </c>
      <c r="I533" s="10">
        <v>45611</v>
      </c>
      <c r="J533" s="11">
        <v>5.9818489422812102E-3</v>
      </c>
      <c r="K533" s="57">
        <v>431</v>
      </c>
      <c r="L533" s="11">
        <v>4.0439106774254101E-2</v>
      </c>
      <c r="M533" s="57">
        <v>2699</v>
      </c>
      <c r="N533" s="11">
        <v>5.9174321983732001E-2</v>
      </c>
      <c r="O533" s="58" t="s">
        <v>916</v>
      </c>
      <c r="P533" s="59">
        <v>4.2795083505348099</v>
      </c>
      <c r="Q533" s="59">
        <v>3.7287572113034102</v>
      </c>
      <c r="R533" s="59">
        <v>1.56549071120285</v>
      </c>
      <c r="S533" s="10">
        <v>14</v>
      </c>
    </row>
    <row r="534" spans="3:19" s="1" customFormat="1" ht="11.85" customHeight="1" x14ac:dyDescent="0.15">
      <c r="C534" s="17" t="s">
        <v>792</v>
      </c>
      <c r="D534" s="52" t="s">
        <v>906</v>
      </c>
      <c r="E534" s="8">
        <v>2</v>
      </c>
      <c r="F534" s="9">
        <v>1.5552099533437001E-3</v>
      </c>
      <c r="G534" s="8">
        <v>1284</v>
      </c>
      <c r="H534" s="9">
        <v>1.3077993322482501E-3</v>
      </c>
      <c r="I534" s="8">
        <v>13049</v>
      </c>
      <c r="J534" s="9">
        <v>1.7113667064486101E-3</v>
      </c>
      <c r="K534" s="53">
        <v>19</v>
      </c>
      <c r="L534" s="9">
        <v>1.4797507788162001E-2</v>
      </c>
      <c r="M534" s="53">
        <v>201</v>
      </c>
      <c r="N534" s="9">
        <v>1.5403479193808E-2</v>
      </c>
      <c r="O534" s="54" t="s">
        <v>911</v>
      </c>
      <c r="P534" s="55">
        <v>10.162772585669799</v>
      </c>
      <c r="Q534" s="55">
        <v>9.7059288537549406</v>
      </c>
      <c r="R534" s="55"/>
      <c r="S534" s="8">
        <v>84</v>
      </c>
    </row>
    <row r="535" spans="3:19" s="1" customFormat="1" ht="11.85" customHeight="1" x14ac:dyDescent="0.15">
      <c r="C535" s="17" t="s">
        <v>793</v>
      </c>
      <c r="D535" s="56" t="s">
        <v>906</v>
      </c>
      <c r="E535" s="10">
        <v>6</v>
      </c>
      <c r="F535" s="11">
        <v>1.03092783505155E-2</v>
      </c>
      <c r="G535" s="10">
        <v>576</v>
      </c>
      <c r="H535" s="11">
        <v>5.8667633596183296E-4</v>
      </c>
      <c r="I535" s="10">
        <v>9215</v>
      </c>
      <c r="J535" s="11">
        <v>1.2085404398746199E-3</v>
      </c>
      <c r="K535" s="57">
        <v>26</v>
      </c>
      <c r="L535" s="11">
        <v>4.5138888888888902E-2</v>
      </c>
      <c r="M535" s="57">
        <v>432</v>
      </c>
      <c r="N535" s="11">
        <v>4.6880086814975602E-2</v>
      </c>
      <c r="O535" s="58" t="s">
        <v>904</v>
      </c>
      <c r="P535" s="59">
        <v>15.9982638888889</v>
      </c>
      <c r="Q535" s="59">
        <v>14.0781818181818</v>
      </c>
      <c r="R535" s="59"/>
      <c r="S535" s="10">
        <v>34</v>
      </c>
    </row>
    <row r="536" spans="3:19" s="1" customFormat="1" ht="11.85" customHeight="1" x14ac:dyDescent="0.15">
      <c r="C536" s="17" t="s">
        <v>794</v>
      </c>
      <c r="D536" s="52" t="s">
        <v>906</v>
      </c>
      <c r="E536" s="8">
        <v>7</v>
      </c>
      <c r="F536" s="9">
        <v>8.40336134453782E-3</v>
      </c>
      <c r="G536" s="8">
        <v>826</v>
      </c>
      <c r="H536" s="9">
        <v>8.4131016233415703E-4</v>
      </c>
      <c r="I536" s="8">
        <v>11991</v>
      </c>
      <c r="J536" s="9">
        <v>1.5726107883382099E-3</v>
      </c>
      <c r="K536" s="53">
        <v>36</v>
      </c>
      <c r="L536" s="9">
        <v>4.35835351089588E-2</v>
      </c>
      <c r="M536" s="53">
        <v>495</v>
      </c>
      <c r="N536" s="9">
        <v>4.1280960720540397E-2</v>
      </c>
      <c r="O536" s="54" t="s">
        <v>904</v>
      </c>
      <c r="P536" s="55">
        <v>14.5169491525424</v>
      </c>
      <c r="Q536" s="55">
        <v>12.7240506329114</v>
      </c>
      <c r="R536" s="55"/>
      <c r="S536" s="8">
        <v>26</v>
      </c>
    </row>
    <row r="537" spans="3:19" s="1" customFormat="1" ht="11.85" customHeight="1" x14ac:dyDescent="0.15">
      <c r="C537" s="17" t="s">
        <v>795</v>
      </c>
      <c r="D537" s="56" t="s">
        <v>906</v>
      </c>
      <c r="E537" s="10">
        <v>6</v>
      </c>
      <c r="F537" s="11">
        <v>5.5045871559632996E-3</v>
      </c>
      <c r="G537" s="10">
        <v>1084</v>
      </c>
      <c r="H537" s="11">
        <v>1.10409227115039E-3</v>
      </c>
      <c r="I537" s="10">
        <v>12555</v>
      </c>
      <c r="J537" s="11">
        <v>1.6465789715275E-3</v>
      </c>
      <c r="K537" s="57">
        <v>391</v>
      </c>
      <c r="L537" s="11">
        <v>0.36070110701107</v>
      </c>
      <c r="M537" s="57">
        <v>3786</v>
      </c>
      <c r="N537" s="11">
        <v>0.301553166069295</v>
      </c>
      <c r="O537" s="58" t="s">
        <v>916</v>
      </c>
      <c r="P537" s="59">
        <v>11.5821033210332</v>
      </c>
      <c r="Q537" s="59">
        <v>6.4069264069264102</v>
      </c>
      <c r="R537" s="59"/>
      <c r="S537" s="10">
        <v>79</v>
      </c>
    </row>
    <row r="538" spans="3:19" s="1" customFormat="1" ht="11.85" customHeight="1" x14ac:dyDescent="0.15">
      <c r="C538" s="17" t="s">
        <v>796</v>
      </c>
      <c r="D538" s="52" t="s">
        <v>906</v>
      </c>
      <c r="E538" s="8">
        <v>52</v>
      </c>
      <c r="F538" s="9">
        <v>2.6078234704112298E-2</v>
      </c>
      <c r="G538" s="8">
        <v>1942</v>
      </c>
      <c r="H538" s="9">
        <v>1.9779955632602099E-3</v>
      </c>
      <c r="I538" s="8">
        <v>13047</v>
      </c>
      <c r="J538" s="9">
        <v>1.7111044079266601E-3</v>
      </c>
      <c r="K538" s="53">
        <v>60</v>
      </c>
      <c r="L538" s="9">
        <v>3.0895983522142099E-2</v>
      </c>
      <c r="M538" s="53">
        <v>352</v>
      </c>
      <c r="N538" s="9">
        <v>2.6979382233463599E-2</v>
      </c>
      <c r="O538" s="54" t="s">
        <v>935</v>
      </c>
      <c r="P538" s="55">
        <v>6.7183316168897997</v>
      </c>
      <c r="Q538" s="55">
        <v>6.2035069075451599</v>
      </c>
      <c r="R538" s="55"/>
      <c r="S538" s="8">
        <v>16</v>
      </c>
    </row>
    <row r="539" spans="3:19" s="1" customFormat="1" ht="11.85" customHeight="1" x14ac:dyDescent="0.15">
      <c r="C539" s="17" t="s">
        <v>797</v>
      </c>
      <c r="D539" s="56" t="s">
        <v>906</v>
      </c>
      <c r="E539" s="10">
        <v>45</v>
      </c>
      <c r="F539" s="11">
        <v>4.3646944713869998E-2</v>
      </c>
      <c r="G539" s="10">
        <v>986</v>
      </c>
      <c r="H539" s="11">
        <v>1.0042758112124401E-3</v>
      </c>
      <c r="I539" s="10">
        <v>5582</v>
      </c>
      <c r="J539" s="11">
        <v>7.3207517475639002E-4</v>
      </c>
      <c r="K539" s="57">
        <v>60</v>
      </c>
      <c r="L539" s="11">
        <v>6.0851926977687598E-2</v>
      </c>
      <c r="M539" s="57">
        <v>238</v>
      </c>
      <c r="N539" s="11">
        <v>4.2637047653170897E-2</v>
      </c>
      <c r="O539" s="58" t="s">
        <v>916</v>
      </c>
      <c r="P539" s="59">
        <v>5.66125760649087</v>
      </c>
      <c r="Q539" s="59">
        <v>5.0583153347732202</v>
      </c>
      <c r="R539" s="59"/>
      <c r="S539" s="10">
        <v>1</v>
      </c>
    </row>
    <row r="540" spans="3:19" s="1" customFormat="1" ht="11.85" customHeight="1" x14ac:dyDescent="0.15">
      <c r="C540" s="17" t="s">
        <v>798</v>
      </c>
      <c r="D540" s="52" t="s">
        <v>906</v>
      </c>
      <c r="E540" s="8">
        <v>1</v>
      </c>
      <c r="F540" s="9">
        <v>7.5757575757575801E-4</v>
      </c>
      <c r="G540" s="8">
        <v>1319</v>
      </c>
      <c r="H540" s="9">
        <v>1.34344806794038E-3</v>
      </c>
      <c r="I540" s="8">
        <v>26667</v>
      </c>
      <c r="J540" s="9">
        <v>3.49735734239138E-3</v>
      </c>
      <c r="K540" s="53">
        <v>76</v>
      </c>
      <c r="L540" s="9">
        <v>5.7619408642911298E-2</v>
      </c>
      <c r="M540" s="53">
        <v>1507</v>
      </c>
      <c r="N540" s="9">
        <v>5.6511793602579997E-2</v>
      </c>
      <c r="O540" s="54" t="s">
        <v>978</v>
      </c>
      <c r="P540" s="55">
        <v>20.217589082638401</v>
      </c>
      <c r="Q540" s="55">
        <v>17.551086082059498</v>
      </c>
      <c r="R540" s="55"/>
      <c r="S540" s="8">
        <v>533</v>
      </c>
    </row>
    <row r="541" spans="3:19" s="1" customFormat="1" ht="11.85" customHeight="1" x14ac:dyDescent="0.15">
      <c r="C541" s="17" t="s">
        <v>799</v>
      </c>
      <c r="D541" s="56" t="s">
        <v>906</v>
      </c>
      <c r="E541" s="10">
        <v>16</v>
      </c>
      <c r="F541" s="11">
        <v>8.3116883116883099E-3</v>
      </c>
      <c r="G541" s="10">
        <v>1909</v>
      </c>
      <c r="H541" s="11">
        <v>1.94438389817906E-3</v>
      </c>
      <c r="I541" s="10">
        <v>18507</v>
      </c>
      <c r="J541" s="11">
        <v>2.4271793728442301E-3</v>
      </c>
      <c r="K541" s="57">
        <v>27</v>
      </c>
      <c r="L541" s="11">
        <v>1.41435306443164E-2</v>
      </c>
      <c r="M541" s="57">
        <v>232</v>
      </c>
      <c r="N541" s="11">
        <v>1.2535797265899399E-2</v>
      </c>
      <c r="O541" s="58" t="s">
        <v>978</v>
      </c>
      <c r="P541" s="59">
        <v>9.6946045049764304</v>
      </c>
      <c r="Q541" s="59">
        <v>9.0791710945802304</v>
      </c>
      <c r="R541" s="59"/>
      <c r="S541" s="10">
        <v>715</v>
      </c>
    </row>
    <row r="542" spans="3:19" s="1" customFormat="1" ht="11.85" customHeight="1" x14ac:dyDescent="0.15">
      <c r="C542" s="17" t="s">
        <v>800</v>
      </c>
      <c r="D542" s="52" t="s">
        <v>899</v>
      </c>
      <c r="E542" s="8">
        <v>2</v>
      </c>
      <c r="F542" s="9">
        <v>3.8610038610038598E-3</v>
      </c>
      <c r="G542" s="8">
        <v>516</v>
      </c>
      <c r="H542" s="9">
        <v>5.2556421763247602E-4</v>
      </c>
      <c r="I542" s="8">
        <v>11828</v>
      </c>
      <c r="J542" s="9">
        <v>1.55123345879946E-3</v>
      </c>
      <c r="K542" s="53">
        <v>138</v>
      </c>
      <c r="L542" s="9">
        <v>0.26744186046511598</v>
      </c>
      <c r="M542" s="53">
        <v>3439</v>
      </c>
      <c r="N542" s="9">
        <v>0.29075076090632401</v>
      </c>
      <c r="O542" s="54" t="s">
        <v>900</v>
      </c>
      <c r="P542" s="55">
        <v>22.922480620155</v>
      </c>
      <c r="Q542" s="55">
        <v>12.6798941798942</v>
      </c>
      <c r="R542" s="55">
        <v>3.4922480620154999</v>
      </c>
      <c r="S542" s="8">
        <v>63</v>
      </c>
    </row>
    <row r="543" spans="3:19" s="1" customFormat="1" ht="11.85" customHeight="1" x14ac:dyDescent="0.15">
      <c r="C543" s="17" t="s">
        <v>801</v>
      </c>
      <c r="D543" s="56" t="s">
        <v>899</v>
      </c>
      <c r="E543" s="10">
        <v>3</v>
      </c>
      <c r="F543" s="11">
        <v>2.4691358024691401E-3</v>
      </c>
      <c r="G543" s="10">
        <v>1212</v>
      </c>
      <c r="H543" s="11">
        <v>1.2344647902530199E-3</v>
      </c>
      <c r="I543" s="10">
        <v>25942</v>
      </c>
      <c r="J543" s="11">
        <v>3.4022741281852899E-3</v>
      </c>
      <c r="K543" s="57">
        <v>321</v>
      </c>
      <c r="L543" s="11">
        <v>0.26485148514851498</v>
      </c>
      <c r="M543" s="57">
        <v>4573</v>
      </c>
      <c r="N543" s="11">
        <v>0.17627785058977699</v>
      </c>
      <c r="O543" s="58" t="s">
        <v>900</v>
      </c>
      <c r="P543" s="59">
        <v>21.404290429042899</v>
      </c>
      <c r="Q543" s="59">
        <v>14.5712682379349</v>
      </c>
      <c r="R543" s="59">
        <v>5.4381188118811901</v>
      </c>
      <c r="S543" s="10">
        <v>53</v>
      </c>
    </row>
    <row r="544" spans="3:19" s="1" customFormat="1" ht="11.85" customHeight="1" x14ac:dyDescent="0.15">
      <c r="C544" s="17" t="s">
        <v>802</v>
      </c>
      <c r="D544" s="52" t="s">
        <v>899</v>
      </c>
      <c r="E544" s="8">
        <v>2</v>
      </c>
      <c r="F544" s="9">
        <v>5.6753688989784302E-4</v>
      </c>
      <c r="G544" s="8">
        <v>3522</v>
      </c>
      <c r="H544" s="9">
        <v>3.5872813459332901E-3</v>
      </c>
      <c r="I544" s="8">
        <v>69853</v>
      </c>
      <c r="J544" s="9">
        <v>9.1611693268108408E-3</v>
      </c>
      <c r="K544" s="53">
        <v>869</v>
      </c>
      <c r="L544" s="9">
        <v>0.24673480976717799</v>
      </c>
      <c r="M544" s="53">
        <v>14936</v>
      </c>
      <c r="N544" s="9">
        <v>0.21382045151962001</v>
      </c>
      <c r="O544" s="54" t="s">
        <v>915</v>
      </c>
      <c r="P544" s="55">
        <v>19.8333333333333</v>
      </c>
      <c r="Q544" s="55">
        <v>12.806633999246101</v>
      </c>
      <c r="R544" s="55">
        <v>3.6084611016467898</v>
      </c>
      <c r="S544" s="8">
        <v>440</v>
      </c>
    </row>
    <row r="545" spans="3:19" s="1" customFormat="1" ht="11.85" customHeight="1" x14ac:dyDescent="0.15">
      <c r="C545" s="17" t="s">
        <v>803</v>
      </c>
      <c r="D545" s="56" t="s">
        <v>899</v>
      </c>
      <c r="E545" s="10">
        <v>4</v>
      </c>
      <c r="F545" s="11">
        <v>1.4942099364960799E-3</v>
      </c>
      <c r="G545" s="10">
        <v>2673</v>
      </c>
      <c r="H545" s="11">
        <v>2.7225448715728802E-3</v>
      </c>
      <c r="I545" s="10">
        <v>51421</v>
      </c>
      <c r="J545" s="11">
        <v>6.7438261485396498E-3</v>
      </c>
      <c r="K545" s="57">
        <v>634</v>
      </c>
      <c r="L545" s="11">
        <v>0.237186681631126</v>
      </c>
      <c r="M545" s="57">
        <v>9433</v>
      </c>
      <c r="N545" s="11">
        <v>0.183446451838743</v>
      </c>
      <c r="O545" s="58" t="s">
        <v>915</v>
      </c>
      <c r="P545" s="59">
        <v>19.237186681631101</v>
      </c>
      <c r="Q545" s="59">
        <v>13.063266307013199</v>
      </c>
      <c r="R545" s="59">
        <v>5.7029554807332596</v>
      </c>
      <c r="S545" s="10">
        <v>79</v>
      </c>
    </row>
    <row r="546" spans="3:19" s="1" customFormat="1" ht="11.85" customHeight="1" x14ac:dyDescent="0.15">
      <c r="C546" s="17" t="s">
        <v>804</v>
      </c>
      <c r="D546" s="52" t="s">
        <v>906</v>
      </c>
      <c r="E546" s="8">
        <v>32</v>
      </c>
      <c r="F546" s="9">
        <v>6.5306122448979598E-2</v>
      </c>
      <c r="G546" s="8">
        <v>458</v>
      </c>
      <c r="H546" s="9">
        <v>4.6648916991409701E-4</v>
      </c>
      <c r="I546" s="8">
        <v>4456</v>
      </c>
      <c r="J546" s="9">
        <v>5.8440110689976304E-4</v>
      </c>
      <c r="K546" s="53">
        <v>135</v>
      </c>
      <c r="L546" s="9">
        <v>0.29475982532751099</v>
      </c>
      <c r="M546" s="53">
        <v>1132</v>
      </c>
      <c r="N546" s="9">
        <v>0.25403949730700198</v>
      </c>
      <c r="O546" s="54" t="s">
        <v>916</v>
      </c>
      <c r="P546" s="55">
        <v>9.7292576419214001</v>
      </c>
      <c r="Q546" s="55">
        <v>5.6656346749226003</v>
      </c>
      <c r="R546" s="55"/>
      <c r="S546" s="8">
        <v>26</v>
      </c>
    </row>
    <row r="547" spans="3:19" s="1" customFormat="1" ht="11.85" customHeight="1" x14ac:dyDescent="0.15">
      <c r="C547" s="17" t="s">
        <v>805</v>
      </c>
      <c r="D547" s="56" t="s">
        <v>906</v>
      </c>
      <c r="E547" s="10">
        <v>25</v>
      </c>
      <c r="F547" s="11">
        <v>9.7049689440993799E-3</v>
      </c>
      <c r="G547" s="10">
        <v>2551</v>
      </c>
      <c r="H547" s="11">
        <v>2.59828356430319E-3</v>
      </c>
      <c r="I547" s="10">
        <v>26412</v>
      </c>
      <c r="J547" s="11">
        <v>3.4639142808430301E-3</v>
      </c>
      <c r="K547" s="57">
        <v>884</v>
      </c>
      <c r="L547" s="11">
        <v>0.34653077224617801</v>
      </c>
      <c r="M547" s="57">
        <v>8218</v>
      </c>
      <c r="N547" s="11">
        <v>0.311146448583977</v>
      </c>
      <c r="O547" s="58" t="s">
        <v>920</v>
      </c>
      <c r="P547" s="59">
        <v>10.353586828694599</v>
      </c>
      <c r="Q547" s="59">
        <v>5.5908818236352698</v>
      </c>
      <c r="R547" s="59"/>
      <c r="S547" s="10">
        <v>125</v>
      </c>
    </row>
    <row r="548" spans="3:19" s="1" customFormat="1" ht="11.85" customHeight="1" x14ac:dyDescent="0.15">
      <c r="C548" s="17" t="s">
        <v>806</v>
      </c>
      <c r="D548" s="52" t="s">
        <v>899</v>
      </c>
      <c r="E548" s="8">
        <v>3</v>
      </c>
      <c r="F548" s="9">
        <v>2.6132404181184701E-3</v>
      </c>
      <c r="G548" s="8">
        <v>1145</v>
      </c>
      <c r="H548" s="9">
        <v>1.1662229247852401E-3</v>
      </c>
      <c r="I548" s="8">
        <v>22112</v>
      </c>
      <c r="J548" s="9">
        <v>2.8999724586552E-3</v>
      </c>
      <c r="K548" s="53">
        <v>72</v>
      </c>
      <c r="L548" s="9">
        <v>6.2882096069868998E-2</v>
      </c>
      <c r="M548" s="53">
        <v>1497</v>
      </c>
      <c r="N548" s="9">
        <v>6.7700795947901599E-2</v>
      </c>
      <c r="O548" s="54" t="s">
        <v>901</v>
      </c>
      <c r="P548" s="55">
        <v>19.311790393013101</v>
      </c>
      <c r="Q548" s="55">
        <v>16.591798695247</v>
      </c>
      <c r="R548" s="55">
        <v>2.72052401746725</v>
      </c>
      <c r="S548" s="8">
        <v>17</v>
      </c>
    </row>
    <row r="549" spans="3:19" s="1" customFormat="1" ht="11.85" customHeight="1" x14ac:dyDescent="0.15">
      <c r="C549" s="17" t="s">
        <v>807</v>
      </c>
      <c r="D549" s="56" t="s">
        <v>906</v>
      </c>
      <c r="E549" s="10">
        <v>56</v>
      </c>
      <c r="F549" s="11">
        <v>2.9962546816479401E-2</v>
      </c>
      <c r="G549" s="10">
        <v>1813</v>
      </c>
      <c r="H549" s="11">
        <v>1.84660450885209E-3</v>
      </c>
      <c r="I549" s="10">
        <v>19931</v>
      </c>
      <c r="J549" s="11">
        <v>2.6139359204710899E-3</v>
      </c>
      <c r="K549" s="57">
        <v>118</v>
      </c>
      <c r="L549" s="11">
        <v>6.5085493656922205E-2</v>
      </c>
      <c r="M549" s="57">
        <v>2151</v>
      </c>
      <c r="N549" s="11">
        <v>0.107922332045557</v>
      </c>
      <c r="O549" s="58" t="s">
        <v>945</v>
      </c>
      <c r="P549" s="59">
        <v>10.9933811362383</v>
      </c>
      <c r="Q549" s="59">
        <v>8.7480825958702102</v>
      </c>
      <c r="R549" s="59"/>
      <c r="S549" s="10">
        <v>69</v>
      </c>
    </row>
    <row r="550" spans="3:19" s="1" customFormat="1" ht="11.85" customHeight="1" x14ac:dyDescent="0.15">
      <c r="C550" s="17" t="s">
        <v>808</v>
      </c>
      <c r="D550" s="52" t="s">
        <v>906</v>
      </c>
      <c r="E550" s="8"/>
      <c r="F550" s="9"/>
      <c r="G550" s="8">
        <v>90</v>
      </c>
      <c r="H550" s="9">
        <v>9.1668177494036494E-5</v>
      </c>
      <c r="I550" s="8">
        <v>2417</v>
      </c>
      <c r="J550" s="9">
        <v>3.1698776377395101E-4</v>
      </c>
      <c r="K550" s="53">
        <v>17</v>
      </c>
      <c r="L550" s="9">
        <v>0.18888888888888899</v>
      </c>
      <c r="M550" s="53">
        <v>339</v>
      </c>
      <c r="N550" s="9">
        <v>0.140256516342573</v>
      </c>
      <c r="O550" s="54" t="s">
        <v>971</v>
      </c>
      <c r="P550" s="55">
        <v>26.8555555555556</v>
      </c>
      <c r="Q550" s="55">
        <v>18.917808219178099</v>
      </c>
      <c r="R550" s="55"/>
      <c r="S550" s="8">
        <v>33</v>
      </c>
    </row>
    <row r="551" spans="3:19" s="1" customFormat="1" ht="11.85" customHeight="1" x14ac:dyDescent="0.15">
      <c r="C551" s="17" t="s">
        <v>809</v>
      </c>
      <c r="D551" s="56" t="s">
        <v>906</v>
      </c>
      <c r="E551" s="10">
        <v>22</v>
      </c>
      <c r="F551" s="11">
        <v>2.0786092214663599E-3</v>
      </c>
      <c r="G551" s="10">
        <v>10562</v>
      </c>
      <c r="H551" s="11">
        <v>1.0757769896577901E-2</v>
      </c>
      <c r="I551" s="10">
        <v>154046</v>
      </c>
      <c r="J551" s="11">
        <v>2.0203019055987599E-2</v>
      </c>
      <c r="K551" s="57">
        <v>349</v>
      </c>
      <c r="L551" s="11">
        <v>3.3042984283279703E-2</v>
      </c>
      <c r="M551" s="57">
        <v>4527</v>
      </c>
      <c r="N551" s="11">
        <v>2.9387325863703101E-2</v>
      </c>
      <c r="O551" s="58" t="s">
        <v>971</v>
      </c>
      <c r="P551" s="59">
        <v>14.584927097140699</v>
      </c>
      <c r="Q551" s="59">
        <v>13.2390091060413</v>
      </c>
      <c r="R551" s="59"/>
      <c r="S551" s="10">
        <v>1829</v>
      </c>
    </row>
    <row r="552" spans="3:19" s="1" customFormat="1" ht="11.85" customHeight="1" x14ac:dyDescent="0.15">
      <c r="C552" s="17" t="s">
        <v>810</v>
      </c>
      <c r="D552" s="52" t="s">
        <v>899</v>
      </c>
      <c r="E552" s="8">
        <v>68</v>
      </c>
      <c r="F552" s="9">
        <v>7.4235807860262001E-2</v>
      </c>
      <c r="G552" s="8">
        <v>848</v>
      </c>
      <c r="H552" s="9">
        <v>8.6371793905492102E-4</v>
      </c>
      <c r="I552" s="8">
        <v>3541</v>
      </c>
      <c r="J552" s="9">
        <v>4.6439953310863102E-4</v>
      </c>
      <c r="K552" s="53">
        <v>40</v>
      </c>
      <c r="L552" s="9">
        <v>4.71698113207547E-2</v>
      </c>
      <c r="M552" s="53">
        <v>297</v>
      </c>
      <c r="N552" s="9">
        <v>8.3874611691612505E-2</v>
      </c>
      <c r="O552" s="54" t="s">
        <v>916</v>
      </c>
      <c r="P552" s="55">
        <v>4.17570754716981</v>
      </c>
      <c r="Q552" s="55">
        <v>3.4702970297029698</v>
      </c>
      <c r="R552" s="55">
        <v>1.5613207547169801</v>
      </c>
      <c r="S552" s="8"/>
    </row>
    <row r="553" spans="3:19" s="1" customFormat="1" ht="11.85" customHeight="1" x14ac:dyDescent="0.15">
      <c r="C553" s="17" t="s">
        <v>811</v>
      </c>
      <c r="D553" s="56" t="s">
        <v>899</v>
      </c>
      <c r="E553" s="10">
        <v>12</v>
      </c>
      <c r="F553" s="11">
        <v>1.86915887850467E-2</v>
      </c>
      <c r="G553" s="10">
        <v>630</v>
      </c>
      <c r="H553" s="11">
        <v>6.4167724245825497E-4</v>
      </c>
      <c r="I553" s="10">
        <v>18381</v>
      </c>
      <c r="J553" s="11">
        <v>2.4106545659615202E-3</v>
      </c>
      <c r="K553" s="57">
        <v>32</v>
      </c>
      <c r="L553" s="11">
        <v>5.0793650793650801E-2</v>
      </c>
      <c r="M553" s="57">
        <v>1216</v>
      </c>
      <c r="N553" s="11">
        <v>6.6155269027800501E-2</v>
      </c>
      <c r="O553" s="58" t="s">
        <v>936</v>
      </c>
      <c r="P553" s="59">
        <v>29.176190476190499</v>
      </c>
      <c r="Q553" s="59">
        <v>24.7976588628763</v>
      </c>
      <c r="R553" s="59">
        <v>8.6238095238095198</v>
      </c>
      <c r="S553" s="10">
        <v>86</v>
      </c>
    </row>
    <row r="554" spans="3:19" s="1" customFormat="1" ht="11.85" customHeight="1" x14ac:dyDescent="0.15">
      <c r="C554" s="17" t="s">
        <v>812</v>
      </c>
      <c r="D554" s="52" t="s">
        <v>899</v>
      </c>
      <c r="E554" s="8">
        <v>12</v>
      </c>
      <c r="F554" s="9">
        <v>4.6875E-2</v>
      </c>
      <c r="G554" s="8">
        <v>244</v>
      </c>
      <c r="H554" s="9">
        <v>2.4852261453938801E-4</v>
      </c>
      <c r="I554" s="8">
        <v>5848</v>
      </c>
      <c r="J554" s="9">
        <v>7.6696087817545197E-4</v>
      </c>
      <c r="K554" s="53">
        <v>9</v>
      </c>
      <c r="L554" s="9">
        <v>3.6885245901639302E-2</v>
      </c>
      <c r="M554" s="53">
        <v>496</v>
      </c>
      <c r="N554" s="9">
        <v>8.4815321477428193E-2</v>
      </c>
      <c r="O554" s="54" t="s">
        <v>936</v>
      </c>
      <c r="P554" s="55">
        <v>23.967213114754099</v>
      </c>
      <c r="Q554" s="55">
        <v>19.978723404255302</v>
      </c>
      <c r="R554" s="55">
        <v>5.89754098360656</v>
      </c>
      <c r="S554" s="8">
        <v>2</v>
      </c>
    </row>
    <row r="555" spans="3:19" s="1" customFormat="1" ht="11.85" customHeight="1" x14ac:dyDescent="0.15">
      <c r="C555" s="12" t="s">
        <v>879</v>
      </c>
      <c r="D555" s="60"/>
      <c r="E555" s="13">
        <v>158769</v>
      </c>
      <c r="F555" s="14">
        <v>0.13920132986021899</v>
      </c>
      <c r="G555" s="13">
        <v>981802</v>
      </c>
      <c r="H555" s="14">
        <v>1</v>
      </c>
      <c r="I555" s="13">
        <v>7624900</v>
      </c>
      <c r="J555" s="14">
        <v>1</v>
      </c>
      <c r="K555" s="60">
        <v>72148</v>
      </c>
      <c r="L555" s="14">
        <v>7.3485285220441607E-2</v>
      </c>
      <c r="M555" s="13">
        <v>672848</v>
      </c>
      <c r="N555" s="14">
        <v>8.8243517947776406E-2</v>
      </c>
      <c r="O555" s="60"/>
      <c r="P555" s="61">
        <v>7.7662298508253196</v>
      </c>
      <c r="Q555" s="60">
        <v>6.5063001976575698</v>
      </c>
      <c r="R555" s="61">
        <v>1.76499742310568</v>
      </c>
      <c r="S555" s="13">
        <v>30264</v>
      </c>
    </row>
    <row r="556" spans="3:19" s="1" customFormat="1" ht="12.75" customHeight="1" x14ac:dyDescent="0.15">
      <c r="C556" s="175" t="s">
        <v>979</v>
      </c>
      <c r="D556" s="175"/>
      <c r="E556" s="175"/>
      <c r="F556" s="175"/>
      <c r="G556" s="175"/>
      <c r="H556" s="175"/>
      <c r="I556" s="175"/>
      <c r="J556" s="175"/>
      <c r="K556" s="175"/>
      <c r="L556" s="175"/>
      <c r="M556" s="175"/>
    </row>
  </sheetData>
  <mergeCells count="21">
    <mergeCell ref="K16:L16"/>
    <mergeCell ref="M16:N16"/>
    <mergeCell ref="C556:M556"/>
    <mergeCell ref="S14:S16"/>
    <mergeCell ref="G15:J15"/>
    <mergeCell ref="K15:N15"/>
    <mergeCell ref="O15:O17"/>
    <mergeCell ref="P15:R16"/>
    <mergeCell ref="C16:C17"/>
    <mergeCell ref="D16:D17"/>
    <mergeCell ref="E16:F16"/>
    <mergeCell ref="G16:H16"/>
    <mergeCell ref="I16:J16"/>
    <mergeCell ref="C14:C15"/>
    <mergeCell ref="D14:F15"/>
    <mergeCell ref="G14:R14"/>
    <mergeCell ref="B1:B4"/>
    <mergeCell ref="C2:E3"/>
    <mergeCell ref="I2:L2"/>
    <mergeCell ref="C6:J7"/>
    <mergeCell ref="K7:K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S205"/>
  <sheetViews>
    <sheetView workbookViewId="0"/>
  </sheetViews>
  <sheetFormatPr defaultColWidth="8.85546875" defaultRowHeight="12.75" x14ac:dyDescent="0.2"/>
  <cols>
    <col min="1" max="1" width="0.85546875" style="15" customWidth="1"/>
    <col min="2" max="2" width="0.28515625" style="15" customWidth="1"/>
    <col min="3" max="3" width="58.5703125" style="15" customWidth="1"/>
    <col min="4" max="4" width="5.140625" style="15" customWidth="1"/>
    <col min="5" max="14" width="6.42578125" style="15" customWidth="1"/>
    <col min="15" max="15" width="6.7109375" style="15" customWidth="1"/>
    <col min="16" max="16" width="6.140625" style="15" customWidth="1"/>
    <col min="17" max="18" width="6.42578125" style="15" customWidth="1"/>
    <col min="19" max="19" width="6.570312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 x14ac:dyDescent="0.2">
      <c r="B1" s="159"/>
    </row>
    <row r="2" spans="2:19" s="1" customFormat="1" ht="12.75" customHeight="1" thickBot="1" x14ac:dyDescent="0.25">
      <c r="B2" s="159"/>
      <c r="D2" s="160" t="s">
        <v>0</v>
      </c>
      <c r="E2" s="160"/>
      <c r="F2" s="160"/>
      <c r="G2" s="160"/>
      <c r="K2" s="161" t="s">
        <v>980</v>
      </c>
      <c r="L2" s="161"/>
      <c r="M2" s="161"/>
      <c r="N2" s="161"/>
    </row>
    <row r="3" spans="2:19" s="1" customFormat="1" ht="2.1" customHeight="1" thickBot="1" x14ac:dyDescent="0.2">
      <c r="B3" s="159"/>
      <c r="D3" s="160"/>
      <c r="E3" s="160"/>
      <c r="F3" s="160"/>
      <c r="G3" s="160"/>
    </row>
    <row r="4" spans="2:19" s="1" customFormat="1" ht="17.100000000000001" customHeight="1" x14ac:dyDescent="0.15">
      <c r="B4" s="159"/>
    </row>
    <row r="5" spans="2:19" s="1" customFormat="1" ht="17.649999999999999" customHeight="1" x14ac:dyDescent="0.15"/>
    <row r="6" spans="2:19" s="1" customFormat="1" ht="7.7" customHeight="1" thickBot="1" x14ac:dyDescent="0.2">
      <c r="C6" s="181" t="s">
        <v>981</v>
      </c>
      <c r="D6" s="181"/>
      <c r="E6" s="181"/>
      <c r="F6" s="181"/>
      <c r="G6" s="181"/>
      <c r="H6" s="181"/>
      <c r="I6" s="181"/>
      <c r="J6" s="181"/>
      <c r="K6" s="181"/>
    </row>
    <row r="7" spans="2:19" s="1" customFormat="1" ht="12.75" customHeight="1" thickBot="1" x14ac:dyDescent="0.25">
      <c r="C7" s="181"/>
      <c r="D7" s="181"/>
      <c r="E7" s="181"/>
      <c r="F7" s="181"/>
      <c r="G7" s="181"/>
      <c r="H7" s="181"/>
      <c r="I7" s="181"/>
      <c r="J7" s="181"/>
      <c r="K7" s="181"/>
      <c r="L7" s="2" t="s">
        <v>3</v>
      </c>
    </row>
    <row r="8" spans="2:19" s="1" customFormat="1" ht="8.65" customHeight="1" x14ac:dyDescent="0.15"/>
    <row r="9" spans="2:19" s="1" customFormat="1" ht="11.85" customHeight="1" x14ac:dyDescent="0.2">
      <c r="C9" s="2" t="s">
        <v>883</v>
      </c>
    </row>
    <row r="10" spans="2:19" s="1" customFormat="1" ht="8.85" customHeight="1" x14ac:dyDescent="0.15"/>
    <row r="11" spans="2:19" s="1" customFormat="1" ht="11.85" customHeight="1" x14ac:dyDescent="0.2">
      <c r="C11" s="2" t="s">
        <v>982</v>
      </c>
    </row>
    <row r="12" spans="2:19" s="1" customFormat="1" ht="18.399999999999999" customHeight="1" x14ac:dyDescent="0.15"/>
    <row r="13" spans="2:19" s="1" customFormat="1" ht="21.75" customHeight="1" x14ac:dyDescent="0.15">
      <c r="C13" s="179"/>
      <c r="D13" s="182"/>
      <c r="E13" s="182"/>
      <c r="F13" s="182"/>
      <c r="G13" s="167" t="s">
        <v>885</v>
      </c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76"/>
    </row>
    <row r="14" spans="2:19" s="1" customFormat="1" ht="14.65" customHeight="1" x14ac:dyDescent="0.15">
      <c r="C14" s="179"/>
      <c r="D14" s="182"/>
      <c r="E14" s="182"/>
      <c r="F14" s="182"/>
      <c r="G14" s="177" t="s">
        <v>832</v>
      </c>
      <c r="H14" s="177"/>
      <c r="I14" s="177"/>
      <c r="J14" s="177"/>
      <c r="K14" s="174" t="s">
        <v>886</v>
      </c>
      <c r="L14" s="174"/>
      <c r="M14" s="174"/>
      <c r="N14" s="174"/>
      <c r="O14" s="174" t="s">
        <v>887</v>
      </c>
      <c r="P14" s="174" t="s">
        <v>888</v>
      </c>
      <c r="Q14" s="174"/>
      <c r="R14" s="174"/>
      <c r="S14" s="176"/>
    </row>
    <row r="15" spans="2:19" s="1" customFormat="1" ht="14.65" customHeight="1" x14ac:dyDescent="0.15">
      <c r="C15" s="178" t="s">
        <v>274</v>
      </c>
      <c r="D15" s="177" t="s">
        <v>889</v>
      </c>
      <c r="E15" s="177" t="s">
        <v>842</v>
      </c>
      <c r="F15" s="177"/>
      <c r="G15" s="177" t="s">
        <v>890</v>
      </c>
      <c r="H15" s="177"/>
      <c r="I15" s="177" t="s">
        <v>891</v>
      </c>
      <c r="J15" s="177"/>
      <c r="K15" s="174" t="s">
        <v>890</v>
      </c>
      <c r="L15" s="174"/>
      <c r="M15" s="174" t="s">
        <v>891</v>
      </c>
      <c r="N15" s="174"/>
      <c r="O15" s="174"/>
      <c r="P15" s="174"/>
      <c r="Q15" s="174"/>
      <c r="R15" s="174"/>
      <c r="S15" s="176"/>
    </row>
    <row r="16" spans="2:19" s="1" customFormat="1" ht="37.15" customHeight="1" x14ac:dyDescent="0.15">
      <c r="C16" s="178"/>
      <c r="D16" s="177"/>
      <c r="E16" s="50" t="s">
        <v>892</v>
      </c>
      <c r="F16" s="50" t="s">
        <v>893</v>
      </c>
      <c r="G16" s="50" t="s">
        <v>892</v>
      </c>
      <c r="H16" s="27" t="s">
        <v>894</v>
      </c>
      <c r="I16" s="50" t="s">
        <v>892</v>
      </c>
      <c r="J16" s="27" t="s">
        <v>894</v>
      </c>
      <c r="K16" s="27" t="s">
        <v>892</v>
      </c>
      <c r="L16" s="27" t="s">
        <v>893</v>
      </c>
      <c r="M16" s="27" t="s">
        <v>892</v>
      </c>
      <c r="N16" s="27" t="s">
        <v>893</v>
      </c>
      <c r="O16" s="174"/>
      <c r="P16" s="27" t="s">
        <v>895</v>
      </c>
      <c r="Q16" s="27" t="s">
        <v>896</v>
      </c>
      <c r="R16" s="51" t="s">
        <v>897</v>
      </c>
      <c r="S16" s="27" t="s">
        <v>898</v>
      </c>
    </row>
    <row r="17" spans="3:19" s="1" customFormat="1" ht="11.85" customHeight="1" x14ac:dyDescent="0.15">
      <c r="C17" s="17" t="s">
        <v>279</v>
      </c>
      <c r="D17" s="52" t="s">
        <v>899</v>
      </c>
      <c r="E17" s="8"/>
      <c r="F17" s="9"/>
      <c r="G17" s="8">
        <v>2</v>
      </c>
      <c r="H17" s="9">
        <v>2.1813343222048899E-5</v>
      </c>
      <c r="I17" s="8">
        <v>82</v>
      </c>
      <c r="J17" s="9">
        <v>3.6980680751194898E-5</v>
      </c>
      <c r="K17" s="8"/>
      <c r="L17" s="9"/>
      <c r="M17" s="8"/>
      <c r="N17" s="9"/>
      <c r="O17" s="54" t="s">
        <v>904</v>
      </c>
      <c r="P17" s="55">
        <v>41</v>
      </c>
      <c r="Q17" s="55">
        <v>41</v>
      </c>
      <c r="R17" s="55">
        <v>8.5</v>
      </c>
      <c r="S17" s="8"/>
    </row>
    <row r="18" spans="3:19" s="1" customFormat="1" ht="11.85" customHeight="1" x14ac:dyDescent="0.15">
      <c r="C18" s="17" t="s">
        <v>281</v>
      </c>
      <c r="D18" s="56" t="s">
        <v>906</v>
      </c>
      <c r="E18" s="10">
        <v>10</v>
      </c>
      <c r="F18" s="11">
        <v>3.58037952022914E-3</v>
      </c>
      <c r="G18" s="10">
        <v>2783</v>
      </c>
      <c r="H18" s="11">
        <v>3.0353267093481101E-2</v>
      </c>
      <c r="I18" s="10">
        <v>137618</v>
      </c>
      <c r="J18" s="11">
        <v>6.2063503946560197E-2</v>
      </c>
      <c r="K18" s="10">
        <v>70</v>
      </c>
      <c r="L18" s="11">
        <v>2.5152712899748499E-2</v>
      </c>
      <c r="M18" s="10">
        <v>1993</v>
      </c>
      <c r="N18" s="11">
        <v>1.44821171649058E-2</v>
      </c>
      <c r="O18" s="58" t="s">
        <v>907</v>
      </c>
      <c r="P18" s="59">
        <v>49.449514911965501</v>
      </c>
      <c r="Q18" s="59">
        <v>45.317729450792498</v>
      </c>
      <c r="R18" s="59"/>
      <c r="S18" s="10">
        <v>28</v>
      </c>
    </row>
    <row r="19" spans="3:19" s="1" customFormat="1" ht="11.85" customHeight="1" x14ac:dyDescent="0.15">
      <c r="C19" s="17" t="s">
        <v>282</v>
      </c>
      <c r="D19" s="52" t="s">
        <v>906</v>
      </c>
      <c r="E19" s="8"/>
      <c r="F19" s="9"/>
      <c r="G19" s="8">
        <v>2</v>
      </c>
      <c r="H19" s="9">
        <v>2.1813343222048899E-5</v>
      </c>
      <c r="I19" s="8">
        <v>60</v>
      </c>
      <c r="J19" s="9">
        <v>2.7059034695996299E-5</v>
      </c>
      <c r="K19" s="8">
        <v>1</v>
      </c>
      <c r="L19" s="9">
        <v>0.5</v>
      </c>
      <c r="M19" s="8">
        <v>8</v>
      </c>
      <c r="N19" s="9">
        <v>0.133333333333333</v>
      </c>
      <c r="O19" s="54" t="s">
        <v>908</v>
      </c>
      <c r="P19" s="55">
        <v>30</v>
      </c>
      <c r="Q19" s="55">
        <v>12</v>
      </c>
      <c r="R19" s="55"/>
      <c r="S19" s="8"/>
    </row>
    <row r="20" spans="3:19" s="1" customFormat="1" ht="11.85" customHeight="1" x14ac:dyDescent="0.15">
      <c r="C20" s="17" t="s">
        <v>283</v>
      </c>
      <c r="D20" s="56" t="s">
        <v>906</v>
      </c>
      <c r="E20" s="10"/>
      <c r="F20" s="11"/>
      <c r="G20" s="10">
        <v>11</v>
      </c>
      <c r="H20" s="11">
        <v>1.19973387721269E-4</v>
      </c>
      <c r="I20" s="10">
        <v>252</v>
      </c>
      <c r="J20" s="11">
        <v>1.13647945723184E-4</v>
      </c>
      <c r="K20" s="10">
        <v>1</v>
      </c>
      <c r="L20" s="11">
        <v>9.0909090909090898E-2</v>
      </c>
      <c r="M20" s="10">
        <v>18</v>
      </c>
      <c r="N20" s="11">
        <v>7.1428571428571397E-2</v>
      </c>
      <c r="O20" s="58" t="s">
        <v>900</v>
      </c>
      <c r="P20" s="59">
        <v>22.909090909090899</v>
      </c>
      <c r="Q20" s="59">
        <v>19.399999999999999</v>
      </c>
      <c r="R20" s="59"/>
      <c r="S20" s="10"/>
    </row>
    <row r="21" spans="3:19" s="1" customFormat="1" ht="11.85" customHeight="1" x14ac:dyDescent="0.15">
      <c r="C21" s="17" t="s">
        <v>284</v>
      </c>
      <c r="D21" s="52" t="s">
        <v>906</v>
      </c>
      <c r="E21" s="8">
        <v>40</v>
      </c>
      <c r="F21" s="9">
        <v>2.8614350096573399E-3</v>
      </c>
      <c r="G21" s="8">
        <v>13939</v>
      </c>
      <c r="H21" s="9">
        <v>0.15202809558607</v>
      </c>
      <c r="I21" s="8">
        <v>533323</v>
      </c>
      <c r="J21" s="9">
        <v>0.24052009268621399</v>
      </c>
      <c r="K21" s="8">
        <v>1469</v>
      </c>
      <c r="L21" s="9">
        <v>0.105387760958462</v>
      </c>
      <c r="M21" s="8">
        <v>19045</v>
      </c>
      <c r="N21" s="9">
        <v>3.5710066882545799E-2</v>
      </c>
      <c r="O21" s="54" t="s">
        <v>909</v>
      </c>
      <c r="P21" s="55">
        <v>38.2612095559222</v>
      </c>
      <c r="Q21" s="55">
        <v>34.079390537289498</v>
      </c>
      <c r="R21" s="55"/>
      <c r="S21" s="8">
        <v>184</v>
      </c>
    </row>
    <row r="22" spans="3:19" s="1" customFormat="1" ht="11.85" customHeight="1" x14ac:dyDescent="0.15">
      <c r="C22" s="17" t="s">
        <v>285</v>
      </c>
      <c r="D22" s="56" t="s">
        <v>906</v>
      </c>
      <c r="E22" s="10">
        <v>1</v>
      </c>
      <c r="F22" s="11">
        <v>8.4175084175084204E-4</v>
      </c>
      <c r="G22" s="10">
        <v>1187</v>
      </c>
      <c r="H22" s="11">
        <v>1.2946219202286001E-2</v>
      </c>
      <c r="I22" s="10">
        <v>36986</v>
      </c>
      <c r="J22" s="11">
        <v>1.66800909544353E-2</v>
      </c>
      <c r="K22" s="10">
        <v>39</v>
      </c>
      <c r="L22" s="11">
        <v>3.2855939342881203E-2</v>
      </c>
      <c r="M22" s="10">
        <v>466</v>
      </c>
      <c r="N22" s="11">
        <v>1.25993619207268E-2</v>
      </c>
      <c r="O22" s="58" t="s">
        <v>910</v>
      </c>
      <c r="P22" s="59">
        <v>31.159224936815502</v>
      </c>
      <c r="Q22" s="59">
        <v>29.7726480836237</v>
      </c>
      <c r="R22" s="59"/>
      <c r="S22" s="10">
        <v>1</v>
      </c>
    </row>
    <row r="23" spans="3:19" s="1" customFormat="1" ht="11.85" customHeight="1" x14ac:dyDescent="0.15">
      <c r="C23" s="17" t="s">
        <v>286</v>
      </c>
      <c r="D23" s="52" t="s">
        <v>906</v>
      </c>
      <c r="E23" s="8">
        <v>1</v>
      </c>
      <c r="F23" s="9">
        <v>6.7114093959731499E-3</v>
      </c>
      <c r="G23" s="8">
        <v>148</v>
      </c>
      <c r="H23" s="9">
        <v>1.6141873984316199E-3</v>
      </c>
      <c r="I23" s="8">
        <v>5505</v>
      </c>
      <c r="J23" s="9">
        <v>2.4826664333576602E-3</v>
      </c>
      <c r="K23" s="8">
        <v>2</v>
      </c>
      <c r="L23" s="9">
        <v>1.35135135135135E-2</v>
      </c>
      <c r="M23" s="8">
        <v>78</v>
      </c>
      <c r="N23" s="9">
        <v>1.41689373297003E-2</v>
      </c>
      <c r="O23" s="54" t="s">
        <v>911</v>
      </c>
      <c r="P23" s="55">
        <v>37.195945945945901</v>
      </c>
      <c r="Q23" s="55">
        <v>36.075342465753401</v>
      </c>
      <c r="R23" s="55"/>
      <c r="S23" s="8">
        <v>4</v>
      </c>
    </row>
    <row r="24" spans="3:19" s="1" customFormat="1" ht="11.85" customHeight="1" x14ac:dyDescent="0.15">
      <c r="C24" s="17" t="s">
        <v>983</v>
      </c>
      <c r="D24" s="56" t="s">
        <v>906</v>
      </c>
      <c r="E24" s="10"/>
      <c r="F24" s="11"/>
      <c r="G24" s="10">
        <v>10</v>
      </c>
      <c r="H24" s="11">
        <v>1.09066716110245E-4</v>
      </c>
      <c r="I24" s="10">
        <v>429</v>
      </c>
      <c r="J24" s="11">
        <v>1.9347209807637301E-4</v>
      </c>
      <c r="K24" s="10">
        <v>1</v>
      </c>
      <c r="L24" s="11">
        <v>0.1</v>
      </c>
      <c r="M24" s="10">
        <v>63</v>
      </c>
      <c r="N24" s="11">
        <v>0.14685314685314699</v>
      </c>
      <c r="O24" s="58" t="s">
        <v>911</v>
      </c>
      <c r="P24" s="59">
        <v>42.9</v>
      </c>
      <c r="Q24" s="59">
        <v>31.7777777777778</v>
      </c>
      <c r="R24" s="59"/>
      <c r="S24" s="10">
        <v>1</v>
      </c>
    </row>
    <row r="25" spans="3:19" s="1" customFormat="1" ht="11.85" customHeight="1" x14ac:dyDescent="0.15">
      <c r="C25" s="17" t="s">
        <v>288</v>
      </c>
      <c r="D25" s="52" t="s">
        <v>906</v>
      </c>
      <c r="E25" s="8"/>
      <c r="F25" s="9"/>
      <c r="G25" s="8">
        <v>43</v>
      </c>
      <c r="H25" s="9">
        <v>4.6898687927405202E-4</v>
      </c>
      <c r="I25" s="8">
        <v>1527</v>
      </c>
      <c r="J25" s="9">
        <v>6.8865243301310497E-4</v>
      </c>
      <c r="K25" s="8">
        <v>4</v>
      </c>
      <c r="L25" s="9">
        <v>9.3023255813953501E-2</v>
      </c>
      <c r="M25" s="8">
        <v>344</v>
      </c>
      <c r="N25" s="9">
        <v>0.22527832351015101</v>
      </c>
      <c r="O25" s="54" t="s">
        <v>912</v>
      </c>
      <c r="P25" s="55">
        <v>35.511627906976699</v>
      </c>
      <c r="Q25" s="55">
        <v>25.205128205128201</v>
      </c>
      <c r="R25" s="55"/>
      <c r="S25" s="8">
        <v>3</v>
      </c>
    </row>
    <row r="26" spans="3:19" s="1" customFormat="1" ht="11.85" customHeight="1" x14ac:dyDescent="0.15">
      <c r="C26" s="17" t="s">
        <v>289</v>
      </c>
      <c r="D26" s="56" t="s">
        <v>906</v>
      </c>
      <c r="E26" s="10">
        <v>8</v>
      </c>
      <c r="F26" s="11">
        <v>5.5944055944055902E-2</v>
      </c>
      <c r="G26" s="10">
        <v>135</v>
      </c>
      <c r="H26" s="11">
        <v>1.4724006674883001E-3</v>
      </c>
      <c r="I26" s="10">
        <v>3501</v>
      </c>
      <c r="J26" s="11">
        <v>1.5788946745113801E-3</v>
      </c>
      <c r="K26" s="10">
        <v>11</v>
      </c>
      <c r="L26" s="11">
        <v>8.1481481481481502E-2</v>
      </c>
      <c r="M26" s="10">
        <v>80</v>
      </c>
      <c r="N26" s="11">
        <v>2.28506141102542E-2</v>
      </c>
      <c r="O26" s="58" t="s">
        <v>910</v>
      </c>
      <c r="P26" s="59">
        <v>25.933333333333302</v>
      </c>
      <c r="Q26" s="59">
        <v>23.120967741935502</v>
      </c>
      <c r="R26" s="59"/>
      <c r="S26" s="10"/>
    </row>
    <row r="27" spans="3:19" s="1" customFormat="1" ht="11.85" customHeight="1" x14ac:dyDescent="0.15">
      <c r="C27" s="17" t="s">
        <v>290</v>
      </c>
      <c r="D27" s="52" t="s">
        <v>906</v>
      </c>
      <c r="E27" s="8"/>
      <c r="F27" s="9"/>
      <c r="G27" s="8">
        <v>425</v>
      </c>
      <c r="H27" s="9">
        <v>4.6353354346853996E-3</v>
      </c>
      <c r="I27" s="8">
        <v>13612</v>
      </c>
      <c r="J27" s="9">
        <v>6.1387930046983502E-3</v>
      </c>
      <c r="K27" s="8">
        <v>35</v>
      </c>
      <c r="L27" s="9">
        <v>8.2352941176470601E-2</v>
      </c>
      <c r="M27" s="8">
        <v>522</v>
      </c>
      <c r="N27" s="9">
        <v>3.8348516015280602E-2</v>
      </c>
      <c r="O27" s="54" t="s">
        <v>912</v>
      </c>
      <c r="P27" s="55">
        <v>32.0282352941177</v>
      </c>
      <c r="Q27" s="55">
        <v>29.076923076923102</v>
      </c>
      <c r="R27" s="55"/>
      <c r="S27" s="8">
        <v>5</v>
      </c>
    </row>
    <row r="28" spans="3:19" s="1" customFormat="1" ht="11.85" customHeight="1" x14ac:dyDescent="0.15">
      <c r="C28" s="17" t="s">
        <v>291</v>
      </c>
      <c r="D28" s="56" t="s">
        <v>906</v>
      </c>
      <c r="E28" s="10">
        <v>3</v>
      </c>
      <c r="F28" s="11">
        <v>3.4129692832764501E-3</v>
      </c>
      <c r="G28" s="10">
        <v>876</v>
      </c>
      <c r="H28" s="11">
        <v>9.5542443312574294E-3</v>
      </c>
      <c r="I28" s="10">
        <v>25457</v>
      </c>
      <c r="J28" s="11">
        <v>1.14806974375996E-2</v>
      </c>
      <c r="K28" s="10">
        <v>125</v>
      </c>
      <c r="L28" s="11">
        <v>0.14269406392694101</v>
      </c>
      <c r="M28" s="10">
        <v>1337</v>
      </c>
      <c r="N28" s="11">
        <v>5.2519935577640703E-2</v>
      </c>
      <c r="O28" s="58" t="s">
        <v>913</v>
      </c>
      <c r="P28" s="59">
        <v>29.060502283104999</v>
      </c>
      <c r="Q28" s="59">
        <v>25.459387483355499</v>
      </c>
      <c r="R28" s="59"/>
      <c r="S28" s="10">
        <v>2</v>
      </c>
    </row>
    <row r="29" spans="3:19" s="1" customFormat="1" ht="11.85" customHeight="1" x14ac:dyDescent="0.15">
      <c r="C29" s="17" t="s">
        <v>294</v>
      </c>
      <c r="D29" s="52" t="s">
        <v>906</v>
      </c>
      <c r="E29" s="8"/>
      <c r="F29" s="9"/>
      <c r="G29" s="8">
        <v>646</v>
      </c>
      <c r="H29" s="9">
        <v>7.0457098607218001E-3</v>
      </c>
      <c r="I29" s="8">
        <v>66233</v>
      </c>
      <c r="J29" s="9">
        <v>2.9870017416998702E-2</v>
      </c>
      <c r="K29" s="8">
        <v>103</v>
      </c>
      <c r="L29" s="9">
        <v>0.15944272445820401</v>
      </c>
      <c r="M29" s="8">
        <v>3071</v>
      </c>
      <c r="N29" s="9">
        <v>4.6366614829465698E-2</v>
      </c>
      <c r="O29" s="54" t="s">
        <v>915</v>
      </c>
      <c r="P29" s="55">
        <v>102.52786377709</v>
      </c>
      <c r="Q29" s="55">
        <v>82.160220994475097</v>
      </c>
      <c r="R29" s="55"/>
      <c r="S29" s="8">
        <v>125</v>
      </c>
    </row>
    <row r="30" spans="3:19" s="1" customFormat="1" ht="11.85" customHeight="1" x14ac:dyDescent="0.15">
      <c r="C30" s="17" t="s">
        <v>295</v>
      </c>
      <c r="D30" s="56" t="s">
        <v>906</v>
      </c>
      <c r="E30" s="10">
        <v>1</v>
      </c>
      <c r="F30" s="11">
        <v>3.4482758620689703E-2</v>
      </c>
      <c r="G30" s="10">
        <v>28</v>
      </c>
      <c r="H30" s="11">
        <v>3.0538680510868501E-4</v>
      </c>
      <c r="I30" s="10">
        <v>299</v>
      </c>
      <c r="J30" s="11">
        <v>1.34844189568381E-4</v>
      </c>
      <c r="K30" s="10"/>
      <c r="L30" s="11"/>
      <c r="M30" s="10"/>
      <c r="N30" s="11"/>
      <c r="O30" s="58" t="s">
        <v>916</v>
      </c>
      <c r="P30" s="59">
        <v>10.6785714285714</v>
      </c>
      <c r="Q30" s="59">
        <v>10.6785714285714</v>
      </c>
      <c r="R30" s="59"/>
      <c r="S30" s="10"/>
    </row>
    <row r="31" spans="3:19" s="1" customFormat="1" ht="11.85" customHeight="1" x14ac:dyDescent="0.15">
      <c r="C31" s="17" t="s">
        <v>296</v>
      </c>
      <c r="D31" s="52" t="s">
        <v>906</v>
      </c>
      <c r="E31" s="8"/>
      <c r="F31" s="9"/>
      <c r="G31" s="8">
        <v>137</v>
      </c>
      <c r="H31" s="9">
        <v>1.4942140107103499E-3</v>
      </c>
      <c r="I31" s="8">
        <v>10520</v>
      </c>
      <c r="J31" s="9">
        <v>4.7443507500313396E-3</v>
      </c>
      <c r="K31" s="8">
        <v>11</v>
      </c>
      <c r="L31" s="9">
        <v>8.0291970802919693E-2</v>
      </c>
      <c r="M31" s="8">
        <v>462</v>
      </c>
      <c r="N31" s="9">
        <v>4.3916349809885902E-2</v>
      </c>
      <c r="O31" s="54" t="s">
        <v>907</v>
      </c>
      <c r="P31" s="55">
        <v>76.788321167883197</v>
      </c>
      <c r="Q31" s="55">
        <v>63.436507936507901</v>
      </c>
      <c r="R31" s="55"/>
      <c r="S31" s="8">
        <v>8</v>
      </c>
    </row>
    <row r="32" spans="3:19" s="1" customFormat="1" ht="11.85" customHeight="1" x14ac:dyDescent="0.15">
      <c r="C32" s="17" t="s">
        <v>297</v>
      </c>
      <c r="D32" s="56" t="s">
        <v>906</v>
      </c>
      <c r="E32" s="10"/>
      <c r="F32" s="11"/>
      <c r="G32" s="10">
        <v>36</v>
      </c>
      <c r="H32" s="11">
        <v>3.92640177996881E-4</v>
      </c>
      <c r="I32" s="10">
        <v>2013</v>
      </c>
      <c r="J32" s="11">
        <v>9.0783061405067401E-4</v>
      </c>
      <c r="K32" s="10"/>
      <c r="L32" s="11"/>
      <c r="M32" s="10"/>
      <c r="N32" s="11"/>
      <c r="O32" s="58" t="s">
        <v>917</v>
      </c>
      <c r="P32" s="59">
        <v>55.9166666666667</v>
      </c>
      <c r="Q32" s="59">
        <v>55.9166666666667</v>
      </c>
      <c r="R32" s="59"/>
      <c r="S32" s="10"/>
    </row>
    <row r="33" spans="3:19" s="1" customFormat="1" ht="11.85" customHeight="1" x14ac:dyDescent="0.15">
      <c r="C33" s="17" t="s">
        <v>298</v>
      </c>
      <c r="D33" s="52" t="s">
        <v>906</v>
      </c>
      <c r="E33" s="8">
        <v>1</v>
      </c>
      <c r="F33" s="9">
        <v>2.2222222222222199E-2</v>
      </c>
      <c r="G33" s="8">
        <v>44</v>
      </c>
      <c r="H33" s="9">
        <v>4.7989355088507601E-4</v>
      </c>
      <c r="I33" s="8">
        <v>1861</v>
      </c>
      <c r="J33" s="9">
        <v>8.3928105948748405E-4</v>
      </c>
      <c r="K33" s="8"/>
      <c r="L33" s="9"/>
      <c r="M33" s="8"/>
      <c r="N33" s="9"/>
      <c r="O33" s="54" t="s">
        <v>918</v>
      </c>
      <c r="P33" s="55">
        <v>42.295454545454497</v>
      </c>
      <c r="Q33" s="55">
        <v>42.295454545454497</v>
      </c>
      <c r="R33" s="55"/>
      <c r="S33" s="8"/>
    </row>
    <row r="34" spans="3:19" s="1" customFormat="1" ht="11.85" customHeight="1" x14ac:dyDescent="0.15">
      <c r="C34" s="17" t="s">
        <v>300</v>
      </c>
      <c r="D34" s="56" t="s">
        <v>906</v>
      </c>
      <c r="E34" s="10"/>
      <c r="F34" s="11"/>
      <c r="G34" s="10">
        <v>1</v>
      </c>
      <c r="H34" s="11">
        <v>1.09066716110245E-5</v>
      </c>
      <c r="I34" s="10">
        <v>12</v>
      </c>
      <c r="J34" s="11">
        <v>5.4118069391992504E-6</v>
      </c>
      <c r="K34" s="10"/>
      <c r="L34" s="11"/>
      <c r="M34" s="10"/>
      <c r="N34" s="11"/>
      <c r="O34" s="58" t="s">
        <v>919</v>
      </c>
      <c r="P34" s="59">
        <v>12</v>
      </c>
      <c r="Q34" s="59">
        <v>12</v>
      </c>
      <c r="R34" s="59"/>
      <c r="S34" s="10"/>
    </row>
    <row r="35" spans="3:19" s="1" customFormat="1" ht="11.85" customHeight="1" x14ac:dyDescent="0.15">
      <c r="C35" s="17" t="s">
        <v>303</v>
      </c>
      <c r="D35" s="52" t="s">
        <v>906</v>
      </c>
      <c r="E35" s="8"/>
      <c r="F35" s="9"/>
      <c r="G35" s="8">
        <v>824</v>
      </c>
      <c r="H35" s="9">
        <v>8.9870974074841604E-3</v>
      </c>
      <c r="I35" s="8">
        <v>23259</v>
      </c>
      <c r="J35" s="9">
        <v>1.04894347999029E-2</v>
      </c>
      <c r="K35" s="8">
        <v>163</v>
      </c>
      <c r="L35" s="9">
        <v>0.19781553398058299</v>
      </c>
      <c r="M35" s="8">
        <v>2869</v>
      </c>
      <c r="N35" s="9">
        <v>0.123350101036158</v>
      </c>
      <c r="O35" s="54" t="s">
        <v>920</v>
      </c>
      <c r="P35" s="55">
        <v>28.226941747572798</v>
      </c>
      <c r="Q35" s="55">
        <v>20.9319213313162</v>
      </c>
      <c r="R35" s="55"/>
      <c r="S35" s="8">
        <v>13</v>
      </c>
    </row>
    <row r="36" spans="3:19" s="1" customFormat="1" ht="11.85" customHeight="1" x14ac:dyDescent="0.15">
      <c r="C36" s="17" t="s">
        <v>304</v>
      </c>
      <c r="D36" s="56" t="s">
        <v>906</v>
      </c>
      <c r="E36" s="10">
        <v>6</v>
      </c>
      <c r="F36" s="11">
        <v>3.7902716361339199E-3</v>
      </c>
      <c r="G36" s="10">
        <v>1577</v>
      </c>
      <c r="H36" s="11">
        <v>1.7199821130585598E-2</v>
      </c>
      <c r="I36" s="10">
        <v>44259</v>
      </c>
      <c r="J36" s="11">
        <v>1.99600969435016E-2</v>
      </c>
      <c r="K36" s="10">
        <v>271</v>
      </c>
      <c r="L36" s="11">
        <v>0.17184527584020301</v>
      </c>
      <c r="M36" s="10">
        <v>2999</v>
      </c>
      <c r="N36" s="11">
        <v>6.7760229557830107E-2</v>
      </c>
      <c r="O36" s="58" t="s">
        <v>910</v>
      </c>
      <c r="P36" s="59">
        <v>28.065313887127498</v>
      </c>
      <c r="Q36" s="59">
        <v>23.2626339969372</v>
      </c>
      <c r="R36" s="59"/>
      <c r="S36" s="10">
        <v>3</v>
      </c>
    </row>
    <row r="37" spans="3:19" s="1" customFormat="1" ht="11.85" customHeight="1" x14ac:dyDescent="0.15">
      <c r="C37" s="17" t="s">
        <v>314</v>
      </c>
      <c r="D37" s="52" t="s">
        <v>906</v>
      </c>
      <c r="E37" s="8"/>
      <c r="F37" s="9"/>
      <c r="G37" s="8">
        <v>4</v>
      </c>
      <c r="H37" s="9">
        <v>4.3626686444097899E-5</v>
      </c>
      <c r="I37" s="8">
        <v>23</v>
      </c>
      <c r="J37" s="9">
        <v>1.0372629966798601E-5</v>
      </c>
      <c r="K37" s="8"/>
      <c r="L37" s="9"/>
      <c r="M37" s="8"/>
      <c r="N37" s="9"/>
      <c r="O37" s="54" t="s">
        <v>910</v>
      </c>
      <c r="P37" s="55">
        <v>5.75</v>
      </c>
      <c r="Q37" s="55">
        <v>5.75</v>
      </c>
      <c r="R37" s="55"/>
      <c r="S37" s="8"/>
    </row>
    <row r="38" spans="3:19" s="1" customFormat="1" ht="11.85" customHeight="1" x14ac:dyDescent="0.15">
      <c r="C38" s="17" t="s">
        <v>316</v>
      </c>
      <c r="D38" s="56" t="s">
        <v>906</v>
      </c>
      <c r="E38" s="10"/>
      <c r="F38" s="11"/>
      <c r="G38" s="10">
        <v>3</v>
      </c>
      <c r="H38" s="11">
        <v>3.2720014833073401E-5</v>
      </c>
      <c r="I38" s="10">
        <v>14</v>
      </c>
      <c r="J38" s="11">
        <v>6.3137747623991297E-6</v>
      </c>
      <c r="K38" s="10"/>
      <c r="L38" s="11"/>
      <c r="M38" s="10"/>
      <c r="N38" s="11"/>
      <c r="O38" s="58" t="s">
        <v>923</v>
      </c>
      <c r="P38" s="59">
        <v>4.6666666666666696</v>
      </c>
      <c r="Q38" s="59">
        <v>4.6666666666666696</v>
      </c>
      <c r="R38" s="59"/>
      <c r="S38" s="10"/>
    </row>
    <row r="39" spans="3:19" s="1" customFormat="1" ht="11.85" customHeight="1" x14ac:dyDescent="0.15">
      <c r="C39" s="17" t="s">
        <v>317</v>
      </c>
      <c r="D39" s="52" t="s">
        <v>906</v>
      </c>
      <c r="E39" s="8"/>
      <c r="F39" s="9"/>
      <c r="G39" s="8">
        <v>37</v>
      </c>
      <c r="H39" s="9">
        <v>4.0354684960790499E-4</v>
      </c>
      <c r="I39" s="8">
        <v>284</v>
      </c>
      <c r="J39" s="9">
        <v>1.2807943089438199E-4</v>
      </c>
      <c r="K39" s="8"/>
      <c r="L39" s="9"/>
      <c r="M39" s="8"/>
      <c r="N39" s="9"/>
      <c r="O39" s="54" t="s">
        <v>912</v>
      </c>
      <c r="P39" s="55">
        <v>7.6756756756756799</v>
      </c>
      <c r="Q39" s="55">
        <v>7.6756756756756799</v>
      </c>
      <c r="R39" s="55"/>
      <c r="S39" s="8"/>
    </row>
    <row r="40" spans="3:19" s="1" customFormat="1" ht="11.85" customHeight="1" x14ac:dyDescent="0.15">
      <c r="C40" s="17" t="s">
        <v>334</v>
      </c>
      <c r="D40" s="56" t="s">
        <v>906</v>
      </c>
      <c r="E40" s="10"/>
      <c r="F40" s="11"/>
      <c r="G40" s="10">
        <v>2</v>
      </c>
      <c r="H40" s="11">
        <v>2.1813343222048899E-5</v>
      </c>
      <c r="I40" s="10">
        <v>8</v>
      </c>
      <c r="J40" s="11">
        <v>3.6078712927994998E-6</v>
      </c>
      <c r="K40" s="10"/>
      <c r="L40" s="11"/>
      <c r="M40" s="10"/>
      <c r="N40" s="11"/>
      <c r="O40" s="58" t="s">
        <v>923</v>
      </c>
      <c r="P40" s="59">
        <v>4</v>
      </c>
      <c r="Q40" s="59">
        <v>4</v>
      </c>
      <c r="R40" s="59"/>
      <c r="S40" s="10"/>
    </row>
    <row r="41" spans="3:19" s="1" customFormat="1" ht="11.85" customHeight="1" x14ac:dyDescent="0.15">
      <c r="C41" s="17" t="s">
        <v>338</v>
      </c>
      <c r="D41" s="52" t="s">
        <v>906</v>
      </c>
      <c r="E41" s="8"/>
      <c r="F41" s="9"/>
      <c r="G41" s="8">
        <v>1</v>
      </c>
      <c r="H41" s="9">
        <v>1.09066716110245E-5</v>
      </c>
      <c r="I41" s="8">
        <v>17</v>
      </c>
      <c r="J41" s="9">
        <v>7.6667264971989398E-6</v>
      </c>
      <c r="K41" s="8"/>
      <c r="L41" s="9"/>
      <c r="M41" s="8"/>
      <c r="N41" s="9"/>
      <c r="O41" s="54" t="s">
        <v>920</v>
      </c>
      <c r="P41" s="55">
        <v>17</v>
      </c>
      <c r="Q41" s="55">
        <v>17</v>
      </c>
      <c r="R41" s="55"/>
      <c r="S41" s="8"/>
    </row>
    <row r="42" spans="3:19" s="1" customFormat="1" ht="11.85" customHeight="1" x14ac:dyDescent="0.15">
      <c r="C42" s="17" t="s">
        <v>342</v>
      </c>
      <c r="D42" s="56" t="s">
        <v>906</v>
      </c>
      <c r="E42" s="10">
        <v>16</v>
      </c>
      <c r="F42" s="11">
        <v>2.48062015503876E-2</v>
      </c>
      <c r="G42" s="10">
        <v>629</v>
      </c>
      <c r="H42" s="11">
        <v>6.8602964433343901E-3</v>
      </c>
      <c r="I42" s="10">
        <v>4618</v>
      </c>
      <c r="J42" s="11">
        <v>2.08264370376851E-3</v>
      </c>
      <c r="K42" s="10">
        <v>35</v>
      </c>
      <c r="L42" s="11">
        <v>5.5643879173290903E-2</v>
      </c>
      <c r="M42" s="10">
        <v>227</v>
      </c>
      <c r="N42" s="11">
        <v>4.9155478562148101E-2</v>
      </c>
      <c r="O42" s="58" t="s">
        <v>912</v>
      </c>
      <c r="P42" s="59">
        <v>7.3418124006359298</v>
      </c>
      <c r="Q42" s="59">
        <v>6.2138047138047101</v>
      </c>
      <c r="R42" s="59"/>
      <c r="S42" s="10"/>
    </row>
    <row r="43" spans="3:19" s="1" customFormat="1" ht="11.85" customHeight="1" x14ac:dyDescent="0.15">
      <c r="C43" s="17" t="s">
        <v>343</v>
      </c>
      <c r="D43" s="52" t="s">
        <v>906</v>
      </c>
      <c r="E43" s="8"/>
      <c r="F43" s="9"/>
      <c r="G43" s="8">
        <v>10</v>
      </c>
      <c r="H43" s="9">
        <v>1.09066716110245E-4</v>
      </c>
      <c r="I43" s="8">
        <v>88</v>
      </c>
      <c r="J43" s="9">
        <v>3.9686584220794503E-5</v>
      </c>
      <c r="K43" s="8"/>
      <c r="L43" s="9"/>
      <c r="M43" s="8"/>
      <c r="N43" s="9"/>
      <c r="O43" s="54" t="s">
        <v>922</v>
      </c>
      <c r="P43" s="55">
        <v>8.8000000000000007</v>
      </c>
      <c r="Q43" s="55">
        <v>8.8000000000000007</v>
      </c>
      <c r="R43" s="55"/>
      <c r="S43" s="8"/>
    </row>
    <row r="44" spans="3:19" s="1" customFormat="1" ht="11.85" customHeight="1" x14ac:dyDescent="0.15">
      <c r="C44" s="17" t="s">
        <v>347</v>
      </c>
      <c r="D44" s="56" t="s">
        <v>906</v>
      </c>
      <c r="E44" s="10">
        <v>1</v>
      </c>
      <c r="F44" s="11">
        <v>1.49253731343284E-2</v>
      </c>
      <c r="G44" s="10">
        <v>66</v>
      </c>
      <c r="H44" s="11">
        <v>7.1984032632761501E-4</v>
      </c>
      <c r="I44" s="10">
        <v>1201</v>
      </c>
      <c r="J44" s="11">
        <v>5.4163167783152495E-4</v>
      </c>
      <c r="K44" s="10">
        <v>25</v>
      </c>
      <c r="L44" s="11">
        <v>0.37878787878787901</v>
      </c>
      <c r="M44" s="10">
        <v>274</v>
      </c>
      <c r="N44" s="11">
        <v>0.228143213988343</v>
      </c>
      <c r="O44" s="58" t="s">
        <v>930</v>
      </c>
      <c r="P44" s="59">
        <v>18.196969696969699</v>
      </c>
      <c r="Q44" s="59">
        <v>13.4634146341463</v>
      </c>
      <c r="R44" s="59"/>
      <c r="S44" s="10"/>
    </row>
    <row r="45" spans="3:19" s="1" customFormat="1" ht="11.85" customHeight="1" x14ac:dyDescent="0.15">
      <c r="C45" s="17" t="s">
        <v>348</v>
      </c>
      <c r="D45" s="52" t="s">
        <v>906</v>
      </c>
      <c r="E45" s="8"/>
      <c r="F45" s="9"/>
      <c r="G45" s="8">
        <v>7</v>
      </c>
      <c r="H45" s="9">
        <v>7.6346701277171306E-5</v>
      </c>
      <c r="I45" s="8">
        <v>194</v>
      </c>
      <c r="J45" s="9">
        <v>8.7490878850387895E-5</v>
      </c>
      <c r="K45" s="8">
        <v>6</v>
      </c>
      <c r="L45" s="9">
        <v>0.85714285714285698</v>
      </c>
      <c r="M45" s="8">
        <v>103</v>
      </c>
      <c r="N45" s="9">
        <v>0.53092783505154595</v>
      </c>
      <c r="O45" s="54" t="s">
        <v>931</v>
      </c>
      <c r="P45" s="55">
        <v>27.714285714285701</v>
      </c>
      <c r="Q45" s="55">
        <v>1</v>
      </c>
      <c r="R45" s="55"/>
      <c r="S45" s="8">
        <v>1</v>
      </c>
    </row>
    <row r="46" spans="3:19" s="1" customFormat="1" ht="11.85" customHeight="1" x14ac:dyDescent="0.15">
      <c r="C46" s="17" t="s">
        <v>349</v>
      </c>
      <c r="D46" s="56" t="s">
        <v>906</v>
      </c>
      <c r="E46" s="10"/>
      <c r="F46" s="11"/>
      <c r="G46" s="10">
        <v>4</v>
      </c>
      <c r="H46" s="11">
        <v>4.3626686444097899E-5</v>
      </c>
      <c r="I46" s="10">
        <v>45</v>
      </c>
      <c r="J46" s="11">
        <v>2.0294276021997199E-5</v>
      </c>
      <c r="K46" s="10"/>
      <c r="L46" s="11"/>
      <c r="M46" s="10"/>
      <c r="N46" s="11"/>
      <c r="O46" s="58" t="s">
        <v>932</v>
      </c>
      <c r="P46" s="59">
        <v>11.25</v>
      </c>
      <c r="Q46" s="59">
        <v>11.25</v>
      </c>
      <c r="R46" s="59"/>
      <c r="S46" s="10"/>
    </row>
    <row r="47" spans="3:19" s="1" customFormat="1" ht="11.85" customHeight="1" x14ac:dyDescent="0.15">
      <c r="C47" s="17" t="s">
        <v>351</v>
      </c>
      <c r="D47" s="52" t="s">
        <v>906</v>
      </c>
      <c r="E47" s="8">
        <v>1</v>
      </c>
      <c r="F47" s="9">
        <v>0.11111111111111099</v>
      </c>
      <c r="G47" s="8">
        <v>8</v>
      </c>
      <c r="H47" s="9">
        <v>8.7253372888195703E-5</v>
      </c>
      <c r="I47" s="8">
        <v>157</v>
      </c>
      <c r="J47" s="9">
        <v>7.0804474121190206E-5</v>
      </c>
      <c r="K47" s="8">
        <v>4</v>
      </c>
      <c r="L47" s="9">
        <v>0.5</v>
      </c>
      <c r="M47" s="8">
        <v>25</v>
      </c>
      <c r="N47" s="9">
        <v>0.15923566878980899</v>
      </c>
      <c r="O47" s="54" t="s">
        <v>933</v>
      </c>
      <c r="P47" s="55">
        <v>19.625</v>
      </c>
      <c r="Q47" s="55">
        <v>13</v>
      </c>
      <c r="R47" s="55"/>
      <c r="S47" s="8"/>
    </row>
    <row r="48" spans="3:19" s="1" customFormat="1" ht="11.85" customHeight="1" x14ac:dyDescent="0.15">
      <c r="C48" s="17" t="s">
        <v>354</v>
      </c>
      <c r="D48" s="56" t="s">
        <v>906</v>
      </c>
      <c r="E48" s="10"/>
      <c r="F48" s="11"/>
      <c r="G48" s="10">
        <v>3</v>
      </c>
      <c r="H48" s="11">
        <v>3.2720014833073401E-5</v>
      </c>
      <c r="I48" s="10">
        <v>32</v>
      </c>
      <c r="J48" s="11">
        <v>1.4431485171197999E-5</v>
      </c>
      <c r="K48" s="10"/>
      <c r="L48" s="11"/>
      <c r="M48" s="10"/>
      <c r="N48" s="11"/>
      <c r="O48" s="58" t="s">
        <v>923</v>
      </c>
      <c r="P48" s="59">
        <v>10.6666666666667</v>
      </c>
      <c r="Q48" s="59">
        <v>10.6666666666667</v>
      </c>
      <c r="R48" s="59"/>
      <c r="S48" s="10"/>
    </row>
    <row r="49" spans="3:19" s="1" customFormat="1" ht="11.85" customHeight="1" x14ac:dyDescent="0.15">
      <c r="C49" s="17" t="s">
        <v>355</v>
      </c>
      <c r="D49" s="52" t="s">
        <v>906</v>
      </c>
      <c r="E49" s="8"/>
      <c r="F49" s="9"/>
      <c r="G49" s="8">
        <v>6</v>
      </c>
      <c r="H49" s="9">
        <v>6.5440029666146801E-5</v>
      </c>
      <c r="I49" s="8">
        <v>74</v>
      </c>
      <c r="J49" s="9">
        <v>3.3372809458395398E-5</v>
      </c>
      <c r="K49" s="8">
        <v>1</v>
      </c>
      <c r="L49" s="9">
        <v>0.16666666666666699</v>
      </c>
      <c r="M49" s="8">
        <v>6</v>
      </c>
      <c r="N49" s="9">
        <v>8.1081081081081099E-2</v>
      </c>
      <c r="O49" s="54" t="s">
        <v>934</v>
      </c>
      <c r="P49" s="55">
        <v>12.3333333333333</v>
      </c>
      <c r="Q49" s="55">
        <v>10.6</v>
      </c>
      <c r="R49" s="55"/>
      <c r="S49" s="8"/>
    </row>
    <row r="50" spans="3:19" s="1" customFormat="1" ht="11.85" customHeight="1" x14ac:dyDescent="0.15">
      <c r="C50" s="17" t="s">
        <v>356</v>
      </c>
      <c r="D50" s="56" t="s">
        <v>906</v>
      </c>
      <c r="E50" s="10">
        <v>11</v>
      </c>
      <c r="F50" s="11">
        <v>3.3783783783783799E-3</v>
      </c>
      <c r="G50" s="10">
        <v>3245</v>
      </c>
      <c r="H50" s="11">
        <v>3.53921493777744E-2</v>
      </c>
      <c r="I50" s="10">
        <v>77704</v>
      </c>
      <c r="J50" s="11">
        <v>3.5043253866961499E-2</v>
      </c>
      <c r="K50" s="10">
        <v>208</v>
      </c>
      <c r="L50" s="11">
        <v>6.4098613251155595E-2</v>
      </c>
      <c r="M50" s="10">
        <v>1761</v>
      </c>
      <c r="N50" s="11">
        <v>2.2662925975496798E-2</v>
      </c>
      <c r="O50" s="58" t="s">
        <v>914</v>
      </c>
      <c r="P50" s="59">
        <v>23.945762711864401</v>
      </c>
      <c r="Q50" s="59">
        <v>22.263088574250901</v>
      </c>
      <c r="R50" s="59"/>
      <c r="S50" s="10">
        <v>54</v>
      </c>
    </row>
    <row r="51" spans="3:19" s="1" customFormat="1" ht="11.85" customHeight="1" x14ac:dyDescent="0.15">
      <c r="C51" s="17" t="s">
        <v>357</v>
      </c>
      <c r="D51" s="52" t="s">
        <v>906</v>
      </c>
      <c r="E51" s="8">
        <v>7</v>
      </c>
      <c r="F51" s="9">
        <v>2.1071643588199901E-3</v>
      </c>
      <c r="G51" s="8">
        <v>3315</v>
      </c>
      <c r="H51" s="9">
        <v>3.6155616390546097E-2</v>
      </c>
      <c r="I51" s="8">
        <v>80866</v>
      </c>
      <c r="J51" s="9">
        <v>3.6469264995440599E-2</v>
      </c>
      <c r="K51" s="8">
        <v>181</v>
      </c>
      <c r="L51" s="9">
        <v>5.4600301659125203E-2</v>
      </c>
      <c r="M51" s="8">
        <v>1887</v>
      </c>
      <c r="N51" s="9">
        <v>2.3334899710632399E-2</v>
      </c>
      <c r="O51" s="54" t="s">
        <v>931</v>
      </c>
      <c r="P51" s="55">
        <v>24.393966817496199</v>
      </c>
      <c r="Q51" s="55">
        <v>22.890236119974499</v>
      </c>
      <c r="R51" s="55"/>
      <c r="S51" s="8">
        <v>21</v>
      </c>
    </row>
    <row r="52" spans="3:19" s="1" customFormat="1" ht="11.85" customHeight="1" x14ac:dyDescent="0.15">
      <c r="C52" s="17" t="s">
        <v>358</v>
      </c>
      <c r="D52" s="56" t="s">
        <v>906</v>
      </c>
      <c r="E52" s="10"/>
      <c r="F52" s="11"/>
      <c r="G52" s="10">
        <v>30</v>
      </c>
      <c r="H52" s="11">
        <v>3.2720014833073402E-4</v>
      </c>
      <c r="I52" s="10">
        <v>600</v>
      </c>
      <c r="J52" s="11">
        <v>2.7059034695996301E-4</v>
      </c>
      <c r="K52" s="10">
        <v>11</v>
      </c>
      <c r="L52" s="11">
        <v>0.36666666666666697</v>
      </c>
      <c r="M52" s="10">
        <v>95</v>
      </c>
      <c r="N52" s="11">
        <v>0.15833333333333299</v>
      </c>
      <c r="O52" s="58" t="s">
        <v>923</v>
      </c>
      <c r="P52" s="59">
        <v>20</v>
      </c>
      <c r="Q52" s="59">
        <v>15</v>
      </c>
      <c r="R52" s="59"/>
      <c r="S52" s="10">
        <v>1</v>
      </c>
    </row>
    <row r="53" spans="3:19" s="1" customFormat="1" ht="11.85" customHeight="1" x14ac:dyDescent="0.15">
      <c r="C53" s="17" t="s">
        <v>359</v>
      </c>
      <c r="D53" s="52" t="s">
        <v>906</v>
      </c>
      <c r="E53" s="8"/>
      <c r="F53" s="9"/>
      <c r="G53" s="8">
        <v>14</v>
      </c>
      <c r="H53" s="9">
        <v>1.5269340255434299E-4</v>
      </c>
      <c r="I53" s="8">
        <v>271</v>
      </c>
      <c r="J53" s="9">
        <v>1.2221664004358299E-4</v>
      </c>
      <c r="K53" s="8">
        <v>9</v>
      </c>
      <c r="L53" s="9">
        <v>0.64285714285714302</v>
      </c>
      <c r="M53" s="8">
        <v>75</v>
      </c>
      <c r="N53" s="9">
        <v>0.27675276752767503</v>
      </c>
      <c r="O53" s="54" t="s">
        <v>931</v>
      </c>
      <c r="P53" s="55">
        <v>19.3571428571429</v>
      </c>
      <c r="Q53" s="55">
        <v>12.2</v>
      </c>
      <c r="R53" s="55"/>
      <c r="S53" s="8"/>
    </row>
    <row r="54" spans="3:19" s="1" customFormat="1" ht="11.85" customHeight="1" x14ac:dyDescent="0.15">
      <c r="C54" s="17" t="s">
        <v>361</v>
      </c>
      <c r="D54" s="56" t="s">
        <v>906</v>
      </c>
      <c r="E54" s="10"/>
      <c r="F54" s="11"/>
      <c r="G54" s="10">
        <v>63</v>
      </c>
      <c r="H54" s="11">
        <v>6.8712031149454104E-4</v>
      </c>
      <c r="I54" s="10">
        <v>1342</v>
      </c>
      <c r="J54" s="11">
        <v>6.0522040936711601E-4</v>
      </c>
      <c r="K54" s="10">
        <v>50</v>
      </c>
      <c r="L54" s="11">
        <v>0.79365079365079405</v>
      </c>
      <c r="M54" s="10">
        <v>444</v>
      </c>
      <c r="N54" s="11">
        <v>0.33084947839046203</v>
      </c>
      <c r="O54" s="58" t="s">
        <v>923</v>
      </c>
      <c r="P54" s="59">
        <v>21.301587301587301</v>
      </c>
      <c r="Q54" s="59">
        <v>11.384615384615399</v>
      </c>
      <c r="R54" s="59"/>
      <c r="S54" s="10">
        <v>3</v>
      </c>
    </row>
    <row r="55" spans="3:19" s="1" customFormat="1" ht="11.85" customHeight="1" x14ac:dyDescent="0.15">
      <c r="C55" s="17" t="s">
        <v>362</v>
      </c>
      <c r="D55" s="52" t="s">
        <v>906</v>
      </c>
      <c r="E55" s="8"/>
      <c r="F55" s="9"/>
      <c r="G55" s="8">
        <v>97</v>
      </c>
      <c r="H55" s="9">
        <v>1.0579471462693699E-3</v>
      </c>
      <c r="I55" s="8">
        <v>1641</v>
      </c>
      <c r="J55" s="9">
        <v>7.4006459893549801E-4</v>
      </c>
      <c r="K55" s="8">
        <v>29</v>
      </c>
      <c r="L55" s="9">
        <v>0.298969072164948</v>
      </c>
      <c r="M55" s="8">
        <v>245</v>
      </c>
      <c r="N55" s="9">
        <v>0.14929920780012201</v>
      </c>
      <c r="O55" s="54" t="s">
        <v>900</v>
      </c>
      <c r="P55" s="55">
        <v>16.917525773195901</v>
      </c>
      <c r="Q55" s="55">
        <v>14.102941176470599</v>
      </c>
      <c r="R55" s="55"/>
      <c r="S55" s="8">
        <v>1</v>
      </c>
    </row>
    <row r="56" spans="3:19" s="1" customFormat="1" ht="11.85" customHeight="1" x14ac:dyDescent="0.15">
      <c r="C56" s="17" t="s">
        <v>363</v>
      </c>
      <c r="D56" s="56" t="s">
        <v>906</v>
      </c>
      <c r="E56" s="10"/>
      <c r="F56" s="11"/>
      <c r="G56" s="10">
        <v>1</v>
      </c>
      <c r="H56" s="11">
        <v>1.09066716110245E-5</v>
      </c>
      <c r="I56" s="10">
        <v>14</v>
      </c>
      <c r="J56" s="11">
        <v>6.3137747623991297E-6</v>
      </c>
      <c r="K56" s="10"/>
      <c r="L56" s="11"/>
      <c r="M56" s="10"/>
      <c r="N56" s="11"/>
      <c r="O56" s="58" t="s">
        <v>921</v>
      </c>
      <c r="P56" s="59">
        <v>14</v>
      </c>
      <c r="Q56" s="59">
        <v>14</v>
      </c>
      <c r="R56" s="59"/>
      <c r="S56" s="10"/>
    </row>
    <row r="57" spans="3:19" s="1" customFormat="1" ht="11.85" customHeight="1" x14ac:dyDescent="0.15">
      <c r="C57" s="17" t="s">
        <v>364</v>
      </c>
      <c r="D57" s="52" t="s">
        <v>906</v>
      </c>
      <c r="E57" s="8"/>
      <c r="F57" s="9"/>
      <c r="G57" s="8">
        <v>4</v>
      </c>
      <c r="H57" s="9">
        <v>4.3626686444097899E-5</v>
      </c>
      <c r="I57" s="8">
        <v>44</v>
      </c>
      <c r="J57" s="9">
        <v>1.9843292110397299E-5</v>
      </c>
      <c r="K57" s="8">
        <v>1</v>
      </c>
      <c r="L57" s="9">
        <v>0.25</v>
      </c>
      <c r="M57" s="8">
        <v>2</v>
      </c>
      <c r="N57" s="9">
        <v>4.5454545454545497E-2</v>
      </c>
      <c r="O57" s="54" t="s">
        <v>908</v>
      </c>
      <c r="P57" s="55">
        <v>11</v>
      </c>
      <c r="Q57" s="55">
        <v>9</v>
      </c>
      <c r="R57" s="55"/>
      <c r="S57" s="8"/>
    </row>
    <row r="58" spans="3:19" s="1" customFormat="1" ht="11.85" customHeight="1" x14ac:dyDescent="0.15">
      <c r="C58" s="17" t="s">
        <v>365</v>
      </c>
      <c r="D58" s="56" t="s">
        <v>906</v>
      </c>
      <c r="E58" s="10"/>
      <c r="F58" s="11"/>
      <c r="G58" s="10">
        <v>80</v>
      </c>
      <c r="H58" s="11">
        <v>8.7253372888195695E-4</v>
      </c>
      <c r="I58" s="10">
        <v>1693</v>
      </c>
      <c r="J58" s="11">
        <v>7.63515762338694E-4</v>
      </c>
      <c r="K58" s="10">
        <v>47</v>
      </c>
      <c r="L58" s="11">
        <v>0.58750000000000002</v>
      </c>
      <c r="M58" s="10">
        <v>297</v>
      </c>
      <c r="N58" s="11">
        <v>0.175428233904312</v>
      </c>
      <c r="O58" s="58" t="s">
        <v>916</v>
      </c>
      <c r="P58" s="59">
        <v>21.162500000000001</v>
      </c>
      <c r="Q58" s="59">
        <v>13.818181818181801</v>
      </c>
      <c r="R58" s="59"/>
      <c r="S58" s="10"/>
    </row>
    <row r="59" spans="3:19" s="1" customFormat="1" ht="11.85" customHeight="1" x14ac:dyDescent="0.15">
      <c r="C59" s="17" t="s">
        <v>366</v>
      </c>
      <c r="D59" s="52" t="s">
        <v>906</v>
      </c>
      <c r="E59" s="8">
        <v>4</v>
      </c>
      <c r="F59" s="9">
        <v>2.06185567010309E-2</v>
      </c>
      <c r="G59" s="8">
        <v>190</v>
      </c>
      <c r="H59" s="9">
        <v>2.0722676060946502E-3</v>
      </c>
      <c r="I59" s="8">
        <v>3576</v>
      </c>
      <c r="J59" s="9">
        <v>1.6127184678813801E-3</v>
      </c>
      <c r="K59" s="8">
        <v>87</v>
      </c>
      <c r="L59" s="9">
        <v>0.45789473684210502</v>
      </c>
      <c r="M59" s="8">
        <v>369</v>
      </c>
      <c r="N59" s="9">
        <v>0.103187919463087</v>
      </c>
      <c r="O59" s="54" t="s">
        <v>935</v>
      </c>
      <c r="P59" s="55">
        <v>18.821052631578901</v>
      </c>
      <c r="Q59" s="55">
        <v>14.2427184466019</v>
      </c>
      <c r="R59" s="55"/>
      <c r="S59" s="8"/>
    </row>
    <row r="60" spans="3:19" s="1" customFormat="1" ht="11.85" customHeight="1" x14ac:dyDescent="0.15">
      <c r="C60" s="17" t="s">
        <v>368</v>
      </c>
      <c r="D60" s="56" t="s">
        <v>906</v>
      </c>
      <c r="E60" s="10">
        <v>3</v>
      </c>
      <c r="F60" s="11">
        <v>1.85185185185185E-2</v>
      </c>
      <c r="G60" s="10">
        <v>159</v>
      </c>
      <c r="H60" s="11">
        <v>1.73416078615289E-3</v>
      </c>
      <c r="I60" s="10">
        <v>2507</v>
      </c>
      <c r="J60" s="11">
        <v>1.1306166663810401E-3</v>
      </c>
      <c r="K60" s="10">
        <v>67</v>
      </c>
      <c r="L60" s="11">
        <v>0.42138364779874199</v>
      </c>
      <c r="M60" s="10">
        <v>323</v>
      </c>
      <c r="N60" s="11">
        <v>0.128839250099721</v>
      </c>
      <c r="O60" s="58" t="s">
        <v>921</v>
      </c>
      <c r="P60" s="59">
        <v>15.767295597484299</v>
      </c>
      <c r="Q60" s="59">
        <v>9.1739130434782599</v>
      </c>
      <c r="R60" s="59"/>
      <c r="S60" s="10">
        <v>1</v>
      </c>
    </row>
    <row r="61" spans="3:19" s="1" customFormat="1" ht="11.85" customHeight="1" x14ac:dyDescent="0.15">
      <c r="C61" s="17" t="s">
        <v>369</v>
      </c>
      <c r="D61" s="52" t="s">
        <v>906</v>
      </c>
      <c r="E61" s="8">
        <v>40</v>
      </c>
      <c r="F61" s="9">
        <v>5.7971014492753603E-2</v>
      </c>
      <c r="G61" s="8">
        <v>650</v>
      </c>
      <c r="H61" s="9">
        <v>7.0893365471659002E-3</v>
      </c>
      <c r="I61" s="8">
        <v>9566</v>
      </c>
      <c r="J61" s="9">
        <v>4.3141120983650003E-3</v>
      </c>
      <c r="K61" s="8">
        <v>225</v>
      </c>
      <c r="L61" s="9">
        <v>0.34615384615384598</v>
      </c>
      <c r="M61" s="8">
        <v>1345</v>
      </c>
      <c r="N61" s="9">
        <v>0.140602132552791</v>
      </c>
      <c r="O61" s="54" t="s">
        <v>908</v>
      </c>
      <c r="P61" s="55">
        <v>14.7169230769231</v>
      </c>
      <c r="Q61" s="55">
        <v>8.7552941176470593</v>
      </c>
      <c r="R61" s="55"/>
      <c r="S61" s="8"/>
    </row>
    <row r="62" spans="3:19" s="1" customFormat="1" ht="11.85" customHeight="1" x14ac:dyDescent="0.15">
      <c r="C62" s="17" t="s">
        <v>370</v>
      </c>
      <c r="D62" s="56" t="s">
        <v>906</v>
      </c>
      <c r="E62" s="10"/>
      <c r="F62" s="11"/>
      <c r="G62" s="10">
        <v>28</v>
      </c>
      <c r="H62" s="11">
        <v>3.0538680510868501E-4</v>
      </c>
      <c r="I62" s="10">
        <v>568</v>
      </c>
      <c r="J62" s="11">
        <v>2.5615886178876501E-4</v>
      </c>
      <c r="K62" s="10">
        <v>14</v>
      </c>
      <c r="L62" s="11">
        <v>0.5</v>
      </c>
      <c r="M62" s="10">
        <v>80</v>
      </c>
      <c r="N62" s="11">
        <v>0.140845070422535</v>
      </c>
      <c r="O62" s="58" t="s">
        <v>916</v>
      </c>
      <c r="P62" s="59">
        <v>20.285714285714299</v>
      </c>
      <c r="Q62" s="59">
        <v>14.8571428571429</v>
      </c>
      <c r="R62" s="59"/>
      <c r="S62" s="10">
        <v>1</v>
      </c>
    </row>
    <row r="63" spans="3:19" s="1" customFormat="1" ht="11.85" customHeight="1" x14ac:dyDescent="0.15">
      <c r="C63" s="17" t="s">
        <v>371</v>
      </c>
      <c r="D63" s="52" t="s">
        <v>906</v>
      </c>
      <c r="E63" s="8"/>
      <c r="F63" s="9"/>
      <c r="G63" s="8">
        <v>26</v>
      </c>
      <c r="H63" s="9">
        <v>2.83573461886636E-4</v>
      </c>
      <c r="I63" s="8">
        <v>557</v>
      </c>
      <c r="J63" s="9">
        <v>2.5119803876116502E-4</v>
      </c>
      <c r="K63" s="8">
        <v>19</v>
      </c>
      <c r="L63" s="9">
        <v>0.73076923076923095</v>
      </c>
      <c r="M63" s="8">
        <v>77</v>
      </c>
      <c r="N63" s="9">
        <v>0.13824057450628399</v>
      </c>
      <c r="O63" s="54" t="s">
        <v>923</v>
      </c>
      <c r="P63" s="55">
        <v>21.423076923076898</v>
      </c>
      <c r="Q63" s="55">
        <v>14.285714285714301</v>
      </c>
      <c r="R63" s="55"/>
      <c r="S63" s="8"/>
    </row>
    <row r="64" spans="3:19" s="1" customFormat="1" ht="11.85" customHeight="1" x14ac:dyDescent="0.15">
      <c r="C64" s="17" t="s">
        <v>373</v>
      </c>
      <c r="D64" s="56" t="s">
        <v>899</v>
      </c>
      <c r="E64" s="10"/>
      <c r="F64" s="11"/>
      <c r="G64" s="10">
        <v>17</v>
      </c>
      <c r="H64" s="11">
        <v>1.8541341738741599E-4</v>
      </c>
      <c r="I64" s="10">
        <v>484</v>
      </c>
      <c r="J64" s="11">
        <v>2.1827621321437001E-4</v>
      </c>
      <c r="K64" s="10">
        <v>15</v>
      </c>
      <c r="L64" s="11">
        <v>0.88235294117647101</v>
      </c>
      <c r="M64" s="10">
        <v>238</v>
      </c>
      <c r="N64" s="11">
        <v>0.49173553719008301</v>
      </c>
      <c r="O64" s="58" t="s">
        <v>911</v>
      </c>
      <c r="P64" s="59">
        <v>28.470588235294102</v>
      </c>
      <c r="Q64" s="59">
        <v>10.5</v>
      </c>
      <c r="R64" s="59">
        <v>7.4117647058823497</v>
      </c>
      <c r="S64" s="10"/>
    </row>
    <row r="65" spans="3:19" s="1" customFormat="1" ht="11.85" customHeight="1" x14ac:dyDescent="0.15">
      <c r="C65" s="17" t="s">
        <v>374</v>
      </c>
      <c r="D65" s="52" t="s">
        <v>899</v>
      </c>
      <c r="E65" s="8"/>
      <c r="F65" s="9"/>
      <c r="G65" s="8">
        <v>8</v>
      </c>
      <c r="H65" s="9">
        <v>8.7253372888195703E-5</v>
      </c>
      <c r="I65" s="8">
        <v>230</v>
      </c>
      <c r="J65" s="9">
        <v>1.03726299667986E-4</v>
      </c>
      <c r="K65" s="8">
        <v>8</v>
      </c>
      <c r="L65" s="9">
        <v>1</v>
      </c>
      <c r="M65" s="8">
        <v>110</v>
      </c>
      <c r="N65" s="9">
        <v>0.47826086956521702</v>
      </c>
      <c r="O65" s="54" t="s">
        <v>900</v>
      </c>
      <c r="P65" s="55">
        <v>28.75</v>
      </c>
      <c r="Q65" s="55"/>
      <c r="R65" s="55">
        <v>7.5</v>
      </c>
      <c r="S65" s="8"/>
    </row>
    <row r="66" spans="3:19" s="1" customFormat="1" ht="11.85" customHeight="1" x14ac:dyDescent="0.15">
      <c r="C66" s="17" t="s">
        <v>376</v>
      </c>
      <c r="D66" s="56" t="s">
        <v>899</v>
      </c>
      <c r="E66" s="10"/>
      <c r="F66" s="11"/>
      <c r="G66" s="10">
        <v>1</v>
      </c>
      <c r="H66" s="11">
        <v>1.09066716110245E-5</v>
      </c>
      <c r="I66" s="10">
        <v>42</v>
      </c>
      <c r="J66" s="11">
        <v>1.89413242871974E-5</v>
      </c>
      <c r="K66" s="10">
        <v>1</v>
      </c>
      <c r="L66" s="11">
        <v>1</v>
      </c>
      <c r="M66" s="10">
        <v>27</v>
      </c>
      <c r="N66" s="11">
        <v>0.64285714285714302</v>
      </c>
      <c r="O66" s="58" t="s">
        <v>914</v>
      </c>
      <c r="P66" s="59">
        <v>42</v>
      </c>
      <c r="Q66" s="59"/>
      <c r="R66" s="59">
        <v>2</v>
      </c>
      <c r="S66" s="10"/>
    </row>
    <row r="67" spans="3:19" s="1" customFormat="1" ht="11.85" customHeight="1" x14ac:dyDescent="0.15">
      <c r="C67" s="17" t="s">
        <v>377</v>
      </c>
      <c r="D67" s="52" t="s">
        <v>899</v>
      </c>
      <c r="E67" s="8"/>
      <c r="F67" s="9"/>
      <c r="G67" s="8">
        <v>1</v>
      </c>
      <c r="H67" s="9">
        <v>1.09066716110245E-5</v>
      </c>
      <c r="I67" s="8">
        <v>44</v>
      </c>
      <c r="J67" s="9">
        <v>1.9843292110397299E-5</v>
      </c>
      <c r="K67" s="8">
        <v>1</v>
      </c>
      <c r="L67" s="9">
        <v>1</v>
      </c>
      <c r="M67" s="8">
        <v>29</v>
      </c>
      <c r="N67" s="9">
        <v>0.65909090909090895</v>
      </c>
      <c r="O67" s="54" t="s">
        <v>918</v>
      </c>
      <c r="P67" s="55">
        <v>44</v>
      </c>
      <c r="Q67" s="55"/>
      <c r="R67" s="55">
        <v>3</v>
      </c>
      <c r="S67" s="8"/>
    </row>
    <row r="68" spans="3:19" s="1" customFormat="1" ht="11.85" customHeight="1" x14ac:dyDescent="0.15">
      <c r="C68" s="17" t="s">
        <v>378</v>
      </c>
      <c r="D68" s="56" t="s">
        <v>899</v>
      </c>
      <c r="E68" s="10"/>
      <c r="F68" s="11"/>
      <c r="G68" s="10">
        <v>2</v>
      </c>
      <c r="H68" s="11">
        <v>2.1813343222048899E-5</v>
      </c>
      <c r="I68" s="10">
        <v>59</v>
      </c>
      <c r="J68" s="11">
        <v>2.6608050784396301E-5</v>
      </c>
      <c r="K68" s="10">
        <v>2</v>
      </c>
      <c r="L68" s="11">
        <v>1</v>
      </c>
      <c r="M68" s="10">
        <v>29</v>
      </c>
      <c r="N68" s="11">
        <v>0.49152542372881403</v>
      </c>
      <c r="O68" s="58" t="s">
        <v>913</v>
      </c>
      <c r="P68" s="59">
        <v>29.5</v>
      </c>
      <c r="Q68" s="59"/>
      <c r="R68" s="59">
        <v>12</v>
      </c>
      <c r="S68" s="10"/>
    </row>
    <row r="69" spans="3:19" s="1" customFormat="1" ht="11.85" customHeight="1" x14ac:dyDescent="0.15">
      <c r="C69" s="17" t="s">
        <v>382</v>
      </c>
      <c r="D69" s="52" t="s">
        <v>899</v>
      </c>
      <c r="E69" s="8"/>
      <c r="F69" s="9"/>
      <c r="G69" s="8">
        <v>1</v>
      </c>
      <c r="H69" s="9">
        <v>1.09066716110245E-5</v>
      </c>
      <c r="I69" s="8">
        <v>20</v>
      </c>
      <c r="J69" s="9">
        <v>9.0196782319987507E-6</v>
      </c>
      <c r="K69" s="8">
        <v>1</v>
      </c>
      <c r="L69" s="9">
        <v>1</v>
      </c>
      <c r="M69" s="8">
        <v>5</v>
      </c>
      <c r="N69" s="9">
        <v>0.25</v>
      </c>
      <c r="O69" s="54" t="s">
        <v>903</v>
      </c>
      <c r="P69" s="55">
        <v>20</v>
      </c>
      <c r="Q69" s="55"/>
      <c r="R69" s="55">
        <v>0</v>
      </c>
      <c r="S69" s="8"/>
    </row>
    <row r="70" spans="3:19" s="1" customFormat="1" ht="11.85" customHeight="1" x14ac:dyDescent="0.15">
      <c r="C70" s="17" t="s">
        <v>385</v>
      </c>
      <c r="D70" s="56" t="s">
        <v>906</v>
      </c>
      <c r="E70" s="10"/>
      <c r="F70" s="11"/>
      <c r="G70" s="10">
        <v>7</v>
      </c>
      <c r="H70" s="11">
        <v>7.6346701277171306E-5</v>
      </c>
      <c r="I70" s="10">
        <v>112</v>
      </c>
      <c r="J70" s="11">
        <v>5.0510198099192997E-5</v>
      </c>
      <c r="K70" s="10">
        <v>3</v>
      </c>
      <c r="L70" s="11">
        <v>0.42857142857142899</v>
      </c>
      <c r="M70" s="10">
        <v>11</v>
      </c>
      <c r="N70" s="11">
        <v>9.8214285714285698E-2</v>
      </c>
      <c r="O70" s="58" t="s">
        <v>917</v>
      </c>
      <c r="P70" s="59">
        <v>16</v>
      </c>
      <c r="Q70" s="59">
        <v>10.25</v>
      </c>
      <c r="R70" s="59"/>
      <c r="S70" s="10"/>
    </row>
    <row r="71" spans="3:19" s="1" customFormat="1" ht="11.85" customHeight="1" x14ac:dyDescent="0.15">
      <c r="C71" s="17" t="s">
        <v>386</v>
      </c>
      <c r="D71" s="52" t="s">
        <v>906</v>
      </c>
      <c r="E71" s="8"/>
      <c r="F71" s="9"/>
      <c r="G71" s="8">
        <v>15</v>
      </c>
      <c r="H71" s="9">
        <v>1.6360007416536701E-4</v>
      </c>
      <c r="I71" s="8">
        <v>210</v>
      </c>
      <c r="J71" s="9">
        <v>9.4706621435986896E-5</v>
      </c>
      <c r="K71" s="8">
        <v>4</v>
      </c>
      <c r="L71" s="9">
        <v>0.266666666666667</v>
      </c>
      <c r="M71" s="8">
        <v>14</v>
      </c>
      <c r="N71" s="9">
        <v>6.6666666666666693E-2</v>
      </c>
      <c r="O71" s="54" t="s">
        <v>935</v>
      </c>
      <c r="P71" s="55">
        <v>14</v>
      </c>
      <c r="Q71" s="55">
        <v>10.545454545454501</v>
      </c>
      <c r="R71" s="55"/>
      <c r="S71" s="8"/>
    </row>
    <row r="72" spans="3:19" s="1" customFormat="1" ht="11.85" customHeight="1" x14ac:dyDescent="0.15">
      <c r="C72" s="17" t="s">
        <v>388</v>
      </c>
      <c r="D72" s="56" t="s">
        <v>906</v>
      </c>
      <c r="E72" s="10"/>
      <c r="F72" s="11"/>
      <c r="G72" s="10">
        <v>57</v>
      </c>
      <c r="H72" s="11">
        <v>6.2168028182839395E-4</v>
      </c>
      <c r="I72" s="10">
        <v>1244</v>
      </c>
      <c r="J72" s="11">
        <v>5.6102398603032197E-4</v>
      </c>
      <c r="K72" s="10">
        <v>27</v>
      </c>
      <c r="L72" s="11">
        <v>0.47368421052631599</v>
      </c>
      <c r="M72" s="10">
        <v>248</v>
      </c>
      <c r="N72" s="11">
        <v>0.19935691318328</v>
      </c>
      <c r="O72" s="58" t="s">
        <v>922</v>
      </c>
      <c r="P72" s="59">
        <v>21.824561403508799</v>
      </c>
      <c r="Q72" s="59">
        <v>15.2</v>
      </c>
      <c r="R72" s="59"/>
      <c r="S72" s="10"/>
    </row>
    <row r="73" spans="3:19" s="1" customFormat="1" ht="11.85" customHeight="1" x14ac:dyDescent="0.15">
      <c r="C73" s="17" t="s">
        <v>389</v>
      </c>
      <c r="D73" s="52" t="s">
        <v>906</v>
      </c>
      <c r="E73" s="8"/>
      <c r="F73" s="9"/>
      <c r="G73" s="8">
        <v>6</v>
      </c>
      <c r="H73" s="9">
        <v>6.5440029666146801E-5</v>
      </c>
      <c r="I73" s="8">
        <v>174</v>
      </c>
      <c r="J73" s="9">
        <v>7.8471200618389199E-5</v>
      </c>
      <c r="K73" s="8">
        <v>4</v>
      </c>
      <c r="L73" s="9">
        <v>0.66666666666666696</v>
      </c>
      <c r="M73" s="8">
        <v>65</v>
      </c>
      <c r="N73" s="9">
        <v>0.37356321839080497</v>
      </c>
      <c r="O73" s="54" t="s">
        <v>922</v>
      </c>
      <c r="P73" s="55">
        <v>29</v>
      </c>
      <c r="Q73" s="55">
        <v>14.5</v>
      </c>
      <c r="R73" s="55"/>
      <c r="S73" s="8"/>
    </row>
    <row r="74" spans="3:19" s="1" customFormat="1" ht="11.85" customHeight="1" x14ac:dyDescent="0.15">
      <c r="C74" s="17" t="s">
        <v>390</v>
      </c>
      <c r="D74" s="56" t="s">
        <v>906</v>
      </c>
      <c r="E74" s="10"/>
      <c r="F74" s="11"/>
      <c r="G74" s="10">
        <v>14</v>
      </c>
      <c r="H74" s="11">
        <v>1.5269340255434299E-4</v>
      </c>
      <c r="I74" s="10">
        <v>367</v>
      </c>
      <c r="J74" s="11">
        <v>1.6551109555717699E-4</v>
      </c>
      <c r="K74" s="10">
        <v>11</v>
      </c>
      <c r="L74" s="11">
        <v>0.78571428571428603</v>
      </c>
      <c r="M74" s="10">
        <v>178</v>
      </c>
      <c r="N74" s="11">
        <v>0.48501362397820202</v>
      </c>
      <c r="O74" s="58" t="s">
        <v>941</v>
      </c>
      <c r="P74" s="59">
        <v>26.214285714285701</v>
      </c>
      <c r="Q74" s="59">
        <v>8</v>
      </c>
      <c r="R74" s="59"/>
      <c r="S74" s="10">
        <v>1</v>
      </c>
    </row>
    <row r="75" spans="3:19" s="1" customFormat="1" ht="11.85" customHeight="1" x14ac:dyDescent="0.15">
      <c r="C75" s="17" t="s">
        <v>391</v>
      </c>
      <c r="D75" s="52" t="s">
        <v>906</v>
      </c>
      <c r="E75" s="8">
        <v>9</v>
      </c>
      <c r="F75" s="9">
        <v>3.9456378781236303E-3</v>
      </c>
      <c r="G75" s="8">
        <v>2272</v>
      </c>
      <c r="H75" s="9">
        <v>2.47799579002476E-2</v>
      </c>
      <c r="I75" s="8">
        <v>45344</v>
      </c>
      <c r="J75" s="9">
        <v>2.0449414487587601E-2</v>
      </c>
      <c r="K75" s="8">
        <v>860</v>
      </c>
      <c r="L75" s="9">
        <v>0.37852112676056299</v>
      </c>
      <c r="M75" s="8">
        <v>6971</v>
      </c>
      <c r="N75" s="9">
        <v>0.15373588567395899</v>
      </c>
      <c r="O75" s="54" t="s">
        <v>915</v>
      </c>
      <c r="P75" s="55">
        <v>19.957746478873201</v>
      </c>
      <c r="Q75" s="55">
        <v>14.980169971671399</v>
      </c>
      <c r="R75" s="55"/>
      <c r="S75" s="8">
        <v>52</v>
      </c>
    </row>
    <row r="76" spans="3:19" s="1" customFormat="1" ht="11.85" customHeight="1" x14ac:dyDescent="0.15">
      <c r="C76" s="17" t="s">
        <v>393</v>
      </c>
      <c r="D76" s="56" t="s">
        <v>906</v>
      </c>
      <c r="E76" s="10"/>
      <c r="F76" s="11"/>
      <c r="G76" s="10">
        <v>6</v>
      </c>
      <c r="H76" s="11">
        <v>6.5440029666146801E-5</v>
      </c>
      <c r="I76" s="10">
        <v>50</v>
      </c>
      <c r="J76" s="11">
        <v>2.25491955799969E-5</v>
      </c>
      <c r="K76" s="10">
        <v>1</v>
      </c>
      <c r="L76" s="11">
        <v>0.16666666666666699</v>
      </c>
      <c r="M76" s="10">
        <v>5</v>
      </c>
      <c r="N76" s="11">
        <v>0.1</v>
      </c>
      <c r="O76" s="58" t="s">
        <v>901</v>
      </c>
      <c r="P76" s="59">
        <v>8.3333333333333304</v>
      </c>
      <c r="Q76" s="59">
        <v>6</v>
      </c>
      <c r="R76" s="59"/>
      <c r="S76" s="10">
        <v>1</v>
      </c>
    </row>
    <row r="77" spans="3:19" s="1" customFormat="1" ht="11.85" customHeight="1" x14ac:dyDescent="0.15">
      <c r="C77" s="17" t="s">
        <v>394</v>
      </c>
      <c r="D77" s="52" t="s">
        <v>906</v>
      </c>
      <c r="E77" s="8"/>
      <c r="F77" s="9"/>
      <c r="G77" s="8">
        <v>14</v>
      </c>
      <c r="H77" s="9">
        <v>1.5269340255434299E-4</v>
      </c>
      <c r="I77" s="8">
        <v>299</v>
      </c>
      <c r="J77" s="9">
        <v>1.34844189568381E-4</v>
      </c>
      <c r="K77" s="8">
        <v>8</v>
      </c>
      <c r="L77" s="9">
        <v>0.57142857142857095</v>
      </c>
      <c r="M77" s="8">
        <v>58</v>
      </c>
      <c r="N77" s="9">
        <v>0.19397993311036801</v>
      </c>
      <c r="O77" s="54" t="s">
        <v>912</v>
      </c>
      <c r="P77" s="55">
        <v>21.3571428571429</v>
      </c>
      <c r="Q77" s="55">
        <v>13.1666666666667</v>
      </c>
      <c r="R77" s="55"/>
      <c r="S77" s="8">
        <v>2</v>
      </c>
    </row>
    <row r="78" spans="3:19" s="1" customFormat="1" ht="11.85" customHeight="1" x14ac:dyDescent="0.15">
      <c r="C78" s="17" t="s">
        <v>395</v>
      </c>
      <c r="D78" s="56" t="s">
        <v>906</v>
      </c>
      <c r="E78" s="10"/>
      <c r="F78" s="11"/>
      <c r="G78" s="10">
        <v>19</v>
      </c>
      <c r="H78" s="11">
        <v>2.07226760609465E-4</v>
      </c>
      <c r="I78" s="10">
        <v>361</v>
      </c>
      <c r="J78" s="11">
        <v>1.6280519208757699E-4</v>
      </c>
      <c r="K78" s="10">
        <v>3</v>
      </c>
      <c r="L78" s="11">
        <v>0.157894736842105</v>
      </c>
      <c r="M78" s="10">
        <v>36</v>
      </c>
      <c r="N78" s="11">
        <v>9.9722991689750698E-2</v>
      </c>
      <c r="O78" s="58" t="s">
        <v>914</v>
      </c>
      <c r="P78" s="59">
        <v>19</v>
      </c>
      <c r="Q78" s="59">
        <v>16.5625</v>
      </c>
      <c r="R78" s="59"/>
      <c r="S78" s="10"/>
    </row>
    <row r="79" spans="3:19" s="1" customFormat="1" ht="11.85" customHeight="1" x14ac:dyDescent="0.15">
      <c r="C79" s="17" t="s">
        <v>396</v>
      </c>
      <c r="D79" s="52" t="s">
        <v>906</v>
      </c>
      <c r="E79" s="8"/>
      <c r="F79" s="9"/>
      <c r="G79" s="8">
        <v>183</v>
      </c>
      <c r="H79" s="9">
        <v>1.99592090481748E-3</v>
      </c>
      <c r="I79" s="8">
        <v>4029</v>
      </c>
      <c r="J79" s="9">
        <v>1.8170141798361499E-3</v>
      </c>
      <c r="K79" s="8">
        <v>63</v>
      </c>
      <c r="L79" s="9">
        <v>0.34426229508196698</v>
      </c>
      <c r="M79" s="8">
        <v>1128</v>
      </c>
      <c r="N79" s="9">
        <v>0.27997021593447502</v>
      </c>
      <c r="O79" s="54" t="s">
        <v>920</v>
      </c>
      <c r="P79" s="55">
        <v>22.016393442622999</v>
      </c>
      <c r="Q79" s="55">
        <v>13.6666666666667</v>
      </c>
      <c r="R79" s="55"/>
      <c r="S79" s="8"/>
    </row>
    <row r="80" spans="3:19" s="1" customFormat="1" ht="11.85" customHeight="1" x14ac:dyDescent="0.15">
      <c r="C80" s="17" t="s">
        <v>397</v>
      </c>
      <c r="D80" s="56" t="s">
        <v>906</v>
      </c>
      <c r="E80" s="10">
        <v>3</v>
      </c>
      <c r="F80" s="11">
        <v>6.1855670103092798E-3</v>
      </c>
      <c r="G80" s="10">
        <v>482</v>
      </c>
      <c r="H80" s="11">
        <v>5.2570157165137896E-3</v>
      </c>
      <c r="I80" s="10">
        <v>7625</v>
      </c>
      <c r="J80" s="11">
        <v>3.4387523259495202E-3</v>
      </c>
      <c r="K80" s="10">
        <v>36</v>
      </c>
      <c r="L80" s="11">
        <v>7.4688796680497896E-2</v>
      </c>
      <c r="M80" s="10">
        <v>235</v>
      </c>
      <c r="N80" s="11">
        <v>3.0819672131147498E-2</v>
      </c>
      <c r="O80" s="58" t="s">
        <v>935</v>
      </c>
      <c r="P80" s="59">
        <v>15.819502074688801</v>
      </c>
      <c r="Q80" s="59">
        <v>14.955156950672601</v>
      </c>
      <c r="R80" s="59"/>
      <c r="S80" s="10"/>
    </row>
    <row r="81" spans="3:19" s="1" customFormat="1" ht="11.85" customHeight="1" x14ac:dyDescent="0.15">
      <c r="C81" s="17" t="s">
        <v>398</v>
      </c>
      <c r="D81" s="52" t="s">
        <v>906</v>
      </c>
      <c r="E81" s="8"/>
      <c r="F81" s="9"/>
      <c r="G81" s="8">
        <v>90</v>
      </c>
      <c r="H81" s="9">
        <v>9.8160044499220195E-4</v>
      </c>
      <c r="I81" s="8">
        <v>1582</v>
      </c>
      <c r="J81" s="9">
        <v>7.1345654815110101E-4</v>
      </c>
      <c r="K81" s="8">
        <v>24</v>
      </c>
      <c r="L81" s="9">
        <v>0.266666666666667</v>
      </c>
      <c r="M81" s="8">
        <v>102</v>
      </c>
      <c r="N81" s="9">
        <v>6.4475347661188398E-2</v>
      </c>
      <c r="O81" s="54" t="s">
        <v>918</v>
      </c>
      <c r="P81" s="55">
        <v>17.577777777777801</v>
      </c>
      <c r="Q81" s="55">
        <v>15.1515151515152</v>
      </c>
      <c r="R81" s="55"/>
      <c r="S81" s="8"/>
    </row>
    <row r="82" spans="3:19" s="1" customFormat="1" ht="11.85" customHeight="1" x14ac:dyDescent="0.15">
      <c r="C82" s="17" t="s">
        <v>399</v>
      </c>
      <c r="D82" s="56" t="s">
        <v>906</v>
      </c>
      <c r="E82" s="10"/>
      <c r="F82" s="11"/>
      <c r="G82" s="10">
        <v>21</v>
      </c>
      <c r="H82" s="11">
        <v>2.2904010383151399E-4</v>
      </c>
      <c r="I82" s="10">
        <v>371</v>
      </c>
      <c r="J82" s="11">
        <v>1.6731503120357699E-4</v>
      </c>
      <c r="K82" s="10">
        <v>11</v>
      </c>
      <c r="L82" s="11">
        <v>0.52380952380952395</v>
      </c>
      <c r="M82" s="10">
        <v>113</v>
      </c>
      <c r="N82" s="11">
        <v>0.30458221024258803</v>
      </c>
      <c r="O82" s="58" t="s">
        <v>920</v>
      </c>
      <c r="P82" s="59">
        <v>17.6666666666667</v>
      </c>
      <c r="Q82" s="59">
        <v>9.1999999999999993</v>
      </c>
      <c r="R82" s="59"/>
      <c r="S82" s="10"/>
    </row>
    <row r="83" spans="3:19" s="1" customFormat="1" ht="11.85" customHeight="1" x14ac:dyDescent="0.15">
      <c r="C83" s="17" t="s">
        <v>400</v>
      </c>
      <c r="D83" s="52" t="s">
        <v>906</v>
      </c>
      <c r="E83" s="8"/>
      <c r="F83" s="9"/>
      <c r="G83" s="8">
        <v>7</v>
      </c>
      <c r="H83" s="9">
        <v>7.6346701277171306E-5</v>
      </c>
      <c r="I83" s="8">
        <v>122</v>
      </c>
      <c r="J83" s="9">
        <v>5.5020037215192399E-5</v>
      </c>
      <c r="K83" s="8">
        <v>2</v>
      </c>
      <c r="L83" s="9">
        <v>0.28571428571428598</v>
      </c>
      <c r="M83" s="8">
        <v>16</v>
      </c>
      <c r="N83" s="9">
        <v>0.13114754098360701</v>
      </c>
      <c r="O83" s="54" t="s">
        <v>908</v>
      </c>
      <c r="P83" s="55">
        <v>17.428571428571399</v>
      </c>
      <c r="Q83" s="55">
        <v>13.2</v>
      </c>
      <c r="R83" s="55"/>
      <c r="S83" s="8"/>
    </row>
    <row r="84" spans="3:19" s="1" customFormat="1" ht="11.85" customHeight="1" x14ac:dyDescent="0.15">
      <c r="C84" s="17" t="s">
        <v>402</v>
      </c>
      <c r="D84" s="56" t="s">
        <v>906</v>
      </c>
      <c r="E84" s="10">
        <v>1</v>
      </c>
      <c r="F84" s="11">
        <v>7.1428571428571397E-2</v>
      </c>
      <c r="G84" s="10">
        <v>13</v>
      </c>
      <c r="H84" s="11">
        <v>1.41786730943318E-4</v>
      </c>
      <c r="I84" s="10">
        <v>190</v>
      </c>
      <c r="J84" s="11">
        <v>8.5686943203988104E-5</v>
      </c>
      <c r="K84" s="10">
        <v>6</v>
      </c>
      <c r="L84" s="11">
        <v>0.46153846153846201</v>
      </c>
      <c r="M84" s="10">
        <v>37</v>
      </c>
      <c r="N84" s="11">
        <v>0.19473684210526301</v>
      </c>
      <c r="O84" s="58" t="s">
        <v>922</v>
      </c>
      <c r="P84" s="59">
        <v>14.615384615384601</v>
      </c>
      <c r="Q84" s="59">
        <v>9</v>
      </c>
      <c r="R84" s="59"/>
      <c r="S84" s="10"/>
    </row>
    <row r="85" spans="3:19" s="1" customFormat="1" ht="11.85" customHeight="1" x14ac:dyDescent="0.15">
      <c r="C85" s="17" t="s">
        <v>403</v>
      </c>
      <c r="D85" s="52" t="s">
        <v>906</v>
      </c>
      <c r="E85" s="8"/>
      <c r="F85" s="9"/>
      <c r="G85" s="8">
        <v>5</v>
      </c>
      <c r="H85" s="9">
        <v>5.4533358055122303E-5</v>
      </c>
      <c r="I85" s="8">
        <v>66</v>
      </c>
      <c r="J85" s="9">
        <v>2.9764938165595901E-5</v>
      </c>
      <c r="K85" s="8">
        <v>2</v>
      </c>
      <c r="L85" s="9">
        <v>0.4</v>
      </c>
      <c r="M85" s="8">
        <v>11</v>
      </c>
      <c r="N85" s="9">
        <v>0.16666666666666699</v>
      </c>
      <c r="O85" s="54" t="s">
        <v>917</v>
      </c>
      <c r="P85" s="55">
        <v>13.2</v>
      </c>
      <c r="Q85" s="55">
        <v>8.3333333333333304</v>
      </c>
      <c r="R85" s="55"/>
      <c r="S85" s="8"/>
    </row>
    <row r="86" spans="3:19" s="1" customFormat="1" ht="11.85" customHeight="1" x14ac:dyDescent="0.15">
      <c r="C86" s="17" t="s">
        <v>404</v>
      </c>
      <c r="D86" s="56" t="s">
        <v>906</v>
      </c>
      <c r="E86" s="10">
        <v>1</v>
      </c>
      <c r="F86" s="11">
        <v>3.2258064516128997E-2</v>
      </c>
      <c r="G86" s="10">
        <v>30</v>
      </c>
      <c r="H86" s="11">
        <v>3.2720014833073402E-4</v>
      </c>
      <c r="I86" s="10">
        <v>427</v>
      </c>
      <c r="J86" s="11">
        <v>1.92570130253173E-4</v>
      </c>
      <c r="K86" s="10">
        <v>4</v>
      </c>
      <c r="L86" s="11">
        <v>0.133333333333333</v>
      </c>
      <c r="M86" s="10">
        <v>9</v>
      </c>
      <c r="N86" s="11">
        <v>2.1077283372365301E-2</v>
      </c>
      <c r="O86" s="58" t="s">
        <v>918</v>
      </c>
      <c r="P86" s="59">
        <v>14.233333333333301</v>
      </c>
      <c r="Q86" s="59">
        <v>13</v>
      </c>
      <c r="R86" s="59"/>
      <c r="S86" s="10"/>
    </row>
    <row r="87" spans="3:19" s="1" customFormat="1" ht="11.85" customHeight="1" x14ac:dyDescent="0.15">
      <c r="C87" s="17" t="s">
        <v>405</v>
      </c>
      <c r="D87" s="52" t="s">
        <v>906</v>
      </c>
      <c r="E87" s="8"/>
      <c r="F87" s="9"/>
      <c r="G87" s="8">
        <v>2</v>
      </c>
      <c r="H87" s="9">
        <v>2.1813343222048899E-5</v>
      </c>
      <c r="I87" s="8">
        <v>36</v>
      </c>
      <c r="J87" s="9">
        <v>1.6235420817597799E-5</v>
      </c>
      <c r="K87" s="8">
        <v>1</v>
      </c>
      <c r="L87" s="9">
        <v>0.5</v>
      </c>
      <c r="M87" s="8">
        <v>15</v>
      </c>
      <c r="N87" s="9">
        <v>0.41666666666666702</v>
      </c>
      <c r="O87" s="54" t="s">
        <v>920</v>
      </c>
      <c r="P87" s="55">
        <v>18</v>
      </c>
      <c r="Q87" s="55">
        <v>6</v>
      </c>
      <c r="R87" s="55"/>
      <c r="S87" s="8"/>
    </row>
    <row r="88" spans="3:19" s="1" customFormat="1" ht="11.85" customHeight="1" x14ac:dyDescent="0.15">
      <c r="C88" s="17" t="s">
        <v>407</v>
      </c>
      <c r="D88" s="56" t="s">
        <v>906</v>
      </c>
      <c r="E88" s="10"/>
      <c r="F88" s="11"/>
      <c r="G88" s="10">
        <v>1</v>
      </c>
      <c r="H88" s="11">
        <v>1.09066716110245E-5</v>
      </c>
      <c r="I88" s="10">
        <v>12</v>
      </c>
      <c r="J88" s="11">
        <v>5.4118069391992504E-6</v>
      </c>
      <c r="K88" s="10"/>
      <c r="L88" s="11"/>
      <c r="M88" s="10"/>
      <c r="N88" s="11"/>
      <c r="O88" s="58" t="s">
        <v>912</v>
      </c>
      <c r="P88" s="59">
        <v>12</v>
      </c>
      <c r="Q88" s="59">
        <v>12</v>
      </c>
      <c r="R88" s="59"/>
      <c r="S88" s="10"/>
    </row>
    <row r="89" spans="3:19" s="1" customFormat="1" ht="11.85" customHeight="1" x14ac:dyDescent="0.15">
      <c r="C89" s="17" t="s">
        <v>408</v>
      </c>
      <c r="D89" s="52" t="s">
        <v>906</v>
      </c>
      <c r="E89" s="8">
        <v>7</v>
      </c>
      <c r="F89" s="9">
        <v>1.5230635335074E-3</v>
      </c>
      <c r="G89" s="8">
        <v>4589</v>
      </c>
      <c r="H89" s="9">
        <v>5.0050716022991298E-2</v>
      </c>
      <c r="I89" s="8">
        <v>99082</v>
      </c>
      <c r="J89" s="9">
        <v>4.4684387929145003E-2</v>
      </c>
      <c r="K89" s="8">
        <v>490</v>
      </c>
      <c r="L89" s="9">
        <v>0.106777075615603</v>
      </c>
      <c r="M89" s="8">
        <v>5847</v>
      </c>
      <c r="N89" s="9">
        <v>5.9011727659918099E-2</v>
      </c>
      <c r="O89" s="54" t="s">
        <v>921</v>
      </c>
      <c r="P89" s="55">
        <v>21.591196339071701</v>
      </c>
      <c r="Q89" s="55">
        <v>19.152476213710699</v>
      </c>
      <c r="R89" s="55"/>
      <c r="S89" s="8">
        <v>26</v>
      </c>
    </row>
    <row r="90" spans="3:19" s="1" customFormat="1" ht="11.85" customHeight="1" x14ac:dyDescent="0.15">
      <c r="C90" s="17" t="s">
        <v>409</v>
      </c>
      <c r="D90" s="56" t="s">
        <v>906</v>
      </c>
      <c r="E90" s="10">
        <v>12</v>
      </c>
      <c r="F90" s="11">
        <v>1.7084282460136701E-3</v>
      </c>
      <c r="G90" s="10">
        <v>7012</v>
      </c>
      <c r="H90" s="11">
        <v>7.6477581336503495E-2</v>
      </c>
      <c r="I90" s="10">
        <v>114445</v>
      </c>
      <c r="J90" s="11">
        <v>5.1612853763054897E-2</v>
      </c>
      <c r="K90" s="10">
        <v>1143</v>
      </c>
      <c r="L90" s="11">
        <v>0.16300627495721601</v>
      </c>
      <c r="M90" s="10">
        <v>6041</v>
      </c>
      <c r="N90" s="11">
        <v>5.2785180654462797E-2</v>
      </c>
      <c r="O90" s="58" t="s">
        <v>931</v>
      </c>
      <c r="P90" s="59">
        <v>16.321306332002301</v>
      </c>
      <c r="Q90" s="59">
        <v>14.5687510649174</v>
      </c>
      <c r="R90" s="59"/>
      <c r="S90" s="10">
        <v>9</v>
      </c>
    </row>
    <row r="91" spans="3:19" s="1" customFormat="1" ht="11.85" customHeight="1" x14ac:dyDescent="0.15">
      <c r="C91" s="17" t="s">
        <v>438</v>
      </c>
      <c r="D91" s="52" t="s">
        <v>906</v>
      </c>
      <c r="E91" s="8"/>
      <c r="F91" s="9"/>
      <c r="G91" s="8">
        <v>1</v>
      </c>
      <c r="H91" s="9">
        <v>1.09066716110245E-5</v>
      </c>
      <c r="I91" s="8">
        <v>4</v>
      </c>
      <c r="J91" s="9">
        <v>1.8039356463997499E-6</v>
      </c>
      <c r="K91" s="8"/>
      <c r="L91" s="9"/>
      <c r="M91" s="8"/>
      <c r="N91" s="9"/>
      <c r="O91" s="54" t="s">
        <v>945</v>
      </c>
      <c r="P91" s="55">
        <v>4</v>
      </c>
      <c r="Q91" s="55">
        <v>4</v>
      </c>
      <c r="R91" s="55"/>
      <c r="S91" s="8"/>
    </row>
    <row r="92" spans="3:19" s="1" customFormat="1" ht="11.85" customHeight="1" x14ac:dyDescent="0.15">
      <c r="C92" s="17" t="s">
        <v>442</v>
      </c>
      <c r="D92" s="56" t="s">
        <v>906</v>
      </c>
      <c r="E92" s="10"/>
      <c r="F92" s="11"/>
      <c r="G92" s="10">
        <v>1</v>
      </c>
      <c r="H92" s="11">
        <v>1.09066716110245E-5</v>
      </c>
      <c r="I92" s="10">
        <v>1</v>
      </c>
      <c r="J92" s="11">
        <v>4.5098391159993801E-7</v>
      </c>
      <c r="K92" s="10"/>
      <c r="L92" s="11"/>
      <c r="M92" s="10"/>
      <c r="N92" s="11"/>
      <c r="O92" s="58" t="s">
        <v>921</v>
      </c>
      <c r="P92" s="59">
        <v>1</v>
      </c>
      <c r="Q92" s="59">
        <v>1</v>
      </c>
      <c r="R92" s="59"/>
      <c r="S92" s="10"/>
    </row>
    <row r="93" spans="3:19" s="1" customFormat="1" ht="11.85" customHeight="1" x14ac:dyDescent="0.15">
      <c r="C93" s="17" t="s">
        <v>443</v>
      </c>
      <c r="D93" s="52" t="s">
        <v>906</v>
      </c>
      <c r="E93" s="8"/>
      <c r="F93" s="9"/>
      <c r="G93" s="8">
        <v>1</v>
      </c>
      <c r="H93" s="9">
        <v>1.09066716110245E-5</v>
      </c>
      <c r="I93" s="8">
        <v>1</v>
      </c>
      <c r="J93" s="9">
        <v>4.5098391159993801E-7</v>
      </c>
      <c r="K93" s="8"/>
      <c r="L93" s="9"/>
      <c r="M93" s="8"/>
      <c r="N93" s="9"/>
      <c r="O93" s="54" t="s">
        <v>935</v>
      </c>
      <c r="P93" s="55">
        <v>1</v>
      </c>
      <c r="Q93" s="55">
        <v>1</v>
      </c>
      <c r="R93" s="55"/>
      <c r="S93" s="8"/>
    </row>
    <row r="94" spans="3:19" s="1" customFormat="1" ht="11.85" customHeight="1" x14ac:dyDescent="0.15">
      <c r="C94" s="17" t="s">
        <v>444</v>
      </c>
      <c r="D94" s="56" t="s">
        <v>906</v>
      </c>
      <c r="E94" s="10"/>
      <c r="F94" s="11"/>
      <c r="G94" s="10">
        <v>12</v>
      </c>
      <c r="H94" s="11">
        <v>1.3088005933229401E-4</v>
      </c>
      <c r="I94" s="10">
        <v>277</v>
      </c>
      <c r="J94" s="11">
        <v>1.2492254351318299E-4</v>
      </c>
      <c r="K94" s="10">
        <v>5</v>
      </c>
      <c r="L94" s="11">
        <v>0.41666666666666702</v>
      </c>
      <c r="M94" s="10">
        <v>114</v>
      </c>
      <c r="N94" s="11">
        <v>0.41155234657039702</v>
      </c>
      <c r="O94" s="58" t="s">
        <v>920</v>
      </c>
      <c r="P94" s="59">
        <v>23.0833333333333</v>
      </c>
      <c r="Q94" s="59">
        <v>9</v>
      </c>
      <c r="R94" s="59"/>
      <c r="S94" s="10"/>
    </row>
    <row r="95" spans="3:19" s="1" customFormat="1" ht="11.85" customHeight="1" x14ac:dyDescent="0.15">
      <c r="C95" s="17" t="s">
        <v>445</v>
      </c>
      <c r="D95" s="52" t="s">
        <v>906</v>
      </c>
      <c r="E95" s="8"/>
      <c r="F95" s="9"/>
      <c r="G95" s="8">
        <v>9</v>
      </c>
      <c r="H95" s="9">
        <v>9.8160044499220195E-5</v>
      </c>
      <c r="I95" s="8">
        <v>353</v>
      </c>
      <c r="J95" s="9">
        <v>1.59197320794778E-4</v>
      </c>
      <c r="K95" s="8">
        <v>7</v>
      </c>
      <c r="L95" s="9">
        <v>0.77777777777777801</v>
      </c>
      <c r="M95" s="8">
        <v>197</v>
      </c>
      <c r="N95" s="9">
        <v>0.55807365439093504</v>
      </c>
      <c r="O95" s="54" t="s">
        <v>918</v>
      </c>
      <c r="P95" s="55">
        <v>39.2222222222222</v>
      </c>
      <c r="Q95" s="55">
        <v>7</v>
      </c>
      <c r="R95" s="55"/>
      <c r="S95" s="8"/>
    </row>
    <row r="96" spans="3:19" s="1" customFormat="1" ht="11.85" customHeight="1" x14ac:dyDescent="0.15">
      <c r="C96" s="17" t="s">
        <v>446</v>
      </c>
      <c r="D96" s="56" t="s">
        <v>906</v>
      </c>
      <c r="E96" s="10"/>
      <c r="F96" s="11"/>
      <c r="G96" s="10">
        <v>9</v>
      </c>
      <c r="H96" s="11">
        <v>9.8160044499220195E-5</v>
      </c>
      <c r="I96" s="10">
        <v>182</v>
      </c>
      <c r="J96" s="11">
        <v>8.2079071911188699E-5</v>
      </c>
      <c r="K96" s="10">
        <v>3</v>
      </c>
      <c r="L96" s="11">
        <v>0.33333333333333298</v>
      </c>
      <c r="M96" s="10">
        <v>35</v>
      </c>
      <c r="N96" s="11">
        <v>0.19230769230769201</v>
      </c>
      <c r="O96" s="58" t="s">
        <v>903</v>
      </c>
      <c r="P96" s="59">
        <v>20.2222222222222</v>
      </c>
      <c r="Q96" s="59">
        <v>14.5</v>
      </c>
      <c r="R96" s="59"/>
      <c r="S96" s="10"/>
    </row>
    <row r="97" spans="3:19" s="1" customFormat="1" ht="11.85" customHeight="1" x14ac:dyDescent="0.15">
      <c r="C97" s="17" t="s">
        <v>450</v>
      </c>
      <c r="D97" s="52" t="s">
        <v>906</v>
      </c>
      <c r="E97" s="8"/>
      <c r="F97" s="9"/>
      <c r="G97" s="8">
        <v>1</v>
      </c>
      <c r="H97" s="9">
        <v>1.09066716110245E-5</v>
      </c>
      <c r="I97" s="8">
        <v>7</v>
      </c>
      <c r="J97" s="9">
        <v>3.1568873811995602E-6</v>
      </c>
      <c r="K97" s="8"/>
      <c r="L97" s="9"/>
      <c r="M97" s="8"/>
      <c r="N97" s="9"/>
      <c r="O97" s="54" t="s">
        <v>921</v>
      </c>
      <c r="P97" s="55">
        <v>7</v>
      </c>
      <c r="Q97" s="55">
        <v>7</v>
      </c>
      <c r="R97" s="55"/>
      <c r="S97" s="8"/>
    </row>
    <row r="98" spans="3:19" s="1" customFormat="1" ht="11.85" customHeight="1" x14ac:dyDescent="0.15">
      <c r="C98" s="17" t="s">
        <v>468</v>
      </c>
      <c r="D98" s="56" t="s">
        <v>906</v>
      </c>
      <c r="E98" s="10"/>
      <c r="F98" s="11"/>
      <c r="G98" s="10">
        <v>1</v>
      </c>
      <c r="H98" s="11">
        <v>1.09066716110245E-5</v>
      </c>
      <c r="I98" s="10">
        <v>29</v>
      </c>
      <c r="J98" s="11">
        <v>1.30785334363982E-5</v>
      </c>
      <c r="K98" s="10">
        <v>1</v>
      </c>
      <c r="L98" s="11">
        <v>1</v>
      </c>
      <c r="M98" s="10">
        <v>9</v>
      </c>
      <c r="N98" s="11">
        <v>0.31034482758620702</v>
      </c>
      <c r="O98" s="58" t="s">
        <v>943</v>
      </c>
      <c r="P98" s="59">
        <v>29</v>
      </c>
      <c r="Q98" s="59"/>
      <c r="R98" s="59"/>
      <c r="S98" s="10"/>
    </row>
    <row r="99" spans="3:19" s="1" customFormat="1" ht="11.85" customHeight="1" x14ac:dyDescent="0.15">
      <c r="C99" s="17" t="s">
        <v>472</v>
      </c>
      <c r="D99" s="52" t="s">
        <v>899</v>
      </c>
      <c r="E99" s="8"/>
      <c r="F99" s="9"/>
      <c r="G99" s="8">
        <v>1</v>
      </c>
      <c r="H99" s="9">
        <v>1.09066716110245E-5</v>
      </c>
      <c r="I99" s="8">
        <v>36</v>
      </c>
      <c r="J99" s="9">
        <v>1.6235420817597799E-5</v>
      </c>
      <c r="K99" s="8">
        <v>1</v>
      </c>
      <c r="L99" s="9">
        <v>1</v>
      </c>
      <c r="M99" s="8">
        <v>21</v>
      </c>
      <c r="N99" s="9">
        <v>0.58333333333333304</v>
      </c>
      <c r="O99" s="54" t="s">
        <v>944</v>
      </c>
      <c r="P99" s="55">
        <v>36</v>
      </c>
      <c r="Q99" s="55"/>
      <c r="R99" s="55">
        <v>1</v>
      </c>
      <c r="S99" s="8"/>
    </row>
    <row r="100" spans="3:19" s="1" customFormat="1" ht="11.85" customHeight="1" x14ac:dyDescent="0.15">
      <c r="C100" s="17" t="s">
        <v>476</v>
      </c>
      <c r="D100" s="56" t="s">
        <v>899</v>
      </c>
      <c r="E100" s="10"/>
      <c r="F100" s="11"/>
      <c r="G100" s="10">
        <v>2</v>
      </c>
      <c r="H100" s="11">
        <v>2.1813343222048899E-5</v>
      </c>
      <c r="I100" s="10">
        <v>102</v>
      </c>
      <c r="J100" s="11">
        <v>4.6000358983193601E-5</v>
      </c>
      <c r="K100" s="10">
        <v>2</v>
      </c>
      <c r="L100" s="11">
        <v>1</v>
      </c>
      <c r="M100" s="10">
        <v>72</v>
      </c>
      <c r="N100" s="11">
        <v>0.70588235294117696</v>
      </c>
      <c r="O100" s="58" t="s">
        <v>915</v>
      </c>
      <c r="P100" s="59">
        <v>51</v>
      </c>
      <c r="Q100" s="59"/>
      <c r="R100" s="59">
        <v>7</v>
      </c>
      <c r="S100" s="10"/>
    </row>
    <row r="101" spans="3:19" s="1" customFormat="1" ht="11.85" customHeight="1" x14ac:dyDescent="0.15">
      <c r="C101" s="17" t="s">
        <v>480</v>
      </c>
      <c r="D101" s="52" t="s">
        <v>899</v>
      </c>
      <c r="E101" s="8"/>
      <c r="F101" s="9"/>
      <c r="G101" s="8">
        <v>1</v>
      </c>
      <c r="H101" s="9">
        <v>1.09066716110245E-5</v>
      </c>
      <c r="I101" s="8">
        <v>25</v>
      </c>
      <c r="J101" s="9">
        <v>1.1274597789998399E-5</v>
      </c>
      <c r="K101" s="8">
        <v>1</v>
      </c>
      <c r="L101" s="9">
        <v>1</v>
      </c>
      <c r="M101" s="8">
        <v>10</v>
      </c>
      <c r="N101" s="9">
        <v>0.4</v>
      </c>
      <c r="O101" s="54" t="s">
        <v>903</v>
      </c>
      <c r="P101" s="55">
        <v>25</v>
      </c>
      <c r="Q101" s="55"/>
      <c r="R101" s="55">
        <v>13</v>
      </c>
      <c r="S101" s="8"/>
    </row>
    <row r="102" spans="3:19" s="1" customFormat="1" ht="11.85" customHeight="1" x14ac:dyDescent="0.15">
      <c r="C102" s="17" t="s">
        <v>481</v>
      </c>
      <c r="D102" s="56" t="s">
        <v>899</v>
      </c>
      <c r="E102" s="10"/>
      <c r="F102" s="11"/>
      <c r="G102" s="10">
        <v>1</v>
      </c>
      <c r="H102" s="11">
        <v>1.09066716110245E-5</v>
      </c>
      <c r="I102" s="10">
        <v>41</v>
      </c>
      <c r="J102" s="11">
        <v>1.8490340375597402E-5</v>
      </c>
      <c r="K102" s="10">
        <v>1</v>
      </c>
      <c r="L102" s="11">
        <v>1</v>
      </c>
      <c r="M102" s="10">
        <v>26</v>
      </c>
      <c r="N102" s="11">
        <v>0.63414634146341498</v>
      </c>
      <c r="O102" s="58" t="s">
        <v>921</v>
      </c>
      <c r="P102" s="59">
        <v>41</v>
      </c>
      <c r="Q102" s="59"/>
      <c r="R102" s="59">
        <v>11</v>
      </c>
      <c r="S102" s="10"/>
    </row>
    <row r="103" spans="3:19" s="1" customFormat="1" ht="11.85" customHeight="1" x14ac:dyDescent="0.15">
      <c r="C103" s="17" t="s">
        <v>484</v>
      </c>
      <c r="D103" s="52" t="s">
        <v>899</v>
      </c>
      <c r="E103" s="8"/>
      <c r="F103" s="9"/>
      <c r="G103" s="8">
        <v>2</v>
      </c>
      <c r="H103" s="9">
        <v>2.1813343222048899E-5</v>
      </c>
      <c r="I103" s="8">
        <v>57</v>
      </c>
      <c r="J103" s="9">
        <v>2.5706082961196399E-5</v>
      </c>
      <c r="K103" s="8">
        <v>2</v>
      </c>
      <c r="L103" s="9">
        <v>1</v>
      </c>
      <c r="M103" s="8">
        <v>27</v>
      </c>
      <c r="N103" s="9">
        <v>0.47368421052631599</v>
      </c>
      <c r="O103" s="54" t="s">
        <v>922</v>
      </c>
      <c r="P103" s="55">
        <v>28.5</v>
      </c>
      <c r="Q103" s="55"/>
      <c r="R103" s="55">
        <v>0</v>
      </c>
      <c r="S103" s="8"/>
    </row>
    <row r="104" spans="3:19" s="1" customFormat="1" ht="11.85" customHeight="1" x14ac:dyDescent="0.15">
      <c r="C104" s="17" t="s">
        <v>490</v>
      </c>
      <c r="D104" s="56" t="s">
        <v>899</v>
      </c>
      <c r="E104" s="10"/>
      <c r="F104" s="11"/>
      <c r="G104" s="10">
        <v>1</v>
      </c>
      <c r="H104" s="11">
        <v>1.09066716110245E-5</v>
      </c>
      <c r="I104" s="10">
        <v>29</v>
      </c>
      <c r="J104" s="11">
        <v>1.30785334363982E-5</v>
      </c>
      <c r="K104" s="10">
        <v>1</v>
      </c>
      <c r="L104" s="11">
        <v>1</v>
      </c>
      <c r="M104" s="10">
        <v>14</v>
      </c>
      <c r="N104" s="11">
        <v>0.48275862068965503</v>
      </c>
      <c r="O104" s="58" t="s">
        <v>921</v>
      </c>
      <c r="P104" s="59">
        <v>29</v>
      </c>
      <c r="Q104" s="59"/>
      <c r="R104" s="59">
        <v>2</v>
      </c>
      <c r="S104" s="10"/>
    </row>
    <row r="105" spans="3:19" s="1" customFormat="1" ht="11.85" customHeight="1" x14ac:dyDescent="0.15">
      <c r="C105" s="17" t="s">
        <v>491</v>
      </c>
      <c r="D105" s="52" t="s">
        <v>906</v>
      </c>
      <c r="E105" s="8">
        <v>1</v>
      </c>
      <c r="F105" s="9">
        <v>2.8169014084507E-3</v>
      </c>
      <c r="G105" s="8">
        <v>354</v>
      </c>
      <c r="H105" s="9">
        <v>3.8609617503026598E-3</v>
      </c>
      <c r="I105" s="8">
        <v>10782</v>
      </c>
      <c r="J105" s="9">
        <v>4.8625085348705296E-3</v>
      </c>
      <c r="K105" s="8">
        <v>56</v>
      </c>
      <c r="L105" s="9">
        <v>0.15819209039547999</v>
      </c>
      <c r="M105" s="8">
        <v>622</v>
      </c>
      <c r="N105" s="9">
        <v>5.7688740493414901E-2</v>
      </c>
      <c r="O105" s="54" t="s">
        <v>951</v>
      </c>
      <c r="P105" s="55">
        <v>30.457627118644101</v>
      </c>
      <c r="Q105" s="55">
        <v>26.8825503355705</v>
      </c>
      <c r="R105" s="55"/>
      <c r="S105" s="8">
        <v>3</v>
      </c>
    </row>
    <row r="106" spans="3:19" s="1" customFormat="1" ht="11.85" customHeight="1" x14ac:dyDescent="0.15">
      <c r="C106" s="17" t="s">
        <v>492</v>
      </c>
      <c r="D106" s="56" t="s">
        <v>906</v>
      </c>
      <c r="E106" s="10">
        <v>6</v>
      </c>
      <c r="F106" s="11">
        <v>1.2536564981195199E-3</v>
      </c>
      <c r="G106" s="10">
        <v>4780</v>
      </c>
      <c r="H106" s="11">
        <v>5.21338903006969E-2</v>
      </c>
      <c r="I106" s="10">
        <v>140492</v>
      </c>
      <c r="J106" s="11">
        <v>6.3359631708498398E-2</v>
      </c>
      <c r="K106" s="10">
        <v>671</v>
      </c>
      <c r="L106" s="11">
        <v>0.140376569037657</v>
      </c>
      <c r="M106" s="10">
        <v>3904</v>
      </c>
      <c r="N106" s="11">
        <v>2.77880591065683E-2</v>
      </c>
      <c r="O106" s="58" t="s">
        <v>907</v>
      </c>
      <c r="P106" s="59">
        <v>29.3916317991632</v>
      </c>
      <c r="Q106" s="59">
        <v>26.951569724993899</v>
      </c>
      <c r="R106" s="59"/>
      <c r="S106" s="10">
        <v>25</v>
      </c>
    </row>
    <row r="107" spans="3:19" s="1" customFormat="1" ht="11.85" customHeight="1" x14ac:dyDescent="0.15">
      <c r="C107" s="17" t="s">
        <v>493</v>
      </c>
      <c r="D107" s="52" t="s">
        <v>906</v>
      </c>
      <c r="E107" s="8"/>
      <c r="F107" s="9"/>
      <c r="G107" s="8">
        <v>6</v>
      </c>
      <c r="H107" s="9">
        <v>6.5440029666146801E-5</v>
      </c>
      <c r="I107" s="8">
        <v>129</v>
      </c>
      <c r="J107" s="9">
        <v>5.8176924596392003E-5</v>
      </c>
      <c r="K107" s="8">
        <v>6</v>
      </c>
      <c r="L107" s="9">
        <v>1</v>
      </c>
      <c r="M107" s="8">
        <v>70</v>
      </c>
      <c r="N107" s="9">
        <v>0.54263565891472898</v>
      </c>
      <c r="O107" s="54" t="s">
        <v>911</v>
      </c>
      <c r="P107" s="55">
        <v>21.5</v>
      </c>
      <c r="Q107" s="55"/>
      <c r="R107" s="55"/>
      <c r="S107" s="8"/>
    </row>
    <row r="108" spans="3:19" s="1" customFormat="1" ht="11.85" customHeight="1" x14ac:dyDescent="0.15">
      <c r="C108" s="17" t="s">
        <v>494</v>
      </c>
      <c r="D108" s="56" t="s">
        <v>906</v>
      </c>
      <c r="E108" s="10"/>
      <c r="F108" s="11"/>
      <c r="G108" s="10">
        <v>3</v>
      </c>
      <c r="H108" s="11">
        <v>3.2720014833073401E-5</v>
      </c>
      <c r="I108" s="10">
        <v>66</v>
      </c>
      <c r="J108" s="11">
        <v>2.9764938165595901E-5</v>
      </c>
      <c r="K108" s="10">
        <v>2</v>
      </c>
      <c r="L108" s="11">
        <v>0.66666666666666696</v>
      </c>
      <c r="M108" s="10">
        <v>26</v>
      </c>
      <c r="N108" s="11">
        <v>0.39393939393939398</v>
      </c>
      <c r="O108" s="58" t="s">
        <v>952</v>
      </c>
      <c r="P108" s="59">
        <v>22</v>
      </c>
      <c r="Q108" s="59">
        <v>10</v>
      </c>
      <c r="R108" s="59"/>
      <c r="S108" s="10"/>
    </row>
    <row r="109" spans="3:19" s="1" customFormat="1" ht="11.85" customHeight="1" x14ac:dyDescent="0.15">
      <c r="C109" s="17" t="s">
        <v>495</v>
      </c>
      <c r="D109" s="52" t="s">
        <v>906</v>
      </c>
      <c r="E109" s="8"/>
      <c r="F109" s="9"/>
      <c r="G109" s="8">
        <v>107</v>
      </c>
      <c r="H109" s="9">
        <v>1.1670138623796199E-3</v>
      </c>
      <c r="I109" s="8">
        <v>2097</v>
      </c>
      <c r="J109" s="9">
        <v>9.4571326262506898E-4</v>
      </c>
      <c r="K109" s="8">
        <v>76</v>
      </c>
      <c r="L109" s="9">
        <v>0.710280373831776</v>
      </c>
      <c r="M109" s="8">
        <v>615</v>
      </c>
      <c r="N109" s="9">
        <v>0.29327610872675303</v>
      </c>
      <c r="O109" s="54" t="s">
        <v>930</v>
      </c>
      <c r="P109" s="55">
        <v>19.598130841121499</v>
      </c>
      <c r="Q109" s="55">
        <v>11.3870967741935</v>
      </c>
      <c r="R109" s="55"/>
      <c r="S109" s="8">
        <v>1</v>
      </c>
    </row>
    <row r="110" spans="3:19" s="1" customFormat="1" ht="11.85" customHeight="1" x14ac:dyDescent="0.15">
      <c r="C110" s="17" t="s">
        <v>496</v>
      </c>
      <c r="D110" s="56" t="s">
        <v>906</v>
      </c>
      <c r="E110" s="10"/>
      <c r="F110" s="11"/>
      <c r="G110" s="10">
        <v>30</v>
      </c>
      <c r="H110" s="11">
        <v>3.2720014833073402E-4</v>
      </c>
      <c r="I110" s="10">
        <v>633</v>
      </c>
      <c r="J110" s="11">
        <v>2.8547281604276E-4</v>
      </c>
      <c r="K110" s="10">
        <v>21</v>
      </c>
      <c r="L110" s="11">
        <v>0.7</v>
      </c>
      <c r="M110" s="10">
        <v>234</v>
      </c>
      <c r="N110" s="11">
        <v>0.36966824644549801</v>
      </c>
      <c r="O110" s="58" t="s">
        <v>908</v>
      </c>
      <c r="P110" s="59">
        <v>21.1</v>
      </c>
      <c r="Q110" s="59">
        <v>10.7777777777778</v>
      </c>
      <c r="R110" s="59"/>
      <c r="S110" s="10"/>
    </row>
    <row r="111" spans="3:19" s="1" customFormat="1" ht="11.85" customHeight="1" x14ac:dyDescent="0.15">
      <c r="C111" s="17" t="s">
        <v>497</v>
      </c>
      <c r="D111" s="52" t="s">
        <v>906</v>
      </c>
      <c r="E111" s="8">
        <v>1</v>
      </c>
      <c r="F111" s="9">
        <v>1.38888888888889E-2</v>
      </c>
      <c r="G111" s="8">
        <v>71</v>
      </c>
      <c r="H111" s="9">
        <v>7.7437368438273697E-4</v>
      </c>
      <c r="I111" s="8">
        <v>1362</v>
      </c>
      <c r="J111" s="9">
        <v>6.1424008759911497E-4</v>
      </c>
      <c r="K111" s="8">
        <v>32</v>
      </c>
      <c r="L111" s="9">
        <v>0.45070422535211302</v>
      </c>
      <c r="M111" s="8">
        <v>374</v>
      </c>
      <c r="N111" s="9">
        <v>0.274596182085169</v>
      </c>
      <c r="O111" s="54" t="s">
        <v>913</v>
      </c>
      <c r="P111" s="55">
        <v>19.1830985915493</v>
      </c>
      <c r="Q111" s="55">
        <v>13.025641025641001</v>
      </c>
      <c r="R111" s="55"/>
      <c r="S111" s="8"/>
    </row>
    <row r="112" spans="3:19" s="1" customFormat="1" ht="11.85" customHeight="1" x14ac:dyDescent="0.15">
      <c r="C112" s="17" t="s">
        <v>498</v>
      </c>
      <c r="D112" s="56" t="s">
        <v>906</v>
      </c>
      <c r="E112" s="10"/>
      <c r="F112" s="11"/>
      <c r="G112" s="10">
        <v>5</v>
      </c>
      <c r="H112" s="11">
        <v>5.4533358055122303E-5</v>
      </c>
      <c r="I112" s="10">
        <v>245</v>
      </c>
      <c r="J112" s="11">
        <v>1.1049105834198499E-4</v>
      </c>
      <c r="K112" s="10">
        <v>4</v>
      </c>
      <c r="L112" s="11">
        <v>0.8</v>
      </c>
      <c r="M112" s="10">
        <v>171</v>
      </c>
      <c r="N112" s="11">
        <v>0.69795918367346899</v>
      </c>
      <c r="O112" s="58" t="s">
        <v>953</v>
      </c>
      <c r="P112" s="59">
        <v>49</v>
      </c>
      <c r="Q112" s="59">
        <v>14</v>
      </c>
      <c r="R112" s="59"/>
      <c r="S112" s="10"/>
    </row>
    <row r="113" spans="3:19" s="1" customFormat="1" ht="11.85" customHeight="1" x14ac:dyDescent="0.15">
      <c r="C113" s="17" t="s">
        <v>499</v>
      </c>
      <c r="D113" s="52" t="s">
        <v>906</v>
      </c>
      <c r="E113" s="8">
        <v>1</v>
      </c>
      <c r="F113" s="9">
        <v>1.12107623318386E-3</v>
      </c>
      <c r="G113" s="8">
        <v>891</v>
      </c>
      <c r="H113" s="9">
        <v>9.7178444054227993E-3</v>
      </c>
      <c r="I113" s="8">
        <v>17336</v>
      </c>
      <c r="J113" s="9">
        <v>7.8182570914965208E-3</v>
      </c>
      <c r="K113" s="8">
        <v>417</v>
      </c>
      <c r="L113" s="9">
        <v>0.46801346801346799</v>
      </c>
      <c r="M113" s="8">
        <v>4144</v>
      </c>
      <c r="N113" s="9">
        <v>0.239040147669589</v>
      </c>
      <c r="O113" s="54" t="s">
        <v>913</v>
      </c>
      <c r="P113" s="55">
        <v>19.456790123456798</v>
      </c>
      <c r="Q113" s="55">
        <v>12.4367088607595</v>
      </c>
      <c r="R113" s="55"/>
      <c r="S113" s="8">
        <v>3</v>
      </c>
    </row>
    <row r="114" spans="3:19" s="1" customFormat="1" ht="11.85" customHeight="1" x14ac:dyDescent="0.15">
      <c r="C114" s="17" t="s">
        <v>500</v>
      </c>
      <c r="D114" s="56" t="s">
        <v>906</v>
      </c>
      <c r="E114" s="10"/>
      <c r="F114" s="11"/>
      <c r="G114" s="10">
        <v>29</v>
      </c>
      <c r="H114" s="11">
        <v>3.16293476719709E-4</v>
      </c>
      <c r="I114" s="10">
        <v>563</v>
      </c>
      <c r="J114" s="11">
        <v>2.5390394223076502E-4</v>
      </c>
      <c r="K114" s="10">
        <v>17</v>
      </c>
      <c r="L114" s="11">
        <v>0.58620689655172398</v>
      </c>
      <c r="M114" s="10">
        <v>108</v>
      </c>
      <c r="N114" s="11">
        <v>0.191829484902309</v>
      </c>
      <c r="O114" s="58" t="s">
        <v>912</v>
      </c>
      <c r="P114" s="59">
        <v>19.413793103448299</v>
      </c>
      <c r="Q114" s="59">
        <v>13.9166666666667</v>
      </c>
      <c r="R114" s="59"/>
      <c r="S114" s="10"/>
    </row>
    <row r="115" spans="3:19" s="1" customFormat="1" ht="11.85" customHeight="1" x14ac:dyDescent="0.15">
      <c r="C115" s="17" t="s">
        <v>501</v>
      </c>
      <c r="D115" s="52" t="s">
        <v>906</v>
      </c>
      <c r="E115" s="8">
        <v>1</v>
      </c>
      <c r="F115" s="9">
        <v>0.01</v>
      </c>
      <c r="G115" s="8">
        <v>99</v>
      </c>
      <c r="H115" s="9">
        <v>1.07976048949142E-3</v>
      </c>
      <c r="I115" s="8">
        <v>1767</v>
      </c>
      <c r="J115" s="9">
        <v>7.9688857179708997E-4</v>
      </c>
      <c r="K115" s="8">
        <v>53</v>
      </c>
      <c r="L115" s="9">
        <v>0.53535353535353503</v>
      </c>
      <c r="M115" s="8">
        <v>313</v>
      </c>
      <c r="N115" s="9">
        <v>0.177136389360498</v>
      </c>
      <c r="O115" s="54" t="s">
        <v>915</v>
      </c>
      <c r="P115" s="55">
        <v>17.848484848484901</v>
      </c>
      <c r="Q115" s="55">
        <v>10.869565217391299</v>
      </c>
      <c r="R115" s="55"/>
      <c r="S115" s="8"/>
    </row>
    <row r="116" spans="3:19" s="1" customFormat="1" ht="11.85" customHeight="1" x14ac:dyDescent="0.15">
      <c r="C116" s="17" t="s">
        <v>502</v>
      </c>
      <c r="D116" s="56" t="s">
        <v>906</v>
      </c>
      <c r="E116" s="10"/>
      <c r="F116" s="11"/>
      <c r="G116" s="10">
        <v>2</v>
      </c>
      <c r="H116" s="11">
        <v>2.1813343222048899E-5</v>
      </c>
      <c r="I116" s="10">
        <v>28</v>
      </c>
      <c r="J116" s="11">
        <v>1.26275495247983E-5</v>
      </c>
      <c r="K116" s="10"/>
      <c r="L116" s="11"/>
      <c r="M116" s="10"/>
      <c r="N116" s="11"/>
      <c r="O116" s="58" t="s">
        <v>915</v>
      </c>
      <c r="P116" s="59">
        <v>14</v>
      </c>
      <c r="Q116" s="59">
        <v>14</v>
      </c>
      <c r="R116" s="59"/>
      <c r="S116" s="10"/>
    </row>
    <row r="117" spans="3:19" s="1" customFormat="1" ht="11.85" customHeight="1" x14ac:dyDescent="0.15">
      <c r="C117" s="17" t="s">
        <v>503</v>
      </c>
      <c r="D117" s="52" t="s">
        <v>906</v>
      </c>
      <c r="E117" s="8">
        <v>1</v>
      </c>
      <c r="F117" s="9">
        <v>8.1967213114754103E-3</v>
      </c>
      <c r="G117" s="8">
        <v>121</v>
      </c>
      <c r="H117" s="9">
        <v>1.31970726493396E-3</v>
      </c>
      <c r="I117" s="8">
        <v>2399</v>
      </c>
      <c r="J117" s="9">
        <v>1.08191040392825E-3</v>
      </c>
      <c r="K117" s="8">
        <v>58</v>
      </c>
      <c r="L117" s="9">
        <v>0.47933884297520701</v>
      </c>
      <c r="M117" s="8">
        <v>485</v>
      </c>
      <c r="N117" s="9">
        <v>0.20216756982075901</v>
      </c>
      <c r="O117" s="54" t="s">
        <v>910</v>
      </c>
      <c r="P117" s="55">
        <v>19.8264462809917</v>
      </c>
      <c r="Q117" s="55">
        <v>13.8888888888889</v>
      </c>
      <c r="R117" s="55"/>
      <c r="S117" s="8">
        <v>1</v>
      </c>
    </row>
    <row r="118" spans="3:19" s="1" customFormat="1" ht="11.85" customHeight="1" x14ac:dyDescent="0.15">
      <c r="C118" s="17" t="s">
        <v>504</v>
      </c>
      <c r="D118" s="56" t="s">
        <v>906</v>
      </c>
      <c r="E118" s="10">
        <v>1</v>
      </c>
      <c r="F118" s="11">
        <v>1.94174757281553E-3</v>
      </c>
      <c r="G118" s="10">
        <v>514</v>
      </c>
      <c r="H118" s="11">
        <v>5.6060292080665798E-3</v>
      </c>
      <c r="I118" s="10">
        <v>10427</v>
      </c>
      <c r="J118" s="11">
        <v>4.7024092462525499E-3</v>
      </c>
      <c r="K118" s="10">
        <v>291</v>
      </c>
      <c r="L118" s="11">
        <v>0.56614785992217898</v>
      </c>
      <c r="M118" s="10">
        <v>3455</v>
      </c>
      <c r="N118" s="11">
        <v>0.33135129951088499</v>
      </c>
      <c r="O118" s="58" t="s">
        <v>909</v>
      </c>
      <c r="P118" s="59">
        <v>20.285992217898801</v>
      </c>
      <c r="Q118" s="59">
        <v>11.578475336322899</v>
      </c>
      <c r="R118" s="59"/>
      <c r="S118" s="10">
        <v>21</v>
      </c>
    </row>
    <row r="119" spans="3:19" s="1" customFormat="1" ht="11.85" customHeight="1" x14ac:dyDescent="0.15">
      <c r="C119" s="17" t="s">
        <v>505</v>
      </c>
      <c r="D119" s="52" t="s">
        <v>906</v>
      </c>
      <c r="E119" s="8">
        <v>11</v>
      </c>
      <c r="F119" s="9">
        <v>2.6359932901989002E-3</v>
      </c>
      <c r="G119" s="8">
        <v>4162</v>
      </c>
      <c r="H119" s="9">
        <v>4.5393567245083803E-2</v>
      </c>
      <c r="I119" s="8">
        <v>92833</v>
      </c>
      <c r="J119" s="9">
        <v>4.1866189465557001E-2</v>
      </c>
      <c r="K119" s="8">
        <v>1368</v>
      </c>
      <c r="L119" s="9">
        <v>0.32868813070639102</v>
      </c>
      <c r="M119" s="8">
        <v>14057</v>
      </c>
      <c r="N119" s="9">
        <v>0.151422446759234</v>
      </c>
      <c r="O119" s="54" t="s">
        <v>928</v>
      </c>
      <c r="P119" s="55">
        <v>22.304901489668399</v>
      </c>
      <c r="Q119" s="55">
        <v>17.749821045096599</v>
      </c>
      <c r="R119" s="55"/>
      <c r="S119" s="8">
        <v>12</v>
      </c>
    </row>
    <row r="120" spans="3:19" s="1" customFormat="1" ht="11.85" customHeight="1" x14ac:dyDescent="0.15">
      <c r="C120" s="17" t="s">
        <v>506</v>
      </c>
      <c r="D120" s="56" t="s">
        <v>906</v>
      </c>
      <c r="E120" s="10"/>
      <c r="F120" s="11"/>
      <c r="G120" s="10">
        <v>3</v>
      </c>
      <c r="H120" s="11">
        <v>3.2720014833073401E-5</v>
      </c>
      <c r="I120" s="10">
        <v>73</v>
      </c>
      <c r="J120" s="11">
        <v>3.2921825546795399E-5</v>
      </c>
      <c r="K120" s="10">
        <v>3</v>
      </c>
      <c r="L120" s="11">
        <v>1</v>
      </c>
      <c r="M120" s="10">
        <v>28</v>
      </c>
      <c r="N120" s="11">
        <v>0.38356164383561597</v>
      </c>
      <c r="O120" s="58" t="s">
        <v>919</v>
      </c>
      <c r="P120" s="59">
        <v>24.3333333333333</v>
      </c>
      <c r="Q120" s="59"/>
      <c r="R120" s="59"/>
      <c r="S120" s="10"/>
    </row>
    <row r="121" spans="3:19" s="1" customFormat="1" ht="11.85" customHeight="1" x14ac:dyDescent="0.15">
      <c r="C121" s="17" t="s">
        <v>507</v>
      </c>
      <c r="D121" s="52" t="s">
        <v>906</v>
      </c>
      <c r="E121" s="8"/>
      <c r="F121" s="9"/>
      <c r="G121" s="8">
        <v>20</v>
      </c>
      <c r="H121" s="9">
        <v>2.1813343222048899E-4</v>
      </c>
      <c r="I121" s="8">
        <v>522</v>
      </c>
      <c r="J121" s="9">
        <v>2.3541360185516701E-4</v>
      </c>
      <c r="K121" s="8">
        <v>17</v>
      </c>
      <c r="L121" s="9">
        <v>0.85</v>
      </c>
      <c r="M121" s="8">
        <v>247</v>
      </c>
      <c r="N121" s="9">
        <v>0.47318007662835299</v>
      </c>
      <c r="O121" s="54" t="s">
        <v>922</v>
      </c>
      <c r="P121" s="55">
        <v>26.1</v>
      </c>
      <c r="Q121" s="55">
        <v>11.6666666666667</v>
      </c>
      <c r="R121" s="55"/>
      <c r="S121" s="8"/>
    </row>
    <row r="122" spans="3:19" s="1" customFormat="1" ht="11.85" customHeight="1" x14ac:dyDescent="0.15">
      <c r="C122" s="17" t="s">
        <v>509</v>
      </c>
      <c r="D122" s="56" t="s">
        <v>906</v>
      </c>
      <c r="E122" s="10"/>
      <c r="F122" s="11"/>
      <c r="G122" s="10">
        <v>18</v>
      </c>
      <c r="H122" s="11">
        <v>1.9632008899844001E-4</v>
      </c>
      <c r="I122" s="10">
        <v>646</v>
      </c>
      <c r="J122" s="11">
        <v>2.9133560689356003E-4</v>
      </c>
      <c r="K122" s="10">
        <v>16</v>
      </c>
      <c r="L122" s="11">
        <v>0.88888888888888895</v>
      </c>
      <c r="M122" s="10">
        <v>335</v>
      </c>
      <c r="N122" s="11">
        <v>0.51857585139318896</v>
      </c>
      <c r="O122" s="58" t="s">
        <v>920</v>
      </c>
      <c r="P122" s="59">
        <v>35.8888888888889</v>
      </c>
      <c r="Q122" s="59">
        <v>11.5</v>
      </c>
      <c r="R122" s="59"/>
      <c r="S122" s="10"/>
    </row>
    <row r="123" spans="3:19" s="1" customFormat="1" ht="11.85" customHeight="1" x14ac:dyDescent="0.15">
      <c r="C123" s="17" t="s">
        <v>510</v>
      </c>
      <c r="D123" s="52" t="s">
        <v>906</v>
      </c>
      <c r="E123" s="8"/>
      <c r="F123" s="9"/>
      <c r="G123" s="8">
        <v>73</v>
      </c>
      <c r="H123" s="9">
        <v>7.9618702760478604E-4</v>
      </c>
      <c r="I123" s="8">
        <v>1886</v>
      </c>
      <c r="J123" s="9">
        <v>8.5055565727748202E-4</v>
      </c>
      <c r="K123" s="8">
        <v>51</v>
      </c>
      <c r="L123" s="9">
        <v>0.69863013698630105</v>
      </c>
      <c r="M123" s="8">
        <v>662</v>
      </c>
      <c r="N123" s="9">
        <v>0.35100742311770899</v>
      </c>
      <c r="O123" s="54" t="s">
        <v>921</v>
      </c>
      <c r="P123" s="55">
        <v>25.835616438356201</v>
      </c>
      <c r="Q123" s="55">
        <v>13.863636363636401</v>
      </c>
      <c r="R123" s="55"/>
      <c r="S123" s="8"/>
    </row>
    <row r="124" spans="3:19" s="1" customFormat="1" ht="11.85" customHeight="1" x14ac:dyDescent="0.15">
      <c r="C124" s="17" t="s">
        <v>511</v>
      </c>
      <c r="D124" s="56" t="s">
        <v>906</v>
      </c>
      <c r="E124" s="10"/>
      <c r="F124" s="11"/>
      <c r="G124" s="10">
        <v>1</v>
      </c>
      <c r="H124" s="11">
        <v>1.09066716110245E-5</v>
      </c>
      <c r="I124" s="10">
        <v>18</v>
      </c>
      <c r="J124" s="11">
        <v>8.1177104087988807E-6</v>
      </c>
      <c r="K124" s="10">
        <v>1</v>
      </c>
      <c r="L124" s="11">
        <v>1</v>
      </c>
      <c r="M124" s="10">
        <v>3</v>
      </c>
      <c r="N124" s="11">
        <v>0.16666666666666699</v>
      </c>
      <c r="O124" s="58" t="s">
        <v>903</v>
      </c>
      <c r="P124" s="59">
        <v>18</v>
      </c>
      <c r="Q124" s="59"/>
      <c r="R124" s="59"/>
      <c r="S124" s="10"/>
    </row>
    <row r="125" spans="3:19" s="1" customFormat="1" ht="11.85" customHeight="1" x14ac:dyDescent="0.15">
      <c r="C125" s="17" t="s">
        <v>512</v>
      </c>
      <c r="D125" s="52" t="s">
        <v>906</v>
      </c>
      <c r="E125" s="8">
        <v>36</v>
      </c>
      <c r="F125" s="9">
        <v>1.28013654789844E-3</v>
      </c>
      <c r="G125" s="8">
        <v>28086</v>
      </c>
      <c r="H125" s="9">
        <v>0.30632477886723303</v>
      </c>
      <c r="I125" s="8">
        <v>426747</v>
      </c>
      <c r="J125" s="9">
        <v>0.192456031323539</v>
      </c>
      <c r="K125" s="8">
        <v>1973</v>
      </c>
      <c r="L125" s="9">
        <v>7.0248522395499502E-2</v>
      </c>
      <c r="M125" s="8">
        <v>12760</v>
      </c>
      <c r="N125" s="9">
        <v>2.99006202738391E-2</v>
      </c>
      <c r="O125" s="54" t="s">
        <v>912</v>
      </c>
      <c r="P125" s="55">
        <v>15.1942960905789</v>
      </c>
      <c r="Q125" s="55">
        <v>14.260751349902399</v>
      </c>
      <c r="R125" s="55"/>
      <c r="S125" s="8">
        <v>5</v>
      </c>
    </row>
    <row r="126" spans="3:19" s="1" customFormat="1" ht="11.85" customHeight="1" x14ac:dyDescent="0.15">
      <c r="C126" s="17" t="s">
        <v>532</v>
      </c>
      <c r="D126" s="56" t="s">
        <v>906</v>
      </c>
      <c r="E126" s="10"/>
      <c r="F126" s="11"/>
      <c r="G126" s="10">
        <v>1</v>
      </c>
      <c r="H126" s="11">
        <v>1.09066716110245E-5</v>
      </c>
      <c r="I126" s="10">
        <v>19</v>
      </c>
      <c r="J126" s="11">
        <v>8.5686943203988097E-6</v>
      </c>
      <c r="K126" s="10"/>
      <c r="L126" s="11"/>
      <c r="M126" s="10"/>
      <c r="N126" s="11"/>
      <c r="O126" s="58" t="s">
        <v>912</v>
      </c>
      <c r="P126" s="59">
        <v>19</v>
      </c>
      <c r="Q126" s="59">
        <v>19</v>
      </c>
      <c r="R126" s="59"/>
      <c r="S126" s="10"/>
    </row>
    <row r="127" spans="3:19" s="1" customFormat="1" ht="11.85" customHeight="1" x14ac:dyDescent="0.15">
      <c r="C127" s="17" t="s">
        <v>533</v>
      </c>
      <c r="D127" s="52" t="s">
        <v>906</v>
      </c>
      <c r="E127" s="8"/>
      <c r="F127" s="9"/>
      <c r="G127" s="8">
        <v>1</v>
      </c>
      <c r="H127" s="9">
        <v>1.09066716110245E-5</v>
      </c>
      <c r="I127" s="8">
        <v>35</v>
      </c>
      <c r="J127" s="9">
        <v>1.57844369059978E-5</v>
      </c>
      <c r="K127" s="8">
        <v>1</v>
      </c>
      <c r="L127" s="9">
        <v>1</v>
      </c>
      <c r="M127" s="8">
        <v>15</v>
      </c>
      <c r="N127" s="9">
        <v>0.42857142857142899</v>
      </c>
      <c r="O127" s="54" t="s">
        <v>917</v>
      </c>
      <c r="P127" s="55">
        <v>35</v>
      </c>
      <c r="Q127" s="55"/>
      <c r="R127" s="55"/>
      <c r="S127" s="8"/>
    </row>
    <row r="128" spans="3:19" s="1" customFormat="1" ht="11.85" customHeight="1" x14ac:dyDescent="0.15">
      <c r="C128" s="17" t="s">
        <v>536</v>
      </c>
      <c r="D128" s="56" t="s">
        <v>906</v>
      </c>
      <c r="E128" s="10"/>
      <c r="F128" s="11"/>
      <c r="G128" s="10">
        <v>3</v>
      </c>
      <c r="H128" s="11">
        <v>3.2720014833073401E-5</v>
      </c>
      <c r="I128" s="10">
        <v>91</v>
      </c>
      <c r="J128" s="11">
        <v>4.1039535955594302E-5</v>
      </c>
      <c r="K128" s="10">
        <v>3</v>
      </c>
      <c r="L128" s="11">
        <v>1</v>
      </c>
      <c r="M128" s="10">
        <v>31</v>
      </c>
      <c r="N128" s="11">
        <v>0.340659340659341</v>
      </c>
      <c r="O128" s="58" t="s">
        <v>919</v>
      </c>
      <c r="P128" s="59">
        <v>30.3333333333333</v>
      </c>
      <c r="Q128" s="59"/>
      <c r="R128" s="59"/>
      <c r="S128" s="10"/>
    </row>
    <row r="129" spans="3:19" s="1" customFormat="1" ht="11.85" customHeight="1" x14ac:dyDescent="0.15">
      <c r="C129" s="17" t="s">
        <v>537</v>
      </c>
      <c r="D129" s="52" t="s">
        <v>906</v>
      </c>
      <c r="E129" s="8"/>
      <c r="F129" s="9"/>
      <c r="G129" s="8">
        <v>4</v>
      </c>
      <c r="H129" s="9">
        <v>4.3626686444097899E-5</v>
      </c>
      <c r="I129" s="8">
        <v>97</v>
      </c>
      <c r="J129" s="9">
        <v>4.3745439425194002E-5</v>
      </c>
      <c r="K129" s="8">
        <v>3</v>
      </c>
      <c r="L129" s="9">
        <v>0.75</v>
      </c>
      <c r="M129" s="8">
        <v>17</v>
      </c>
      <c r="N129" s="9">
        <v>0.17525773195876301</v>
      </c>
      <c r="O129" s="54" t="s">
        <v>922</v>
      </c>
      <c r="P129" s="55">
        <v>24.25</v>
      </c>
      <c r="Q129" s="55">
        <v>20</v>
      </c>
      <c r="R129" s="55"/>
      <c r="S129" s="8"/>
    </row>
    <row r="130" spans="3:19" s="1" customFormat="1" ht="11.85" customHeight="1" x14ac:dyDescent="0.15">
      <c r="C130" s="17" t="s">
        <v>539</v>
      </c>
      <c r="D130" s="56" t="s">
        <v>906</v>
      </c>
      <c r="E130" s="10"/>
      <c r="F130" s="11"/>
      <c r="G130" s="10">
        <v>1</v>
      </c>
      <c r="H130" s="11">
        <v>1.09066716110245E-5</v>
      </c>
      <c r="I130" s="10">
        <v>15</v>
      </c>
      <c r="J130" s="11">
        <v>6.7647586739990596E-6</v>
      </c>
      <c r="K130" s="10"/>
      <c r="L130" s="11"/>
      <c r="M130" s="10"/>
      <c r="N130" s="11"/>
      <c r="O130" s="58" t="s">
        <v>916</v>
      </c>
      <c r="P130" s="59">
        <v>15</v>
      </c>
      <c r="Q130" s="59">
        <v>15</v>
      </c>
      <c r="R130" s="59"/>
      <c r="S130" s="10"/>
    </row>
    <row r="131" spans="3:19" s="1" customFormat="1" ht="11.85" customHeight="1" x14ac:dyDescent="0.15">
      <c r="C131" s="17" t="s">
        <v>540</v>
      </c>
      <c r="D131" s="52" t="s">
        <v>906</v>
      </c>
      <c r="E131" s="8"/>
      <c r="F131" s="9"/>
      <c r="G131" s="8">
        <v>2</v>
      </c>
      <c r="H131" s="9">
        <v>2.1813343222048899E-5</v>
      </c>
      <c r="I131" s="8">
        <v>37</v>
      </c>
      <c r="J131" s="9">
        <v>1.6686404729197699E-5</v>
      </c>
      <c r="K131" s="8">
        <v>1</v>
      </c>
      <c r="L131" s="9">
        <v>0.5</v>
      </c>
      <c r="M131" s="8">
        <v>3</v>
      </c>
      <c r="N131" s="9">
        <v>8.1081081081081099E-2</v>
      </c>
      <c r="O131" s="54" t="s">
        <v>928</v>
      </c>
      <c r="P131" s="55">
        <v>18.5</v>
      </c>
      <c r="Q131" s="55">
        <v>14</v>
      </c>
      <c r="R131" s="55"/>
      <c r="S131" s="8"/>
    </row>
    <row r="132" spans="3:19" s="1" customFormat="1" ht="11.85" customHeight="1" x14ac:dyDescent="0.15">
      <c r="C132" s="17" t="s">
        <v>550</v>
      </c>
      <c r="D132" s="56" t="s">
        <v>906</v>
      </c>
      <c r="E132" s="10"/>
      <c r="F132" s="11"/>
      <c r="G132" s="10">
        <v>1</v>
      </c>
      <c r="H132" s="11">
        <v>1.09066716110245E-5</v>
      </c>
      <c r="I132" s="10">
        <v>9</v>
      </c>
      <c r="J132" s="11">
        <v>4.0588552043994403E-6</v>
      </c>
      <c r="K132" s="10"/>
      <c r="L132" s="11"/>
      <c r="M132" s="10"/>
      <c r="N132" s="11"/>
      <c r="O132" s="58" t="s">
        <v>910</v>
      </c>
      <c r="P132" s="59">
        <v>9</v>
      </c>
      <c r="Q132" s="59">
        <v>9</v>
      </c>
      <c r="R132" s="59"/>
      <c r="S132" s="10"/>
    </row>
    <row r="133" spans="3:19" s="1" customFormat="1" ht="11.85" customHeight="1" x14ac:dyDescent="0.15">
      <c r="C133" s="17" t="s">
        <v>552</v>
      </c>
      <c r="D133" s="52" t="s">
        <v>906</v>
      </c>
      <c r="E133" s="8"/>
      <c r="F133" s="9"/>
      <c r="G133" s="8">
        <v>4</v>
      </c>
      <c r="H133" s="9">
        <v>4.3626686444097899E-5</v>
      </c>
      <c r="I133" s="8">
        <v>79</v>
      </c>
      <c r="J133" s="9">
        <v>3.5627729016395099E-5</v>
      </c>
      <c r="K133" s="8">
        <v>2</v>
      </c>
      <c r="L133" s="9">
        <v>0.5</v>
      </c>
      <c r="M133" s="8">
        <v>3</v>
      </c>
      <c r="N133" s="9">
        <v>3.7974683544303799E-2</v>
      </c>
      <c r="O133" s="54" t="s">
        <v>921</v>
      </c>
      <c r="P133" s="55">
        <v>19.75</v>
      </c>
      <c r="Q133" s="55">
        <v>18</v>
      </c>
      <c r="R133" s="55"/>
      <c r="S133" s="8"/>
    </row>
    <row r="134" spans="3:19" s="1" customFormat="1" ht="11.85" customHeight="1" x14ac:dyDescent="0.15">
      <c r="C134" s="17" t="s">
        <v>553</v>
      </c>
      <c r="D134" s="56" t="s">
        <v>906</v>
      </c>
      <c r="E134" s="10"/>
      <c r="F134" s="11"/>
      <c r="G134" s="10">
        <v>10</v>
      </c>
      <c r="H134" s="11">
        <v>1.09066716110245E-4</v>
      </c>
      <c r="I134" s="10">
        <v>213</v>
      </c>
      <c r="J134" s="11">
        <v>9.6059573170786695E-5</v>
      </c>
      <c r="K134" s="10">
        <v>8</v>
      </c>
      <c r="L134" s="11">
        <v>0.8</v>
      </c>
      <c r="M134" s="10">
        <v>20</v>
      </c>
      <c r="N134" s="11">
        <v>9.3896713615023497E-2</v>
      </c>
      <c r="O134" s="58" t="s">
        <v>910</v>
      </c>
      <c r="P134" s="59">
        <v>21.3</v>
      </c>
      <c r="Q134" s="59">
        <v>16.5</v>
      </c>
      <c r="R134" s="59"/>
      <c r="S134" s="10"/>
    </row>
    <row r="135" spans="3:19" s="1" customFormat="1" ht="11.85" customHeight="1" x14ac:dyDescent="0.15">
      <c r="C135" s="17" t="s">
        <v>554</v>
      </c>
      <c r="D135" s="52" t="s">
        <v>906</v>
      </c>
      <c r="E135" s="8"/>
      <c r="F135" s="9"/>
      <c r="G135" s="8">
        <v>2</v>
      </c>
      <c r="H135" s="9">
        <v>2.1813343222048899E-5</v>
      </c>
      <c r="I135" s="8">
        <v>17</v>
      </c>
      <c r="J135" s="9">
        <v>7.6667264971989398E-6</v>
      </c>
      <c r="K135" s="8"/>
      <c r="L135" s="9"/>
      <c r="M135" s="8"/>
      <c r="N135" s="9"/>
      <c r="O135" s="54" t="s">
        <v>920</v>
      </c>
      <c r="P135" s="55">
        <v>8.5</v>
      </c>
      <c r="Q135" s="55">
        <v>8.5</v>
      </c>
      <c r="R135" s="55"/>
      <c r="S135" s="8"/>
    </row>
    <row r="136" spans="3:19" s="1" customFormat="1" ht="11.85" customHeight="1" x14ac:dyDescent="0.15">
      <c r="C136" s="17" t="s">
        <v>555</v>
      </c>
      <c r="D136" s="56" t="s">
        <v>906</v>
      </c>
      <c r="E136" s="10"/>
      <c r="F136" s="11"/>
      <c r="G136" s="10">
        <v>18</v>
      </c>
      <c r="H136" s="11">
        <v>1.9632008899844001E-4</v>
      </c>
      <c r="I136" s="10">
        <v>181</v>
      </c>
      <c r="J136" s="11">
        <v>8.1628087999588693E-5</v>
      </c>
      <c r="K136" s="10">
        <v>2</v>
      </c>
      <c r="L136" s="11">
        <v>0.11111111111111099</v>
      </c>
      <c r="M136" s="10">
        <v>23</v>
      </c>
      <c r="N136" s="11">
        <v>0.12707182320442001</v>
      </c>
      <c r="O136" s="58" t="s">
        <v>935</v>
      </c>
      <c r="P136" s="59">
        <v>10.0555555555556</v>
      </c>
      <c r="Q136" s="59">
        <v>7.375</v>
      </c>
      <c r="R136" s="59"/>
      <c r="S136" s="10"/>
    </row>
    <row r="137" spans="3:19" s="1" customFormat="1" ht="11.85" customHeight="1" x14ac:dyDescent="0.15">
      <c r="C137" s="17" t="s">
        <v>572</v>
      </c>
      <c r="D137" s="52" t="s">
        <v>906</v>
      </c>
      <c r="E137" s="8"/>
      <c r="F137" s="9"/>
      <c r="G137" s="8">
        <v>1</v>
      </c>
      <c r="H137" s="9">
        <v>1.09066716110245E-5</v>
      </c>
      <c r="I137" s="8">
        <v>11</v>
      </c>
      <c r="J137" s="9">
        <v>4.9608230275993103E-6</v>
      </c>
      <c r="K137" s="8"/>
      <c r="L137" s="9"/>
      <c r="M137" s="8"/>
      <c r="N137" s="9"/>
      <c r="O137" s="54" t="s">
        <v>943</v>
      </c>
      <c r="P137" s="55">
        <v>11</v>
      </c>
      <c r="Q137" s="55">
        <v>11</v>
      </c>
      <c r="R137" s="55"/>
      <c r="S137" s="8"/>
    </row>
    <row r="138" spans="3:19" s="1" customFormat="1" ht="11.85" customHeight="1" x14ac:dyDescent="0.15">
      <c r="C138" s="17" t="s">
        <v>577</v>
      </c>
      <c r="D138" s="56" t="s">
        <v>906</v>
      </c>
      <c r="E138" s="10"/>
      <c r="F138" s="11"/>
      <c r="G138" s="10">
        <v>1</v>
      </c>
      <c r="H138" s="11">
        <v>1.09066716110245E-5</v>
      </c>
      <c r="I138" s="10">
        <v>7</v>
      </c>
      <c r="J138" s="11">
        <v>3.1568873811995602E-6</v>
      </c>
      <c r="K138" s="10"/>
      <c r="L138" s="11"/>
      <c r="M138" s="10"/>
      <c r="N138" s="11"/>
      <c r="O138" s="58" t="s">
        <v>918</v>
      </c>
      <c r="P138" s="59">
        <v>7</v>
      </c>
      <c r="Q138" s="59">
        <v>7</v>
      </c>
      <c r="R138" s="59"/>
      <c r="S138" s="10"/>
    </row>
    <row r="139" spans="3:19" s="1" customFormat="1" ht="11.85" customHeight="1" x14ac:dyDescent="0.15">
      <c r="C139" s="17" t="s">
        <v>580</v>
      </c>
      <c r="D139" s="52" t="s">
        <v>906</v>
      </c>
      <c r="E139" s="8"/>
      <c r="F139" s="9"/>
      <c r="G139" s="8">
        <v>1</v>
      </c>
      <c r="H139" s="9">
        <v>1.09066716110245E-5</v>
      </c>
      <c r="I139" s="8">
        <v>21</v>
      </c>
      <c r="J139" s="9">
        <v>9.4706621435986899E-6</v>
      </c>
      <c r="K139" s="8">
        <v>1</v>
      </c>
      <c r="L139" s="9">
        <v>1</v>
      </c>
      <c r="M139" s="8">
        <v>1</v>
      </c>
      <c r="N139" s="9">
        <v>4.7619047619047603E-2</v>
      </c>
      <c r="O139" s="54" t="s">
        <v>921</v>
      </c>
      <c r="P139" s="55">
        <v>21</v>
      </c>
      <c r="Q139" s="55"/>
      <c r="R139" s="55"/>
      <c r="S139" s="8"/>
    </row>
    <row r="140" spans="3:19" s="1" customFormat="1" ht="11.85" customHeight="1" x14ac:dyDescent="0.15">
      <c r="C140" s="17" t="s">
        <v>581</v>
      </c>
      <c r="D140" s="56" t="s">
        <v>906</v>
      </c>
      <c r="E140" s="10"/>
      <c r="F140" s="11"/>
      <c r="G140" s="10">
        <v>1</v>
      </c>
      <c r="H140" s="11">
        <v>1.09066716110245E-5</v>
      </c>
      <c r="I140" s="10">
        <v>7</v>
      </c>
      <c r="J140" s="11">
        <v>3.1568873811995602E-6</v>
      </c>
      <c r="K140" s="10"/>
      <c r="L140" s="11"/>
      <c r="M140" s="10"/>
      <c r="N140" s="11"/>
      <c r="O140" s="58" t="s">
        <v>922</v>
      </c>
      <c r="P140" s="59">
        <v>7</v>
      </c>
      <c r="Q140" s="59">
        <v>7</v>
      </c>
      <c r="R140" s="59"/>
      <c r="S140" s="10"/>
    </row>
    <row r="141" spans="3:19" s="1" customFormat="1" ht="11.85" customHeight="1" x14ac:dyDescent="0.15">
      <c r="C141" s="17" t="s">
        <v>587</v>
      </c>
      <c r="D141" s="52" t="s">
        <v>906</v>
      </c>
      <c r="E141" s="8"/>
      <c r="F141" s="9"/>
      <c r="G141" s="8">
        <v>7</v>
      </c>
      <c r="H141" s="9">
        <v>7.6346701277171306E-5</v>
      </c>
      <c r="I141" s="8">
        <v>223</v>
      </c>
      <c r="J141" s="9">
        <v>1.00569412286786E-4</v>
      </c>
      <c r="K141" s="8">
        <v>5</v>
      </c>
      <c r="L141" s="9">
        <v>0.71428571428571397</v>
      </c>
      <c r="M141" s="8">
        <v>95</v>
      </c>
      <c r="N141" s="9">
        <v>0.42600896860986598</v>
      </c>
      <c r="O141" s="54" t="s">
        <v>916</v>
      </c>
      <c r="P141" s="55">
        <v>31.8571428571429</v>
      </c>
      <c r="Q141" s="55">
        <v>14</v>
      </c>
      <c r="R141" s="55"/>
      <c r="S141" s="8"/>
    </row>
    <row r="142" spans="3:19" s="1" customFormat="1" ht="11.85" customHeight="1" x14ac:dyDescent="0.15">
      <c r="C142" s="17" t="s">
        <v>588</v>
      </c>
      <c r="D142" s="56" t="s">
        <v>906</v>
      </c>
      <c r="E142" s="10"/>
      <c r="F142" s="11"/>
      <c r="G142" s="10">
        <v>8</v>
      </c>
      <c r="H142" s="11">
        <v>8.7253372888195703E-5</v>
      </c>
      <c r="I142" s="10">
        <v>321</v>
      </c>
      <c r="J142" s="11">
        <v>1.4476583562358E-4</v>
      </c>
      <c r="K142" s="10">
        <v>1</v>
      </c>
      <c r="L142" s="11">
        <v>0.125</v>
      </c>
      <c r="M142" s="10">
        <v>37</v>
      </c>
      <c r="N142" s="11">
        <v>0.11526479750778799</v>
      </c>
      <c r="O142" s="58" t="s">
        <v>910</v>
      </c>
      <c r="P142" s="59">
        <v>40.125</v>
      </c>
      <c r="Q142" s="59">
        <v>37.714285714285701</v>
      </c>
      <c r="R142" s="59"/>
      <c r="S142" s="10"/>
    </row>
    <row r="143" spans="3:19" s="1" customFormat="1" ht="11.85" customHeight="1" x14ac:dyDescent="0.15">
      <c r="C143" s="17" t="s">
        <v>632</v>
      </c>
      <c r="D143" s="52" t="s">
        <v>906</v>
      </c>
      <c r="E143" s="8"/>
      <c r="F143" s="9"/>
      <c r="G143" s="8">
        <v>1</v>
      </c>
      <c r="H143" s="9">
        <v>1.09066716110245E-5</v>
      </c>
      <c r="I143" s="8">
        <v>3</v>
      </c>
      <c r="J143" s="9">
        <v>1.3529517347998101E-6</v>
      </c>
      <c r="K143" s="8"/>
      <c r="L143" s="9"/>
      <c r="M143" s="8"/>
      <c r="N143" s="9"/>
      <c r="O143" s="54" t="s">
        <v>925</v>
      </c>
      <c r="P143" s="55">
        <v>3</v>
      </c>
      <c r="Q143" s="55">
        <v>3</v>
      </c>
      <c r="R143" s="55"/>
      <c r="S143" s="8"/>
    </row>
    <row r="144" spans="3:19" s="1" customFormat="1" ht="11.85" customHeight="1" x14ac:dyDescent="0.15">
      <c r="C144" s="17" t="s">
        <v>645</v>
      </c>
      <c r="D144" s="56" t="s">
        <v>906</v>
      </c>
      <c r="E144" s="10"/>
      <c r="F144" s="11"/>
      <c r="G144" s="10">
        <v>1</v>
      </c>
      <c r="H144" s="11">
        <v>1.09066716110245E-5</v>
      </c>
      <c r="I144" s="10">
        <v>2</v>
      </c>
      <c r="J144" s="11">
        <v>9.0196782319987496E-7</v>
      </c>
      <c r="K144" s="10"/>
      <c r="L144" s="11"/>
      <c r="M144" s="10"/>
      <c r="N144" s="11"/>
      <c r="O144" s="58" t="s">
        <v>908</v>
      </c>
      <c r="P144" s="59">
        <v>2</v>
      </c>
      <c r="Q144" s="59">
        <v>2</v>
      </c>
      <c r="R144" s="59"/>
      <c r="S144" s="10"/>
    </row>
    <row r="145" spans="3:19" s="1" customFormat="1" ht="11.85" customHeight="1" x14ac:dyDescent="0.15">
      <c r="C145" s="17" t="s">
        <v>646</v>
      </c>
      <c r="D145" s="52" t="s">
        <v>906</v>
      </c>
      <c r="E145" s="8"/>
      <c r="F145" s="9"/>
      <c r="G145" s="8">
        <v>1</v>
      </c>
      <c r="H145" s="9">
        <v>1.09066716110245E-5</v>
      </c>
      <c r="I145" s="8">
        <v>43</v>
      </c>
      <c r="J145" s="9">
        <v>1.93923081987973E-5</v>
      </c>
      <c r="K145" s="8">
        <v>1</v>
      </c>
      <c r="L145" s="9">
        <v>1</v>
      </c>
      <c r="M145" s="8">
        <v>23</v>
      </c>
      <c r="N145" s="9">
        <v>0.53488372093023295</v>
      </c>
      <c r="O145" s="54" t="s">
        <v>916</v>
      </c>
      <c r="P145" s="55">
        <v>43</v>
      </c>
      <c r="Q145" s="55"/>
      <c r="R145" s="55"/>
      <c r="S145" s="8"/>
    </row>
    <row r="146" spans="3:19" s="1" customFormat="1" ht="11.85" customHeight="1" x14ac:dyDescent="0.15">
      <c r="C146" s="17" t="s">
        <v>651</v>
      </c>
      <c r="D146" s="56" t="s">
        <v>906</v>
      </c>
      <c r="E146" s="10"/>
      <c r="F146" s="11"/>
      <c r="G146" s="10">
        <v>2</v>
      </c>
      <c r="H146" s="11">
        <v>2.1813343222048899E-5</v>
      </c>
      <c r="I146" s="10">
        <v>17</v>
      </c>
      <c r="J146" s="11">
        <v>7.6667264971989398E-6</v>
      </c>
      <c r="K146" s="10"/>
      <c r="L146" s="11"/>
      <c r="M146" s="10"/>
      <c r="N146" s="11"/>
      <c r="O146" s="58" t="s">
        <v>945</v>
      </c>
      <c r="P146" s="59">
        <v>8.5</v>
      </c>
      <c r="Q146" s="59">
        <v>8.5</v>
      </c>
      <c r="R146" s="59"/>
      <c r="S146" s="10"/>
    </row>
    <row r="147" spans="3:19" s="1" customFormat="1" ht="11.85" customHeight="1" x14ac:dyDescent="0.15">
      <c r="C147" s="17" t="s">
        <v>666</v>
      </c>
      <c r="D147" s="52" t="s">
        <v>906</v>
      </c>
      <c r="E147" s="8"/>
      <c r="F147" s="9"/>
      <c r="G147" s="8">
        <v>2</v>
      </c>
      <c r="H147" s="9">
        <v>2.1813343222048899E-5</v>
      </c>
      <c r="I147" s="8">
        <v>12</v>
      </c>
      <c r="J147" s="9">
        <v>5.4118069391992504E-6</v>
      </c>
      <c r="K147" s="8"/>
      <c r="L147" s="9"/>
      <c r="M147" s="8"/>
      <c r="N147" s="9"/>
      <c r="O147" s="54" t="s">
        <v>918</v>
      </c>
      <c r="P147" s="55">
        <v>6</v>
      </c>
      <c r="Q147" s="55">
        <v>6</v>
      </c>
      <c r="R147" s="55"/>
      <c r="S147" s="8">
        <v>1</v>
      </c>
    </row>
    <row r="148" spans="3:19" s="1" customFormat="1" ht="11.85" customHeight="1" x14ac:dyDescent="0.15">
      <c r="C148" s="17" t="s">
        <v>671</v>
      </c>
      <c r="D148" s="56" t="s">
        <v>906</v>
      </c>
      <c r="E148" s="10"/>
      <c r="F148" s="11"/>
      <c r="G148" s="10">
        <v>2</v>
      </c>
      <c r="H148" s="11">
        <v>2.1813343222048899E-5</v>
      </c>
      <c r="I148" s="10">
        <v>23</v>
      </c>
      <c r="J148" s="11">
        <v>1.0372629966798601E-5</v>
      </c>
      <c r="K148" s="10"/>
      <c r="L148" s="11"/>
      <c r="M148" s="10"/>
      <c r="N148" s="11"/>
      <c r="O148" s="58" t="s">
        <v>943</v>
      </c>
      <c r="P148" s="59">
        <v>11.5</v>
      </c>
      <c r="Q148" s="59">
        <v>11.5</v>
      </c>
      <c r="R148" s="59"/>
      <c r="S148" s="10"/>
    </row>
    <row r="149" spans="3:19" s="1" customFormat="1" ht="11.85" customHeight="1" x14ac:dyDescent="0.15">
      <c r="C149" s="17" t="s">
        <v>672</v>
      </c>
      <c r="D149" s="52" t="s">
        <v>906</v>
      </c>
      <c r="E149" s="8"/>
      <c r="F149" s="9"/>
      <c r="G149" s="8">
        <v>1</v>
      </c>
      <c r="H149" s="9">
        <v>1.09066716110245E-5</v>
      </c>
      <c r="I149" s="8">
        <v>32</v>
      </c>
      <c r="J149" s="9">
        <v>1.4431485171197999E-5</v>
      </c>
      <c r="K149" s="8">
        <v>1</v>
      </c>
      <c r="L149" s="9">
        <v>1</v>
      </c>
      <c r="M149" s="8">
        <v>12</v>
      </c>
      <c r="N149" s="9">
        <v>0.375</v>
      </c>
      <c r="O149" s="54" t="s">
        <v>916</v>
      </c>
      <c r="P149" s="55">
        <v>32</v>
      </c>
      <c r="Q149" s="55"/>
      <c r="R149" s="55"/>
      <c r="S149" s="8"/>
    </row>
    <row r="150" spans="3:19" s="1" customFormat="1" ht="11.85" customHeight="1" x14ac:dyDescent="0.15">
      <c r="C150" s="17" t="s">
        <v>674</v>
      </c>
      <c r="D150" s="56" t="s">
        <v>906</v>
      </c>
      <c r="E150" s="10"/>
      <c r="F150" s="11"/>
      <c r="G150" s="10">
        <v>1</v>
      </c>
      <c r="H150" s="11">
        <v>1.09066716110245E-5</v>
      </c>
      <c r="I150" s="10">
        <v>4</v>
      </c>
      <c r="J150" s="11">
        <v>1.8039356463997499E-6</v>
      </c>
      <c r="K150" s="10"/>
      <c r="L150" s="11"/>
      <c r="M150" s="10"/>
      <c r="N150" s="11"/>
      <c r="O150" s="58" t="s">
        <v>935</v>
      </c>
      <c r="P150" s="59">
        <v>4</v>
      </c>
      <c r="Q150" s="59">
        <v>4</v>
      </c>
      <c r="R150" s="59"/>
      <c r="S150" s="10"/>
    </row>
    <row r="151" spans="3:19" s="1" customFormat="1" ht="11.85" customHeight="1" x14ac:dyDescent="0.15">
      <c r="C151" s="17" t="s">
        <v>678</v>
      </c>
      <c r="D151" s="52" t="s">
        <v>906</v>
      </c>
      <c r="E151" s="8">
        <v>2</v>
      </c>
      <c r="F151" s="9">
        <v>2.1505376344085999E-2</v>
      </c>
      <c r="G151" s="8">
        <v>91</v>
      </c>
      <c r="H151" s="9">
        <v>9.925071166032261E-4</v>
      </c>
      <c r="I151" s="8">
        <v>2499</v>
      </c>
      <c r="J151" s="9">
        <v>1.1270087950882399E-3</v>
      </c>
      <c r="K151" s="8">
        <v>17</v>
      </c>
      <c r="L151" s="9">
        <v>0.18681318681318701</v>
      </c>
      <c r="M151" s="8">
        <v>195</v>
      </c>
      <c r="N151" s="9">
        <v>7.8031212484994006E-2</v>
      </c>
      <c r="O151" s="54" t="s">
        <v>918</v>
      </c>
      <c r="P151" s="55">
        <v>27.461538461538499</v>
      </c>
      <c r="Q151" s="55">
        <v>24.148648648648699</v>
      </c>
      <c r="R151" s="55"/>
      <c r="S151" s="8"/>
    </row>
    <row r="152" spans="3:19" s="1" customFormat="1" ht="11.85" customHeight="1" x14ac:dyDescent="0.15">
      <c r="C152" s="17" t="s">
        <v>679</v>
      </c>
      <c r="D152" s="56" t="s">
        <v>906</v>
      </c>
      <c r="E152" s="10">
        <v>1</v>
      </c>
      <c r="F152" s="11">
        <v>6.41025641025641E-3</v>
      </c>
      <c r="G152" s="10">
        <v>155</v>
      </c>
      <c r="H152" s="11">
        <v>1.6905340997087901E-3</v>
      </c>
      <c r="I152" s="10">
        <v>4533</v>
      </c>
      <c r="J152" s="11">
        <v>2.04431007128252E-3</v>
      </c>
      <c r="K152" s="10">
        <v>36</v>
      </c>
      <c r="L152" s="11">
        <v>0.23225806451612899</v>
      </c>
      <c r="M152" s="10">
        <v>250</v>
      </c>
      <c r="N152" s="11">
        <v>5.5151114052503898E-2</v>
      </c>
      <c r="O152" s="58" t="s">
        <v>913</v>
      </c>
      <c r="P152" s="59">
        <v>29.245161290322599</v>
      </c>
      <c r="Q152" s="59">
        <v>26.915966386554601</v>
      </c>
      <c r="R152" s="59"/>
      <c r="S152" s="10"/>
    </row>
    <row r="153" spans="3:19" s="1" customFormat="1" ht="11.85" customHeight="1" x14ac:dyDescent="0.15">
      <c r="C153" s="17" t="s">
        <v>680</v>
      </c>
      <c r="D153" s="52" t="s">
        <v>906</v>
      </c>
      <c r="E153" s="8">
        <v>2</v>
      </c>
      <c r="F153" s="9">
        <v>6.8027210884353704E-3</v>
      </c>
      <c r="G153" s="8">
        <v>292</v>
      </c>
      <c r="H153" s="9">
        <v>3.1847481104191398E-3</v>
      </c>
      <c r="I153" s="8">
        <v>7936</v>
      </c>
      <c r="J153" s="9">
        <v>3.5790083224570999E-3</v>
      </c>
      <c r="K153" s="8">
        <v>69</v>
      </c>
      <c r="L153" s="9">
        <v>0.236301369863014</v>
      </c>
      <c r="M153" s="8">
        <v>280</v>
      </c>
      <c r="N153" s="9">
        <v>3.5282258064516098E-2</v>
      </c>
      <c r="O153" s="54" t="s">
        <v>945</v>
      </c>
      <c r="P153" s="55">
        <v>27.178082191780799</v>
      </c>
      <c r="Q153" s="55">
        <v>25.0493273542601</v>
      </c>
      <c r="R153" s="55"/>
      <c r="S153" s="8"/>
    </row>
    <row r="154" spans="3:19" s="1" customFormat="1" ht="11.85" customHeight="1" x14ac:dyDescent="0.15">
      <c r="C154" s="17" t="s">
        <v>681</v>
      </c>
      <c r="D154" s="56" t="s">
        <v>906</v>
      </c>
      <c r="E154" s="10">
        <v>10</v>
      </c>
      <c r="F154" s="11">
        <v>2.8169014084507001E-2</v>
      </c>
      <c r="G154" s="10">
        <v>345</v>
      </c>
      <c r="H154" s="11">
        <v>3.7628017058034401E-3</v>
      </c>
      <c r="I154" s="10">
        <v>13019</v>
      </c>
      <c r="J154" s="11">
        <v>5.8713595451195897E-3</v>
      </c>
      <c r="K154" s="10">
        <v>116</v>
      </c>
      <c r="L154" s="11">
        <v>0.336231884057971</v>
      </c>
      <c r="M154" s="10">
        <v>4245</v>
      </c>
      <c r="N154" s="11">
        <v>0.32606190951685998</v>
      </c>
      <c r="O154" s="58" t="s">
        <v>944</v>
      </c>
      <c r="P154" s="59">
        <v>37.736231884058</v>
      </c>
      <c r="Q154" s="59">
        <v>21.8995633187773</v>
      </c>
      <c r="R154" s="59"/>
      <c r="S154" s="10">
        <v>1</v>
      </c>
    </row>
    <row r="155" spans="3:19" s="1" customFormat="1" ht="11.85" customHeight="1" x14ac:dyDescent="0.15">
      <c r="C155" s="17" t="s">
        <v>682</v>
      </c>
      <c r="D155" s="52" t="s">
        <v>906</v>
      </c>
      <c r="E155" s="8">
        <v>4</v>
      </c>
      <c r="F155" s="9">
        <v>4.7225501770956297E-3</v>
      </c>
      <c r="G155" s="8">
        <v>843</v>
      </c>
      <c r="H155" s="9">
        <v>9.1943241680936209E-3</v>
      </c>
      <c r="I155" s="8">
        <v>10029</v>
      </c>
      <c r="J155" s="9">
        <v>4.5229176494357703E-3</v>
      </c>
      <c r="K155" s="8">
        <v>31</v>
      </c>
      <c r="L155" s="9">
        <v>3.6773428232503E-2</v>
      </c>
      <c r="M155" s="8">
        <v>504</v>
      </c>
      <c r="N155" s="9">
        <v>5.0254262638348798E-2</v>
      </c>
      <c r="O155" s="54" t="s">
        <v>943</v>
      </c>
      <c r="P155" s="55">
        <v>11.896797153024901</v>
      </c>
      <c r="Q155" s="55">
        <v>10.5825123152709</v>
      </c>
      <c r="R155" s="55"/>
      <c r="S155" s="8"/>
    </row>
    <row r="156" spans="3:19" s="1" customFormat="1" ht="11.85" customHeight="1" x14ac:dyDescent="0.15">
      <c r="C156" s="17" t="s">
        <v>683</v>
      </c>
      <c r="D156" s="56" t="s">
        <v>906</v>
      </c>
      <c r="E156" s="10">
        <v>9</v>
      </c>
      <c r="F156" s="11">
        <v>6.1517429938482597E-3</v>
      </c>
      <c r="G156" s="10">
        <v>1454</v>
      </c>
      <c r="H156" s="11">
        <v>1.5858300522429598E-2</v>
      </c>
      <c r="I156" s="10">
        <v>39969</v>
      </c>
      <c r="J156" s="11">
        <v>1.80253759627379E-2</v>
      </c>
      <c r="K156" s="10">
        <v>339</v>
      </c>
      <c r="L156" s="11">
        <v>0.23314993122420899</v>
      </c>
      <c r="M156" s="10">
        <v>2444</v>
      </c>
      <c r="N156" s="11">
        <v>6.1147389226650702E-2</v>
      </c>
      <c r="O156" s="58" t="s">
        <v>962</v>
      </c>
      <c r="P156" s="59">
        <v>27.488995873452499</v>
      </c>
      <c r="Q156" s="59">
        <v>24.533632286995498</v>
      </c>
      <c r="R156" s="59"/>
      <c r="S156" s="10">
        <v>2</v>
      </c>
    </row>
    <row r="157" spans="3:19" s="1" customFormat="1" ht="11.85" customHeight="1" x14ac:dyDescent="0.15">
      <c r="C157" s="17" t="s">
        <v>684</v>
      </c>
      <c r="D157" s="52" t="s">
        <v>906</v>
      </c>
      <c r="E157" s="8"/>
      <c r="F157" s="9"/>
      <c r="G157" s="8">
        <v>40</v>
      </c>
      <c r="H157" s="9">
        <v>4.3626686444097902E-4</v>
      </c>
      <c r="I157" s="8">
        <v>386</v>
      </c>
      <c r="J157" s="9">
        <v>1.74079789877576E-4</v>
      </c>
      <c r="K157" s="8">
        <v>1</v>
      </c>
      <c r="L157" s="9">
        <v>2.5000000000000001E-2</v>
      </c>
      <c r="M157" s="8">
        <v>4</v>
      </c>
      <c r="N157" s="9">
        <v>1.03626943005181E-2</v>
      </c>
      <c r="O157" s="54" t="s">
        <v>909</v>
      </c>
      <c r="P157" s="55">
        <v>9.65</v>
      </c>
      <c r="Q157" s="55">
        <v>9.0256410256410309</v>
      </c>
      <c r="R157" s="55"/>
      <c r="S157" s="8"/>
    </row>
    <row r="158" spans="3:19" s="1" customFormat="1" ht="11.85" customHeight="1" x14ac:dyDescent="0.15">
      <c r="C158" s="17" t="s">
        <v>685</v>
      </c>
      <c r="D158" s="56" t="s">
        <v>906</v>
      </c>
      <c r="E158" s="10">
        <v>4</v>
      </c>
      <c r="F158" s="11">
        <v>3.8095238095238099E-2</v>
      </c>
      <c r="G158" s="10">
        <v>101</v>
      </c>
      <c r="H158" s="11">
        <v>1.10157383271347E-3</v>
      </c>
      <c r="I158" s="10">
        <v>4035</v>
      </c>
      <c r="J158" s="11">
        <v>1.81972008330575E-3</v>
      </c>
      <c r="K158" s="10">
        <v>37</v>
      </c>
      <c r="L158" s="11">
        <v>0.366336633663366</v>
      </c>
      <c r="M158" s="10">
        <v>1229</v>
      </c>
      <c r="N158" s="11">
        <v>0.30458488228004998</v>
      </c>
      <c r="O158" s="58" t="s">
        <v>908</v>
      </c>
      <c r="P158" s="59">
        <v>39.950495049505001</v>
      </c>
      <c r="Q158" s="59">
        <v>24.59375</v>
      </c>
      <c r="R158" s="59"/>
      <c r="S158" s="10"/>
    </row>
    <row r="159" spans="3:19" s="1" customFormat="1" ht="11.85" customHeight="1" x14ac:dyDescent="0.15">
      <c r="C159" s="17" t="s">
        <v>686</v>
      </c>
      <c r="D159" s="52" t="s">
        <v>906</v>
      </c>
      <c r="E159" s="8"/>
      <c r="F159" s="9"/>
      <c r="G159" s="8">
        <v>6</v>
      </c>
      <c r="H159" s="9">
        <v>6.5440029666146801E-5</v>
      </c>
      <c r="I159" s="8">
        <v>54</v>
      </c>
      <c r="J159" s="9">
        <v>2.43531312263966E-5</v>
      </c>
      <c r="K159" s="8"/>
      <c r="L159" s="9"/>
      <c r="M159" s="8"/>
      <c r="N159" s="9"/>
      <c r="O159" s="54" t="s">
        <v>920</v>
      </c>
      <c r="P159" s="55">
        <v>9</v>
      </c>
      <c r="Q159" s="55">
        <v>9</v>
      </c>
      <c r="R159" s="55"/>
      <c r="S159" s="8"/>
    </row>
    <row r="160" spans="3:19" s="1" customFormat="1" ht="11.85" customHeight="1" x14ac:dyDescent="0.15">
      <c r="C160" s="17" t="s">
        <v>692</v>
      </c>
      <c r="D160" s="56" t="s">
        <v>906</v>
      </c>
      <c r="E160" s="10"/>
      <c r="F160" s="11"/>
      <c r="G160" s="10">
        <v>6</v>
      </c>
      <c r="H160" s="11">
        <v>6.5440029666146801E-5</v>
      </c>
      <c r="I160" s="10">
        <v>159</v>
      </c>
      <c r="J160" s="11">
        <v>7.1706441944390095E-5</v>
      </c>
      <c r="K160" s="10">
        <v>4</v>
      </c>
      <c r="L160" s="11">
        <v>0.66666666666666696</v>
      </c>
      <c r="M160" s="10">
        <v>48</v>
      </c>
      <c r="N160" s="11">
        <v>0.30188679245283001</v>
      </c>
      <c r="O160" s="58" t="s">
        <v>920</v>
      </c>
      <c r="P160" s="59">
        <v>26.5</v>
      </c>
      <c r="Q160" s="59">
        <v>15</v>
      </c>
      <c r="R160" s="59"/>
      <c r="S160" s="10"/>
    </row>
    <row r="161" spans="3:19" s="1" customFormat="1" ht="11.85" customHeight="1" x14ac:dyDescent="0.15">
      <c r="C161" s="17" t="s">
        <v>693</v>
      </c>
      <c r="D161" s="52" t="s">
        <v>906</v>
      </c>
      <c r="E161" s="8"/>
      <c r="F161" s="9"/>
      <c r="G161" s="8">
        <v>6</v>
      </c>
      <c r="H161" s="9">
        <v>6.5440029666146801E-5</v>
      </c>
      <c r="I161" s="8">
        <v>193</v>
      </c>
      <c r="J161" s="9">
        <v>8.7039894938787998E-5</v>
      </c>
      <c r="K161" s="8">
        <v>5</v>
      </c>
      <c r="L161" s="9">
        <v>0.83333333333333304</v>
      </c>
      <c r="M161" s="8">
        <v>83</v>
      </c>
      <c r="N161" s="9">
        <v>0.43005181347150301</v>
      </c>
      <c r="O161" s="54" t="s">
        <v>920</v>
      </c>
      <c r="P161" s="55">
        <v>32.1666666666667</v>
      </c>
      <c r="Q161" s="55">
        <v>10</v>
      </c>
      <c r="R161" s="55"/>
      <c r="S161" s="8"/>
    </row>
    <row r="162" spans="3:19" s="1" customFormat="1" ht="11.85" customHeight="1" x14ac:dyDescent="0.15">
      <c r="C162" s="17" t="s">
        <v>700</v>
      </c>
      <c r="D162" s="56" t="s">
        <v>906</v>
      </c>
      <c r="E162" s="10">
        <v>1</v>
      </c>
      <c r="F162" s="11">
        <v>0.25</v>
      </c>
      <c r="G162" s="10">
        <v>3</v>
      </c>
      <c r="H162" s="11">
        <v>3.2720014833073401E-5</v>
      </c>
      <c r="I162" s="10">
        <v>44</v>
      </c>
      <c r="J162" s="11">
        <v>1.9843292110397299E-5</v>
      </c>
      <c r="K162" s="10">
        <v>1</v>
      </c>
      <c r="L162" s="11">
        <v>0.33333333333333298</v>
      </c>
      <c r="M162" s="10">
        <v>15</v>
      </c>
      <c r="N162" s="11">
        <v>0.34090909090909099</v>
      </c>
      <c r="O162" s="58" t="s">
        <v>921</v>
      </c>
      <c r="P162" s="59">
        <v>14.6666666666667</v>
      </c>
      <c r="Q162" s="59">
        <v>4.5</v>
      </c>
      <c r="R162" s="59"/>
      <c r="S162" s="10"/>
    </row>
    <row r="163" spans="3:19" s="1" customFormat="1" ht="11.85" customHeight="1" x14ac:dyDescent="0.15">
      <c r="C163" s="17" t="s">
        <v>701</v>
      </c>
      <c r="D163" s="52" t="s">
        <v>906</v>
      </c>
      <c r="E163" s="8"/>
      <c r="F163" s="9"/>
      <c r="G163" s="8">
        <v>7</v>
      </c>
      <c r="H163" s="9">
        <v>7.6346701277171306E-5</v>
      </c>
      <c r="I163" s="8">
        <v>145</v>
      </c>
      <c r="J163" s="9">
        <v>6.5392667181990997E-5</v>
      </c>
      <c r="K163" s="8">
        <v>3</v>
      </c>
      <c r="L163" s="9">
        <v>0.42857142857142899</v>
      </c>
      <c r="M163" s="8">
        <v>24</v>
      </c>
      <c r="N163" s="9">
        <v>0.16551724137931001</v>
      </c>
      <c r="O163" s="54" t="s">
        <v>928</v>
      </c>
      <c r="P163" s="55">
        <v>20.714285714285701</v>
      </c>
      <c r="Q163" s="55">
        <v>15.25</v>
      </c>
      <c r="R163" s="55"/>
      <c r="S163" s="8"/>
    </row>
    <row r="164" spans="3:19" s="1" customFormat="1" ht="11.85" customHeight="1" x14ac:dyDescent="0.15">
      <c r="C164" s="17" t="s">
        <v>702</v>
      </c>
      <c r="D164" s="56" t="s">
        <v>906</v>
      </c>
      <c r="E164" s="10"/>
      <c r="F164" s="11"/>
      <c r="G164" s="10">
        <v>2</v>
      </c>
      <c r="H164" s="11">
        <v>2.1813343222048899E-5</v>
      </c>
      <c r="I164" s="10">
        <v>23</v>
      </c>
      <c r="J164" s="11">
        <v>1.0372629966798601E-5</v>
      </c>
      <c r="K164" s="10">
        <v>1</v>
      </c>
      <c r="L164" s="11">
        <v>0.5</v>
      </c>
      <c r="M164" s="10">
        <v>1</v>
      </c>
      <c r="N164" s="11">
        <v>4.3478260869565202E-2</v>
      </c>
      <c r="O164" s="58" t="s">
        <v>920</v>
      </c>
      <c r="P164" s="59">
        <v>11.5</v>
      </c>
      <c r="Q164" s="59">
        <v>2</v>
      </c>
      <c r="R164" s="59"/>
      <c r="S164" s="10"/>
    </row>
    <row r="165" spans="3:19" s="1" customFormat="1" ht="11.85" customHeight="1" x14ac:dyDescent="0.15">
      <c r="C165" s="17" t="s">
        <v>703</v>
      </c>
      <c r="D165" s="52" t="s">
        <v>906</v>
      </c>
      <c r="E165" s="8"/>
      <c r="F165" s="9"/>
      <c r="G165" s="8">
        <v>1</v>
      </c>
      <c r="H165" s="9">
        <v>1.09066716110245E-5</v>
      </c>
      <c r="I165" s="8">
        <v>13</v>
      </c>
      <c r="J165" s="9">
        <v>5.8627908507991896E-6</v>
      </c>
      <c r="K165" s="8"/>
      <c r="L165" s="9"/>
      <c r="M165" s="8"/>
      <c r="N165" s="9"/>
      <c r="O165" s="54" t="s">
        <v>934</v>
      </c>
      <c r="P165" s="55">
        <v>13</v>
      </c>
      <c r="Q165" s="55">
        <v>13</v>
      </c>
      <c r="R165" s="55"/>
      <c r="S165" s="8"/>
    </row>
    <row r="166" spans="3:19" s="1" customFormat="1" ht="11.85" customHeight="1" x14ac:dyDescent="0.15">
      <c r="C166" s="17" t="s">
        <v>704</v>
      </c>
      <c r="D166" s="56" t="s">
        <v>899</v>
      </c>
      <c r="E166" s="10"/>
      <c r="F166" s="11"/>
      <c r="G166" s="10">
        <v>3</v>
      </c>
      <c r="H166" s="11">
        <v>3.2720014833073401E-5</v>
      </c>
      <c r="I166" s="10">
        <v>53</v>
      </c>
      <c r="J166" s="11">
        <v>2.3902147314796699E-5</v>
      </c>
      <c r="K166" s="10">
        <v>1</v>
      </c>
      <c r="L166" s="11">
        <v>0.33333333333333298</v>
      </c>
      <c r="M166" s="10">
        <v>11</v>
      </c>
      <c r="N166" s="11">
        <v>0.20754716981132099</v>
      </c>
      <c r="O166" s="58" t="s">
        <v>913</v>
      </c>
      <c r="P166" s="59">
        <v>17.6666666666667</v>
      </c>
      <c r="Q166" s="59">
        <v>11</v>
      </c>
      <c r="R166" s="59">
        <v>7.3333333333333304</v>
      </c>
      <c r="S166" s="10"/>
    </row>
    <row r="167" spans="3:19" s="1" customFormat="1" ht="11.85" customHeight="1" x14ac:dyDescent="0.15">
      <c r="C167" s="17" t="s">
        <v>705</v>
      </c>
      <c r="D167" s="52" t="s">
        <v>906</v>
      </c>
      <c r="E167" s="8">
        <v>2</v>
      </c>
      <c r="F167" s="9">
        <v>1.9762845849802401E-3</v>
      </c>
      <c r="G167" s="8">
        <v>1010</v>
      </c>
      <c r="H167" s="9">
        <v>1.10157383271347E-2</v>
      </c>
      <c r="I167" s="8">
        <v>17392</v>
      </c>
      <c r="J167" s="9">
        <v>7.8435121905461105E-3</v>
      </c>
      <c r="K167" s="8">
        <v>157</v>
      </c>
      <c r="L167" s="9">
        <v>0.155445544554455</v>
      </c>
      <c r="M167" s="8">
        <v>471</v>
      </c>
      <c r="N167" s="9">
        <v>2.7081416743330301E-2</v>
      </c>
      <c r="O167" s="54" t="s">
        <v>944</v>
      </c>
      <c r="P167" s="55">
        <v>17.219801980198</v>
      </c>
      <c r="Q167" s="55">
        <v>16.1535756154748</v>
      </c>
      <c r="R167" s="55"/>
      <c r="S167" s="8">
        <v>2</v>
      </c>
    </row>
    <row r="168" spans="3:19" s="1" customFormat="1" ht="11.85" customHeight="1" x14ac:dyDescent="0.15">
      <c r="C168" s="17" t="s">
        <v>706</v>
      </c>
      <c r="D168" s="56" t="s">
        <v>906</v>
      </c>
      <c r="E168" s="10"/>
      <c r="F168" s="11"/>
      <c r="G168" s="10">
        <v>11</v>
      </c>
      <c r="H168" s="11">
        <v>1.19973387721269E-4</v>
      </c>
      <c r="I168" s="10">
        <v>231</v>
      </c>
      <c r="J168" s="11">
        <v>1.04177283579586E-4</v>
      </c>
      <c r="K168" s="10">
        <v>4</v>
      </c>
      <c r="L168" s="11">
        <v>0.36363636363636398</v>
      </c>
      <c r="M168" s="10">
        <v>60</v>
      </c>
      <c r="N168" s="11">
        <v>0.25974025974025999</v>
      </c>
      <c r="O168" s="58" t="s">
        <v>912</v>
      </c>
      <c r="P168" s="59">
        <v>21</v>
      </c>
      <c r="Q168" s="59">
        <v>13</v>
      </c>
      <c r="R168" s="59"/>
      <c r="S168" s="10"/>
    </row>
    <row r="169" spans="3:19" s="1" customFormat="1" ht="11.85" customHeight="1" x14ac:dyDescent="0.15">
      <c r="C169" s="17" t="s">
        <v>707</v>
      </c>
      <c r="D169" s="52" t="s">
        <v>906</v>
      </c>
      <c r="E169" s="8"/>
      <c r="F169" s="9"/>
      <c r="G169" s="8">
        <v>12</v>
      </c>
      <c r="H169" s="9">
        <v>1.3088005933229401E-4</v>
      </c>
      <c r="I169" s="8">
        <v>282</v>
      </c>
      <c r="J169" s="9">
        <v>1.27177463071182E-4</v>
      </c>
      <c r="K169" s="8">
        <v>6</v>
      </c>
      <c r="L169" s="9">
        <v>0.5</v>
      </c>
      <c r="M169" s="8">
        <v>78</v>
      </c>
      <c r="N169" s="9">
        <v>0.27659574468085102</v>
      </c>
      <c r="O169" s="54" t="s">
        <v>935</v>
      </c>
      <c r="P169" s="55">
        <v>23.5</v>
      </c>
      <c r="Q169" s="55">
        <v>14</v>
      </c>
      <c r="R169" s="55"/>
      <c r="S169" s="8">
        <v>1</v>
      </c>
    </row>
    <row r="170" spans="3:19" s="1" customFormat="1" ht="11.85" customHeight="1" x14ac:dyDescent="0.15">
      <c r="C170" s="17" t="s">
        <v>708</v>
      </c>
      <c r="D170" s="56" t="s">
        <v>906</v>
      </c>
      <c r="E170" s="10"/>
      <c r="F170" s="11"/>
      <c r="G170" s="10">
        <v>2</v>
      </c>
      <c r="H170" s="11">
        <v>2.1813343222048899E-5</v>
      </c>
      <c r="I170" s="10">
        <v>49</v>
      </c>
      <c r="J170" s="11">
        <v>2.2098211668396898E-5</v>
      </c>
      <c r="K170" s="10">
        <v>1</v>
      </c>
      <c r="L170" s="11">
        <v>0.5</v>
      </c>
      <c r="M170" s="10">
        <v>16</v>
      </c>
      <c r="N170" s="11">
        <v>0.32653061224489799</v>
      </c>
      <c r="O170" s="58" t="s">
        <v>920</v>
      </c>
      <c r="P170" s="59">
        <v>24.5</v>
      </c>
      <c r="Q170" s="59">
        <v>13</v>
      </c>
      <c r="R170" s="59"/>
      <c r="S170" s="10"/>
    </row>
    <row r="171" spans="3:19" s="1" customFormat="1" ht="11.85" customHeight="1" x14ac:dyDescent="0.15">
      <c r="C171" s="17" t="s">
        <v>709</v>
      </c>
      <c r="D171" s="52" t="s">
        <v>906</v>
      </c>
      <c r="E171" s="8"/>
      <c r="F171" s="9"/>
      <c r="G171" s="8">
        <v>52</v>
      </c>
      <c r="H171" s="9">
        <v>5.67146923773272E-4</v>
      </c>
      <c r="I171" s="8">
        <v>1018</v>
      </c>
      <c r="J171" s="9">
        <v>4.5910162200873701E-4</v>
      </c>
      <c r="K171" s="8">
        <v>10</v>
      </c>
      <c r="L171" s="9">
        <v>0.19230769230769201</v>
      </c>
      <c r="M171" s="8">
        <v>180</v>
      </c>
      <c r="N171" s="9">
        <v>0.17681728880157199</v>
      </c>
      <c r="O171" s="54" t="s">
        <v>922</v>
      </c>
      <c r="P171" s="55">
        <v>19.576923076923102</v>
      </c>
      <c r="Q171" s="55">
        <v>15.1904761904762</v>
      </c>
      <c r="R171" s="55"/>
      <c r="S171" s="8">
        <v>1</v>
      </c>
    </row>
    <row r="172" spans="3:19" s="1" customFormat="1" ht="11.85" customHeight="1" x14ac:dyDescent="0.15">
      <c r="C172" s="17" t="s">
        <v>710</v>
      </c>
      <c r="D172" s="56" t="s">
        <v>906</v>
      </c>
      <c r="E172" s="10">
        <v>17</v>
      </c>
      <c r="F172" s="11">
        <v>2.7243589743589699E-2</v>
      </c>
      <c r="G172" s="10">
        <v>607</v>
      </c>
      <c r="H172" s="11">
        <v>6.6203496678918497E-3</v>
      </c>
      <c r="I172" s="10">
        <v>10656</v>
      </c>
      <c r="J172" s="11">
        <v>4.80568456200893E-3</v>
      </c>
      <c r="K172" s="10">
        <v>160</v>
      </c>
      <c r="L172" s="11">
        <v>0.263591433278418</v>
      </c>
      <c r="M172" s="10">
        <v>1711</v>
      </c>
      <c r="N172" s="11">
        <v>0.160566816816817</v>
      </c>
      <c r="O172" s="58" t="s">
        <v>922</v>
      </c>
      <c r="P172" s="59">
        <v>17.555189456342699</v>
      </c>
      <c r="Q172" s="59">
        <v>12.852348993288601</v>
      </c>
      <c r="R172" s="59"/>
      <c r="S172" s="10">
        <v>4</v>
      </c>
    </row>
    <row r="173" spans="3:19" s="1" customFormat="1" ht="11.85" customHeight="1" x14ac:dyDescent="0.15">
      <c r="C173" s="17" t="s">
        <v>711</v>
      </c>
      <c r="D173" s="52" t="s">
        <v>899</v>
      </c>
      <c r="E173" s="8"/>
      <c r="F173" s="9"/>
      <c r="G173" s="8">
        <v>4</v>
      </c>
      <c r="H173" s="9">
        <v>4.3626686444097899E-5</v>
      </c>
      <c r="I173" s="8">
        <v>209</v>
      </c>
      <c r="J173" s="9">
        <v>9.4255637524386999E-5</v>
      </c>
      <c r="K173" s="8">
        <v>4</v>
      </c>
      <c r="L173" s="9">
        <v>1</v>
      </c>
      <c r="M173" s="8">
        <v>129</v>
      </c>
      <c r="N173" s="9">
        <v>0.61722488038277501</v>
      </c>
      <c r="O173" s="54" t="s">
        <v>963</v>
      </c>
      <c r="P173" s="55">
        <v>52.25</v>
      </c>
      <c r="Q173" s="55"/>
      <c r="R173" s="55">
        <v>10.75</v>
      </c>
      <c r="S173" s="8"/>
    </row>
    <row r="174" spans="3:19" s="1" customFormat="1" ht="11.85" customHeight="1" x14ac:dyDescent="0.15">
      <c r="C174" s="17" t="s">
        <v>714</v>
      </c>
      <c r="D174" s="56" t="s">
        <v>899</v>
      </c>
      <c r="E174" s="10"/>
      <c r="F174" s="11"/>
      <c r="G174" s="10">
        <v>2</v>
      </c>
      <c r="H174" s="11">
        <v>2.1813343222048899E-5</v>
      </c>
      <c r="I174" s="10">
        <v>21</v>
      </c>
      <c r="J174" s="11">
        <v>9.4706621435986899E-6</v>
      </c>
      <c r="K174" s="10"/>
      <c r="L174" s="11"/>
      <c r="M174" s="10"/>
      <c r="N174" s="11"/>
      <c r="O174" s="58" t="s">
        <v>964</v>
      </c>
      <c r="P174" s="59">
        <v>10.5</v>
      </c>
      <c r="Q174" s="59">
        <v>10.5</v>
      </c>
      <c r="R174" s="59">
        <v>1</v>
      </c>
      <c r="S174" s="10"/>
    </row>
    <row r="175" spans="3:19" s="1" customFormat="1" ht="11.85" customHeight="1" x14ac:dyDescent="0.15">
      <c r="C175" s="17" t="s">
        <v>717</v>
      </c>
      <c r="D175" s="52" t="s">
        <v>899</v>
      </c>
      <c r="E175" s="8"/>
      <c r="F175" s="9"/>
      <c r="G175" s="8">
        <v>3</v>
      </c>
      <c r="H175" s="9">
        <v>3.2720014833073401E-5</v>
      </c>
      <c r="I175" s="8">
        <v>53</v>
      </c>
      <c r="J175" s="9">
        <v>2.3902147314796699E-5</v>
      </c>
      <c r="K175" s="8">
        <v>1</v>
      </c>
      <c r="L175" s="9">
        <v>0.33333333333333298</v>
      </c>
      <c r="M175" s="8">
        <v>4</v>
      </c>
      <c r="N175" s="9">
        <v>7.54716981132076E-2</v>
      </c>
      <c r="O175" s="54" t="s">
        <v>946</v>
      </c>
      <c r="P175" s="55">
        <v>17.6666666666667</v>
      </c>
      <c r="Q175" s="55">
        <v>14.5</v>
      </c>
      <c r="R175" s="55">
        <v>7.3333333333333304</v>
      </c>
      <c r="S175" s="8"/>
    </row>
    <row r="176" spans="3:19" s="1" customFormat="1" ht="11.85" customHeight="1" x14ac:dyDescent="0.15">
      <c r="C176" s="17" t="s">
        <v>725</v>
      </c>
      <c r="D176" s="56" t="s">
        <v>906</v>
      </c>
      <c r="E176" s="10"/>
      <c r="F176" s="11"/>
      <c r="G176" s="10">
        <v>64</v>
      </c>
      <c r="H176" s="11">
        <v>6.9802698310556595E-4</v>
      </c>
      <c r="I176" s="10">
        <v>1909</v>
      </c>
      <c r="J176" s="11">
        <v>8.6092828724428105E-4</v>
      </c>
      <c r="K176" s="10">
        <v>49</v>
      </c>
      <c r="L176" s="11">
        <v>0.765625</v>
      </c>
      <c r="M176" s="10">
        <v>715</v>
      </c>
      <c r="N176" s="11">
        <v>0.374541644840231</v>
      </c>
      <c r="O176" s="58" t="s">
        <v>944</v>
      </c>
      <c r="P176" s="59">
        <v>29.828125</v>
      </c>
      <c r="Q176" s="59">
        <v>14.266666666666699</v>
      </c>
      <c r="R176" s="59"/>
      <c r="S176" s="10"/>
    </row>
    <row r="177" spans="3:19" s="1" customFormat="1" ht="11.85" customHeight="1" x14ac:dyDescent="0.15">
      <c r="C177" s="17" t="s">
        <v>728</v>
      </c>
      <c r="D177" s="52" t="s">
        <v>906</v>
      </c>
      <c r="E177" s="8"/>
      <c r="F177" s="9"/>
      <c r="G177" s="8">
        <v>1</v>
      </c>
      <c r="H177" s="9">
        <v>1.09066716110245E-5</v>
      </c>
      <c r="I177" s="8">
        <v>7</v>
      </c>
      <c r="J177" s="9">
        <v>3.1568873811995602E-6</v>
      </c>
      <c r="K177" s="8"/>
      <c r="L177" s="9"/>
      <c r="M177" s="8"/>
      <c r="N177" s="9"/>
      <c r="O177" s="54" t="s">
        <v>943</v>
      </c>
      <c r="P177" s="55">
        <v>7</v>
      </c>
      <c r="Q177" s="55">
        <v>7</v>
      </c>
      <c r="R177" s="55"/>
      <c r="S177" s="8"/>
    </row>
    <row r="178" spans="3:19" s="1" customFormat="1" ht="11.85" customHeight="1" x14ac:dyDescent="0.15">
      <c r="C178" s="17" t="s">
        <v>984</v>
      </c>
      <c r="D178" s="56" t="s">
        <v>906</v>
      </c>
      <c r="E178" s="10"/>
      <c r="F178" s="11"/>
      <c r="G178" s="10">
        <v>1</v>
      </c>
      <c r="H178" s="11">
        <v>1.09066716110245E-5</v>
      </c>
      <c r="I178" s="10">
        <v>19</v>
      </c>
      <c r="J178" s="11">
        <v>8.5686943203988097E-6</v>
      </c>
      <c r="K178" s="10"/>
      <c r="L178" s="11"/>
      <c r="M178" s="10"/>
      <c r="N178" s="11"/>
      <c r="O178" s="58" t="s">
        <v>973</v>
      </c>
      <c r="P178" s="59">
        <v>19</v>
      </c>
      <c r="Q178" s="59">
        <v>19</v>
      </c>
      <c r="R178" s="59"/>
      <c r="S178" s="10"/>
    </row>
    <row r="179" spans="3:19" s="1" customFormat="1" ht="11.85" customHeight="1" x14ac:dyDescent="0.15">
      <c r="C179" s="17" t="s">
        <v>752</v>
      </c>
      <c r="D179" s="52" t="s">
        <v>899</v>
      </c>
      <c r="E179" s="8"/>
      <c r="F179" s="9"/>
      <c r="G179" s="8">
        <v>1</v>
      </c>
      <c r="H179" s="9">
        <v>1.09066716110245E-5</v>
      </c>
      <c r="I179" s="8">
        <v>42</v>
      </c>
      <c r="J179" s="9">
        <v>1.89413242871974E-5</v>
      </c>
      <c r="K179" s="8">
        <v>1</v>
      </c>
      <c r="L179" s="9">
        <v>1</v>
      </c>
      <c r="M179" s="8">
        <v>27</v>
      </c>
      <c r="N179" s="9">
        <v>0.64285714285714302</v>
      </c>
      <c r="O179" s="54" t="s">
        <v>947</v>
      </c>
      <c r="P179" s="55">
        <v>42</v>
      </c>
      <c r="Q179" s="55"/>
      <c r="R179" s="55">
        <v>0</v>
      </c>
      <c r="S179" s="8"/>
    </row>
    <row r="180" spans="3:19" s="1" customFormat="1" ht="11.85" customHeight="1" x14ac:dyDescent="0.15">
      <c r="C180" s="17" t="s">
        <v>756</v>
      </c>
      <c r="D180" s="56" t="s">
        <v>906</v>
      </c>
      <c r="E180" s="10"/>
      <c r="F180" s="11"/>
      <c r="G180" s="10">
        <v>9</v>
      </c>
      <c r="H180" s="11">
        <v>9.8160044499220195E-5</v>
      </c>
      <c r="I180" s="10">
        <v>223</v>
      </c>
      <c r="J180" s="11">
        <v>1.00569412286786E-4</v>
      </c>
      <c r="K180" s="10">
        <v>3</v>
      </c>
      <c r="L180" s="11">
        <v>0.33333333333333298</v>
      </c>
      <c r="M180" s="10">
        <v>14</v>
      </c>
      <c r="N180" s="11">
        <v>6.2780269058296007E-2</v>
      </c>
      <c r="O180" s="58" t="s">
        <v>915</v>
      </c>
      <c r="P180" s="59">
        <v>24.7777777777778</v>
      </c>
      <c r="Q180" s="59">
        <v>19.8333333333333</v>
      </c>
      <c r="R180" s="59"/>
      <c r="S180" s="10"/>
    </row>
    <row r="181" spans="3:19" s="1" customFormat="1" ht="11.85" customHeight="1" x14ac:dyDescent="0.15">
      <c r="C181" s="17" t="s">
        <v>757</v>
      </c>
      <c r="D181" s="52" t="s">
        <v>906</v>
      </c>
      <c r="E181" s="8">
        <v>6</v>
      </c>
      <c r="F181" s="9">
        <v>2.3346303501945501E-2</v>
      </c>
      <c r="G181" s="8">
        <v>251</v>
      </c>
      <c r="H181" s="9">
        <v>2.7375745743671398E-3</v>
      </c>
      <c r="I181" s="8">
        <v>5953</v>
      </c>
      <c r="J181" s="9">
        <v>2.6847072257544301E-3</v>
      </c>
      <c r="K181" s="8">
        <v>66</v>
      </c>
      <c r="L181" s="9">
        <v>0.26294820717131501</v>
      </c>
      <c r="M181" s="8">
        <v>263</v>
      </c>
      <c r="N181" s="9">
        <v>4.4179405341844502E-2</v>
      </c>
      <c r="O181" s="54" t="s">
        <v>945</v>
      </c>
      <c r="P181" s="55">
        <v>23.717131474103599</v>
      </c>
      <c r="Q181" s="55">
        <v>20.048648648648701</v>
      </c>
      <c r="R181" s="55"/>
      <c r="S181" s="8"/>
    </row>
    <row r="182" spans="3:19" s="1" customFormat="1" ht="11.85" customHeight="1" x14ac:dyDescent="0.15">
      <c r="C182" s="17" t="s">
        <v>758</v>
      </c>
      <c r="D182" s="56" t="s">
        <v>906</v>
      </c>
      <c r="E182" s="10">
        <v>1</v>
      </c>
      <c r="F182" s="11">
        <v>3.2258064516128997E-2</v>
      </c>
      <c r="G182" s="10">
        <v>30</v>
      </c>
      <c r="H182" s="11">
        <v>3.2720014833073402E-4</v>
      </c>
      <c r="I182" s="10">
        <v>725</v>
      </c>
      <c r="J182" s="11">
        <v>3.2696333590995501E-4</v>
      </c>
      <c r="K182" s="10">
        <v>3</v>
      </c>
      <c r="L182" s="11">
        <v>0.1</v>
      </c>
      <c r="M182" s="10">
        <v>18</v>
      </c>
      <c r="N182" s="11">
        <v>2.4827586206896599E-2</v>
      </c>
      <c r="O182" s="58" t="s">
        <v>913</v>
      </c>
      <c r="P182" s="59">
        <v>24.1666666666667</v>
      </c>
      <c r="Q182" s="59">
        <v>22.851851851851901</v>
      </c>
      <c r="R182" s="59"/>
      <c r="S182" s="10"/>
    </row>
    <row r="183" spans="3:19" s="1" customFormat="1" ht="11.85" customHeight="1" x14ac:dyDescent="0.15">
      <c r="C183" s="17" t="s">
        <v>759</v>
      </c>
      <c r="D183" s="52" t="s">
        <v>906</v>
      </c>
      <c r="E183" s="8"/>
      <c r="F183" s="9"/>
      <c r="G183" s="8">
        <v>94</v>
      </c>
      <c r="H183" s="9">
        <v>1.0252271314363001E-3</v>
      </c>
      <c r="I183" s="8">
        <v>2547</v>
      </c>
      <c r="J183" s="9">
        <v>1.1486560228450399E-3</v>
      </c>
      <c r="K183" s="8">
        <v>2</v>
      </c>
      <c r="L183" s="9">
        <v>2.1276595744680899E-2</v>
      </c>
      <c r="M183" s="8">
        <v>19</v>
      </c>
      <c r="N183" s="9">
        <v>7.45975657636435E-3</v>
      </c>
      <c r="O183" s="54" t="s">
        <v>912</v>
      </c>
      <c r="P183" s="55">
        <v>27.095744680851102</v>
      </c>
      <c r="Q183" s="55">
        <v>26.3913043478261</v>
      </c>
      <c r="R183" s="55"/>
      <c r="S183" s="8">
        <v>3</v>
      </c>
    </row>
    <row r="184" spans="3:19" s="1" customFormat="1" ht="11.85" customHeight="1" x14ac:dyDescent="0.15">
      <c r="C184" s="17" t="s">
        <v>985</v>
      </c>
      <c r="D184" s="56" t="s">
        <v>899</v>
      </c>
      <c r="E184" s="10"/>
      <c r="F184" s="11"/>
      <c r="G184" s="10">
        <v>1</v>
      </c>
      <c r="H184" s="11">
        <v>1.09066716110245E-5</v>
      </c>
      <c r="I184" s="10">
        <v>31</v>
      </c>
      <c r="J184" s="11">
        <v>1.3980501259598101E-5</v>
      </c>
      <c r="K184" s="10">
        <v>1</v>
      </c>
      <c r="L184" s="11">
        <v>1</v>
      </c>
      <c r="M184" s="10">
        <v>11</v>
      </c>
      <c r="N184" s="11">
        <v>0.35483870967741898</v>
      </c>
      <c r="O184" s="58" t="s">
        <v>903</v>
      </c>
      <c r="P184" s="59">
        <v>31</v>
      </c>
      <c r="Q184" s="59"/>
      <c r="R184" s="59">
        <v>0</v>
      </c>
      <c r="S184" s="10"/>
    </row>
    <row r="185" spans="3:19" s="1" customFormat="1" ht="11.85" customHeight="1" x14ac:dyDescent="0.15">
      <c r="C185" s="17" t="s">
        <v>775</v>
      </c>
      <c r="D185" s="52" t="s">
        <v>899</v>
      </c>
      <c r="E185" s="8"/>
      <c r="F185" s="9"/>
      <c r="G185" s="8">
        <v>1</v>
      </c>
      <c r="H185" s="9">
        <v>1.09066716110245E-5</v>
      </c>
      <c r="I185" s="8">
        <v>33</v>
      </c>
      <c r="J185" s="9">
        <v>1.48824690827979E-5</v>
      </c>
      <c r="K185" s="8">
        <v>1</v>
      </c>
      <c r="L185" s="9">
        <v>1</v>
      </c>
      <c r="M185" s="8">
        <v>13</v>
      </c>
      <c r="N185" s="9">
        <v>0.39393939393939398</v>
      </c>
      <c r="O185" s="54" t="s">
        <v>986</v>
      </c>
      <c r="P185" s="55">
        <v>33</v>
      </c>
      <c r="Q185" s="55"/>
      <c r="R185" s="55">
        <v>0</v>
      </c>
      <c r="S185" s="8"/>
    </row>
    <row r="186" spans="3:19" s="1" customFormat="1" ht="11.85" customHeight="1" x14ac:dyDescent="0.15">
      <c r="C186" s="17" t="s">
        <v>987</v>
      </c>
      <c r="D186" s="56" t="s">
        <v>899</v>
      </c>
      <c r="E186" s="10"/>
      <c r="F186" s="11"/>
      <c r="G186" s="10">
        <v>30</v>
      </c>
      <c r="H186" s="11">
        <v>3.2720014833073402E-4</v>
      </c>
      <c r="I186" s="10">
        <v>347</v>
      </c>
      <c r="J186" s="11">
        <v>1.56491417325178E-4</v>
      </c>
      <c r="K186" s="10">
        <v>2</v>
      </c>
      <c r="L186" s="11">
        <v>6.6666666666666693E-2</v>
      </c>
      <c r="M186" s="10">
        <v>17</v>
      </c>
      <c r="N186" s="11">
        <v>4.8991354466858802E-2</v>
      </c>
      <c r="O186" s="58" t="s">
        <v>900</v>
      </c>
      <c r="P186" s="59">
        <v>11.5666666666667</v>
      </c>
      <c r="Q186" s="59">
        <v>10.714285714285699</v>
      </c>
      <c r="R186" s="59">
        <v>1.06666666666667</v>
      </c>
      <c r="S186" s="10"/>
    </row>
    <row r="187" spans="3:19" s="1" customFormat="1" ht="11.85" customHeight="1" x14ac:dyDescent="0.15">
      <c r="C187" s="17" t="s">
        <v>778</v>
      </c>
      <c r="D187" s="52" t="s">
        <v>899</v>
      </c>
      <c r="E187" s="8"/>
      <c r="F187" s="9"/>
      <c r="G187" s="8">
        <v>5</v>
      </c>
      <c r="H187" s="9">
        <v>5.4533358055122303E-5</v>
      </c>
      <c r="I187" s="8">
        <v>55</v>
      </c>
      <c r="J187" s="9">
        <v>2.4804115137996602E-5</v>
      </c>
      <c r="K187" s="8"/>
      <c r="L187" s="9"/>
      <c r="M187" s="8"/>
      <c r="N187" s="9"/>
      <c r="O187" s="54" t="s">
        <v>900</v>
      </c>
      <c r="P187" s="55">
        <v>11</v>
      </c>
      <c r="Q187" s="55">
        <v>11</v>
      </c>
      <c r="R187" s="55">
        <v>1</v>
      </c>
      <c r="S187" s="8"/>
    </row>
    <row r="188" spans="3:19" s="1" customFormat="1" ht="11.85" customHeight="1" x14ac:dyDescent="0.15">
      <c r="C188" s="17" t="s">
        <v>988</v>
      </c>
      <c r="D188" s="56" t="s">
        <v>899</v>
      </c>
      <c r="E188" s="10"/>
      <c r="F188" s="11"/>
      <c r="G188" s="10">
        <v>1</v>
      </c>
      <c r="H188" s="11">
        <v>1.09066716110245E-5</v>
      </c>
      <c r="I188" s="10">
        <v>26</v>
      </c>
      <c r="J188" s="11">
        <v>1.17255817015984E-5</v>
      </c>
      <c r="K188" s="10">
        <v>1</v>
      </c>
      <c r="L188" s="11">
        <v>1</v>
      </c>
      <c r="M188" s="10">
        <v>11</v>
      </c>
      <c r="N188" s="11">
        <v>0.42307692307692302</v>
      </c>
      <c r="O188" s="58" t="s">
        <v>934</v>
      </c>
      <c r="P188" s="59">
        <v>26</v>
      </c>
      <c r="Q188" s="59"/>
      <c r="R188" s="59">
        <v>7</v>
      </c>
      <c r="S188" s="10"/>
    </row>
    <row r="189" spans="3:19" s="1" customFormat="1" ht="11.85" customHeight="1" x14ac:dyDescent="0.15">
      <c r="C189" s="17" t="s">
        <v>989</v>
      </c>
      <c r="D189" s="52" t="s">
        <v>899</v>
      </c>
      <c r="E189" s="8"/>
      <c r="F189" s="9"/>
      <c r="G189" s="8">
        <v>2</v>
      </c>
      <c r="H189" s="9">
        <v>2.1813343222048899E-5</v>
      </c>
      <c r="I189" s="8">
        <v>50</v>
      </c>
      <c r="J189" s="9">
        <v>2.25491955799969E-5</v>
      </c>
      <c r="K189" s="8">
        <v>2</v>
      </c>
      <c r="L189" s="9">
        <v>1</v>
      </c>
      <c r="M189" s="8">
        <v>20</v>
      </c>
      <c r="N189" s="9">
        <v>0.4</v>
      </c>
      <c r="O189" s="54" t="s">
        <v>914</v>
      </c>
      <c r="P189" s="55">
        <v>25</v>
      </c>
      <c r="Q189" s="55"/>
      <c r="R189" s="55">
        <v>8.5</v>
      </c>
      <c r="S189" s="8"/>
    </row>
    <row r="190" spans="3:19" s="1" customFormat="1" ht="11.85" customHeight="1" x14ac:dyDescent="0.15">
      <c r="C190" s="17" t="s">
        <v>990</v>
      </c>
      <c r="D190" s="56" t="s">
        <v>899</v>
      </c>
      <c r="E190" s="10"/>
      <c r="F190" s="11"/>
      <c r="G190" s="10">
        <v>1</v>
      </c>
      <c r="H190" s="11">
        <v>1.09066716110245E-5</v>
      </c>
      <c r="I190" s="10">
        <v>11</v>
      </c>
      <c r="J190" s="11">
        <v>4.9608230275993103E-6</v>
      </c>
      <c r="K190" s="10"/>
      <c r="L190" s="11"/>
      <c r="M190" s="10"/>
      <c r="N190" s="11"/>
      <c r="O190" s="58" t="s">
        <v>907</v>
      </c>
      <c r="P190" s="59">
        <v>11</v>
      </c>
      <c r="Q190" s="59">
        <v>11</v>
      </c>
      <c r="R190" s="59">
        <v>0</v>
      </c>
      <c r="S190" s="10"/>
    </row>
    <row r="191" spans="3:19" s="1" customFormat="1" ht="11.85" customHeight="1" x14ac:dyDescent="0.15">
      <c r="C191" s="17" t="s">
        <v>785</v>
      </c>
      <c r="D191" s="52" t="s">
        <v>899</v>
      </c>
      <c r="E191" s="8"/>
      <c r="F191" s="9"/>
      <c r="G191" s="8">
        <v>3</v>
      </c>
      <c r="H191" s="9">
        <v>3.2720014833073401E-5</v>
      </c>
      <c r="I191" s="8">
        <v>78</v>
      </c>
      <c r="J191" s="9">
        <v>3.51767451047951E-5</v>
      </c>
      <c r="K191" s="8">
        <v>3</v>
      </c>
      <c r="L191" s="9">
        <v>1</v>
      </c>
      <c r="M191" s="8">
        <v>33</v>
      </c>
      <c r="N191" s="9">
        <v>0.42307692307692302</v>
      </c>
      <c r="O191" s="54" t="s">
        <v>914</v>
      </c>
      <c r="P191" s="55">
        <v>26</v>
      </c>
      <c r="Q191" s="55"/>
      <c r="R191" s="55">
        <v>0</v>
      </c>
      <c r="S191" s="8"/>
    </row>
    <row r="192" spans="3:19" s="1" customFormat="1" ht="11.85" customHeight="1" x14ac:dyDescent="0.15">
      <c r="C192" s="17" t="s">
        <v>991</v>
      </c>
      <c r="D192" s="56" t="s">
        <v>899</v>
      </c>
      <c r="E192" s="10"/>
      <c r="F192" s="11"/>
      <c r="G192" s="10">
        <v>1</v>
      </c>
      <c r="H192" s="11">
        <v>1.09066716110245E-5</v>
      </c>
      <c r="I192" s="10">
        <v>27</v>
      </c>
      <c r="J192" s="11">
        <v>1.21765656131983E-5</v>
      </c>
      <c r="K192" s="10">
        <v>1</v>
      </c>
      <c r="L192" s="11">
        <v>1</v>
      </c>
      <c r="M192" s="10">
        <v>12</v>
      </c>
      <c r="N192" s="11">
        <v>0.44444444444444398</v>
      </c>
      <c r="O192" s="58" t="s">
        <v>921</v>
      </c>
      <c r="P192" s="59">
        <v>27</v>
      </c>
      <c r="Q192" s="59"/>
      <c r="R192" s="59">
        <v>0</v>
      </c>
      <c r="S192" s="10"/>
    </row>
    <row r="193" spans="3:19" s="1" customFormat="1" ht="11.85" customHeight="1" x14ac:dyDescent="0.15">
      <c r="C193" s="17" t="s">
        <v>992</v>
      </c>
      <c r="D193" s="52" t="s">
        <v>899</v>
      </c>
      <c r="E193" s="8"/>
      <c r="F193" s="9"/>
      <c r="G193" s="8">
        <v>1</v>
      </c>
      <c r="H193" s="9">
        <v>1.09066716110245E-5</v>
      </c>
      <c r="I193" s="8">
        <v>19</v>
      </c>
      <c r="J193" s="9">
        <v>8.5686943203988097E-6</v>
      </c>
      <c r="K193" s="8">
        <v>1</v>
      </c>
      <c r="L193" s="9">
        <v>1</v>
      </c>
      <c r="M193" s="8">
        <v>4</v>
      </c>
      <c r="N193" s="9">
        <v>0.21052631578947401</v>
      </c>
      <c r="O193" s="54" t="s">
        <v>916</v>
      </c>
      <c r="P193" s="55">
        <v>19</v>
      </c>
      <c r="Q193" s="55"/>
      <c r="R193" s="55">
        <v>0</v>
      </c>
      <c r="S193" s="8"/>
    </row>
    <row r="194" spans="3:19" s="1" customFormat="1" ht="11.85" customHeight="1" x14ac:dyDescent="0.15">
      <c r="C194" s="17" t="s">
        <v>791</v>
      </c>
      <c r="D194" s="56" t="s">
        <v>899</v>
      </c>
      <c r="E194" s="10"/>
      <c r="F194" s="11"/>
      <c r="G194" s="10">
        <v>1</v>
      </c>
      <c r="H194" s="11">
        <v>1.09066716110245E-5</v>
      </c>
      <c r="I194" s="10">
        <v>32</v>
      </c>
      <c r="J194" s="11">
        <v>1.4431485171197999E-5</v>
      </c>
      <c r="K194" s="10">
        <v>1</v>
      </c>
      <c r="L194" s="11">
        <v>1</v>
      </c>
      <c r="M194" s="10">
        <v>17</v>
      </c>
      <c r="N194" s="11">
        <v>0.53125</v>
      </c>
      <c r="O194" s="58" t="s">
        <v>916</v>
      </c>
      <c r="P194" s="59">
        <v>32</v>
      </c>
      <c r="Q194" s="59"/>
      <c r="R194" s="59">
        <v>14</v>
      </c>
      <c r="S194" s="10"/>
    </row>
    <row r="195" spans="3:19" s="1" customFormat="1" ht="11.85" customHeight="1" x14ac:dyDescent="0.15">
      <c r="C195" s="17" t="s">
        <v>793</v>
      </c>
      <c r="D195" s="52" t="s">
        <v>906</v>
      </c>
      <c r="E195" s="8">
        <v>1</v>
      </c>
      <c r="F195" s="9">
        <v>1.63934426229508E-2</v>
      </c>
      <c r="G195" s="8">
        <v>60</v>
      </c>
      <c r="H195" s="9">
        <v>6.5440029666146804E-4</v>
      </c>
      <c r="I195" s="8">
        <v>1798</v>
      </c>
      <c r="J195" s="9">
        <v>8.1086907305668796E-4</v>
      </c>
      <c r="K195" s="8">
        <v>14</v>
      </c>
      <c r="L195" s="9">
        <v>0.233333333333333</v>
      </c>
      <c r="M195" s="8">
        <v>239</v>
      </c>
      <c r="N195" s="9">
        <v>0.132925472747497</v>
      </c>
      <c r="O195" s="54" t="s">
        <v>904</v>
      </c>
      <c r="P195" s="55">
        <v>29.966666666666701</v>
      </c>
      <c r="Q195" s="55">
        <v>21.673913043478301</v>
      </c>
      <c r="R195" s="55"/>
      <c r="S195" s="8"/>
    </row>
    <row r="196" spans="3:19" s="1" customFormat="1" ht="11.85" customHeight="1" x14ac:dyDescent="0.15">
      <c r="C196" s="17" t="s">
        <v>993</v>
      </c>
      <c r="D196" s="56" t="s">
        <v>906</v>
      </c>
      <c r="E196" s="10"/>
      <c r="F196" s="11"/>
      <c r="G196" s="10">
        <v>23</v>
      </c>
      <c r="H196" s="11">
        <v>2.50853447053563E-4</v>
      </c>
      <c r="I196" s="10">
        <v>781</v>
      </c>
      <c r="J196" s="11">
        <v>3.5221843495955102E-4</v>
      </c>
      <c r="K196" s="10">
        <v>7</v>
      </c>
      <c r="L196" s="11">
        <v>0.30434782608695699</v>
      </c>
      <c r="M196" s="10">
        <v>122</v>
      </c>
      <c r="N196" s="11">
        <v>0.15620998719590301</v>
      </c>
      <c r="O196" s="58" t="s">
        <v>904</v>
      </c>
      <c r="P196" s="59">
        <v>33.956521739130402</v>
      </c>
      <c r="Q196" s="59">
        <v>23.6875</v>
      </c>
      <c r="R196" s="59"/>
      <c r="S196" s="10"/>
    </row>
    <row r="197" spans="3:19" s="1" customFormat="1" ht="11.85" customHeight="1" x14ac:dyDescent="0.15">
      <c r="C197" s="17" t="s">
        <v>795</v>
      </c>
      <c r="D197" s="52" t="s">
        <v>906</v>
      </c>
      <c r="E197" s="8"/>
      <c r="F197" s="9"/>
      <c r="G197" s="8">
        <v>3</v>
      </c>
      <c r="H197" s="9">
        <v>3.2720014833073401E-5</v>
      </c>
      <c r="I197" s="8">
        <v>28</v>
      </c>
      <c r="J197" s="9">
        <v>1.26275495247983E-5</v>
      </c>
      <c r="K197" s="8"/>
      <c r="L197" s="9"/>
      <c r="M197" s="8"/>
      <c r="N197" s="9"/>
      <c r="O197" s="54" t="s">
        <v>916</v>
      </c>
      <c r="P197" s="55">
        <v>9.3333333333333304</v>
      </c>
      <c r="Q197" s="55">
        <v>9.3333333333333304</v>
      </c>
      <c r="R197" s="55"/>
      <c r="S197" s="8"/>
    </row>
    <row r="198" spans="3:19" s="1" customFormat="1" ht="11.85" customHeight="1" x14ac:dyDescent="0.15">
      <c r="C198" s="17" t="s">
        <v>796</v>
      </c>
      <c r="D198" s="56" t="s">
        <v>906</v>
      </c>
      <c r="E198" s="10"/>
      <c r="F198" s="11"/>
      <c r="G198" s="10">
        <v>7</v>
      </c>
      <c r="H198" s="11">
        <v>7.6346701277171306E-5</v>
      </c>
      <c r="I198" s="10">
        <v>77</v>
      </c>
      <c r="J198" s="11">
        <v>3.4725761193195197E-5</v>
      </c>
      <c r="K198" s="10"/>
      <c r="L198" s="11"/>
      <c r="M198" s="10"/>
      <c r="N198" s="11"/>
      <c r="O198" s="58" t="s">
        <v>935</v>
      </c>
      <c r="P198" s="59">
        <v>11</v>
      </c>
      <c r="Q198" s="59">
        <v>11</v>
      </c>
      <c r="R198" s="59"/>
      <c r="S198" s="10"/>
    </row>
    <row r="199" spans="3:19" s="1" customFormat="1" ht="11.85" customHeight="1" x14ac:dyDescent="0.15">
      <c r="C199" s="17" t="s">
        <v>797</v>
      </c>
      <c r="D199" s="52" t="s">
        <v>906</v>
      </c>
      <c r="E199" s="8"/>
      <c r="F199" s="9"/>
      <c r="G199" s="8">
        <v>2</v>
      </c>
      <c r="H199" s="9">
        <v>2.1813343222048899E-5</v>
      </c>
      <c r="I199" s="8">
        <v>52</v>
      </c>
      <c r="J199" s="9">
        <v>2.3451163403196799E-5</v>
      </c>
      <c r="K199" s="8">
        <v>1</v>
      </c>
      <c r="L199" s="9">
        <v>0.5</v>
      </c>
      <c r="M199" s="8">
        <v>4</v>
      </c>
      <c r="N199" s="9">
        <v>7.69230769230769E-2</v>
      </c>
      <c r="O199" s="54" t="s">
        <v>916</v>
      </c>
      <c r="P199" s="55">
        <v>26</v>
      </c>
      <c r="Q199" s="55">
        <v>8</v>
      </c>
      <c r="R199" s="55"/>
      <c r="S199" s="8"/>
    </row>
    <row r="200" spans="3:19" s="1" customFormat="1" ht="11.85" customHeight="1" x14ac:dyDescent="0.15">
      <c r="C200" s="17" t="s">
        <v>994</v>
      </c>
      <c r="D200" s="56" t="s">
        <v>906</v>
      </c>
      <c r="E200" s="10"/>
      <c r="F200" s="11"/>
      <c r="G200" s="10">
        <v>75</v>
      </c>
      <c r="H200" s="11">
        <v>8.1800037082683499E-4</v>
      </c>
      <c r="I200" s="10">
        <v>2733</v>
      </c>
      <c r="J200" s="11">
        <v>1.23253903040263E-3</v>
      </c>
      <c r="K200" s="10">
        <v>45</v>
      </c>
      <c r="L200" s="11">
        <v>0.6</v>
      </c>
      <c r="M200" s="10">
        <v>915</v>
      </c>
      <c r="N200" s="11">
        <v>0.33479692645444598</v>
      </c>
      <c r="O200" s="58" t="s">
        <v>978</v>
      </c>
      <c r="P200" s="59">
        <v>36.44</v>
      </c>
      <c r="Q200" s="59">
        <v>15.6</v>
      </c>
      <c r="R200" s="59"/>
      <c r="S200" s="10">
        <v>9</v>
      </c>
    </row>
    <row r="201" spans="3:19" s="1" customFormat="1" ht="11.85" customHeight="1" x14ac:dyDescent="0.15">
      <c r="C201" s="17" t="s">
        <v>995</v>
      </c>
      <c r="D201" s="52" t="s">
        <v>906</v>
      </c>
      <c r="E201" s="8">
        <v>1</v>
      </c>
      <c r="F201" s="9">
        <v>0.02</v>
      </c>
      <c r="G201" s="8">
        <v>49</v>
      </c>
      <c r="H201" s="9">
        <v>5.34426908940199E-4</v>
      </c>
      <c r="I201" s="8">
        <v>1402</v>
      </c>
      <c r="J201" s="9">
        <v>6.3227944406311302E-4</v>
      </c>
      <c r="K201" s="8">
        <v>18</v>
      </c>
      <c r="L201" s="9">
        <v>0.36734693877551</v>
      </c>
      <c r="M201" s="8">
        <v>338</v>
      </c>
      <c r="N201" s="9">
        <v>0.241084165477889</v>
      </c>
      <c r="O201" s="54" t="s">
        <v>978</v>
      </c>
      <c r="P201" s="55">
        <v>28.612244897959201</v>
      </c>
      <c r="Q201" s="55">
        <v>16.903225806451601</v>
      </c>
      <c r="R201" s="55"/>
      <c r="S201" s="8">
        <v>2</v>
      </c>
    </row>
    <row r="202" spans="3:19" s="1" customFormat="1" ht="11.85" customHeight="1" x14ac:dyDescent="0.15">
      <c r="C202" s="17" t="s">
        <v>808</v>
      </c>
      <c r="D202" s="56" t="s">
        <v>906</v>
      </c>
      <c r="E202" s="10"/>
      <c r="F202" s="11"/>
      <c r="G202" s="10">
        <v>1</v>
      </c>
      <c r="H202" s="11">
        <v>1.09066716110245E-5</v>
      </c>
      <c r="I202" s="10">
        <v>12</v>
      </c>
      <c r="J202" s="11">
        <v>5.4118069391992504E-6</v>
      </c>
      <c r="K202" s="10"/>
      <c r="L202" s="11"/>
      <c r="M202" s="10"/>
      <c r="N202" s="11"/>
      <c r="O202" s="58" t="s">
        <v>971</v>
      </c>
      <c r="P202" s="59">
        <v>12</v>
      </c>
      <c r="Q202" s="59">
        <v>12</v>
      </c>
      <c r="R202" s="59"/>
      <c r="S202" s="10"/>
    </row>
    <row r="203" spans="3:19" s="1" customFormat="1" ht="11.85" customHeight="1" x14ac:dyDescent="0.15">
      <c r="C203" s="17" t="s">
        <v>809</v>
      </c>
      <c r="D203" s="52" t="s">
        <v>906</v>
      </c>
      <c r="E203" s="8"/>
      <c r="F203" s="9"/>
      <c r="G203" s="8">
        <v>5</v>
      </c>
      <c r="H203" s="9">
        <v>5.4533358055122303E-5</v>
      </c>
      <c r="I203" s="8">
        <v>103</v>
      </c>
      <c r="J203" s="9">
        <v>4.64513428947936E-5</v>
      </c>
      <c r="K203" s="8">
        <v>1</v>
      </c>
      <c r="L203" s="9">
        <v>0.2</v>
      </c>
      <c r="M203" s="8">
        <v>33</v>
      </c>
      <c r="N203" s="9">
        <v>0.32038834951456302</v>
      </c>
      <c r="O203" s="54" t="s">
        <v>971</v>
      </c>
      <c r="P203" s="55">
        <v>20.6</v>
      </c>
      <c r="Q203" s="55">
        <v>12.5</v>
      </c>
      <c r="R203" s="55"/>
      <c r="S203" s="8"/>
    </row>
    <row r="204" spans="3:19" s="1" customFormat="1" ht="11.85" customHeight="1" x14ac:dyDescent="0.15">
      <c r="C204" s="12" t="s">
        <v>879</v>
      </c>
      <c r="D204" s="60"/>
      <c r="E204" s="13">
        <v>307</v>
      </c>
      <c r="F204" s="14">
        <v>3.3371741635323999E-3</v>
      </c>
      <c r="G204" s="13">
        <v>91687</v>
      </c>
      <c r="H204" s="14">
        <v>1</v>
      </c>
      <c r="I204" s="13">
        <v>2217374</v>
      </c>
      <c r="J204" s="14">
        <v>1</v>
      </c>
      <c r="K204" s="13">
        <v>12469</v>
      </c>
      <c r="L204" s="14">
        <v>0.135995288317864</v>
      </c>
      <c r="M204" s="13">
        <v>120813</v>
      </c>
      <c r="N204" s="14">
        <v>5.44847193121233E-2</v>
      </c>
      <c r="O204" s="60"/>
      <c r="P204" s="61">
        <v>24.184170056823799</v>
      </c>
      <c r="Q204" s="60"/>
      <c r="R204" s="61">
        <v>1.06755592395869</v>
      </c>
      <c r="S204" s="13">
        <v>648</v>
      </c>
    </row>
    <row r="205" spans="3:19" s="1" customFormat="1" ht="12.75" customHeight="1" x14ac:dyDescent="0.15">
      <c r="C205" s="175" t="s">
        <v>979</v>
      </c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</row>
  </sheetData>
  <mergeCells count="20">
    <mergeCell ref="K15:L15"/>
    <mergeCell ref="M15:N15"/>
    <mergeCell ref="C205:O205"/>
    <mergeCell ref="S13:S15"/>
    <mergeCell ref="G14:J14"/>
    <mergeCell ref="K14:N14"/>
    <mergeCell ref="O14:O16"/>
    <mergeCell ref="P14:R15"/>
    <mergeCell ref="C15:C16"/>
    <mergeCell ref="D15:D16"/>
    <mergeCell ref="E15:F15"/>
    <mergeCell ref="G15:H15"/>
    <mergeCell ref="I15:J15"/>
    <mergeCell ref="B1:B4"/>
    <mergeCell ref="D2:G3"/>
    <mergeCell ref="K2:N2"/>
    <mergeCell ref="C6:K7"/>
    <mergeCell ref="C13:C14"/>
    <mergeCell ref="D13:F14"/>
    <mergeCell ref="G13:R1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165"/>
  <sheetViews>
    <sheetView workbookViewId="0"/>
  </sheetViews>
  <sheetFormatPr defaultColWidth="8.85546875" defaultRowHeight="12.75" x14ac:dyDescent="0.2"/>
  <cols>
    <col min="1" max="1" width="1.5703125" style="15" customWidth="1"/>
    <col min="2" max="2" width="70.7109375" style="15" customWidth="1"/>
    <col min="3" max="18" width="5.7109375" style="15" customWidth="1"/>
    <col min="19" max="19" width="4.7109375" style="15" customWidth="1"/>
    <col min="20" max="16384" width="8.85546875" style="15"/>
  </cols>
  <sheetData>
    <row r="1" spans="2:18" s="1" customFormat="1" ht="8.85" customHeight="1" thickBot="1" x14ac:dyDescent="0.2"/>
    <row r="2" spans="2:18" s="1" customFormat="1" ht="4.7" customHeight="1" thickBot="1" x14ac:dyDescent="0.2">
      <c r="B2" s="160" t="s">
        <v>0</v>
      </c>
      <c r="C2" s="160"/>
      <c r="D2" s="160"/>
      <c r="E2" s="160"/>
      <c r="I2" s="161" t="s">
        <v>996</v>
      </c>
      <c r="J2" s="161"/>
      <c r="K2" s="161"/>
      <c r="L2" s="161"/>
    </row>
    <row r="3" spans="2:18" s="1" customFormat="1" ht="7.7" customHeight="1" thickBot="1" x14ac:dyDescent="0.2">
      <c r="B3" s="160"/>
      <c r="C3" s="160"/>
      <c r="D3" s="160"/>
      <c r="E3" s="160"/>
      <c r="F3" s="159"/>
      <c r="I3" s="161"/>
      <c r="J3" s="161"/>
      <c r="K3" s="161"/>
      <c r="L3" s="161"/>
    </row>
    <row r="4" spans="2:18" s="1" customFormat="1" ht="2.1" customHeight="1" thickBot="1" x14ac:dyDescent="0.2">
      <c r="B4" s="160"/>
      <c r="C4" s="160"/>
      <c r="D4" s="160"/>
      <c r="E4" s="160"/>
      <c r="F4" s="159"/>
    </row>
    <row r="5" spans="2:18" s="1" customFormat="1" ht="33.4" customHeight="1" x14ac:dyDescent="0.15">
      <c r="F5" s="159"/>
    </row>
    <row r="6" spans="2:18" s="1" customFormat="1" ht="1.7" customHeight="1" x14ac:dyDescent="0.15"/>
    <row r="7" spans="2:18" s="1" customFormat="1" ht="7.7" customHeight="1" thickBot="1" x14ac:dyDescent="0.2">
      <c r="B7" s="181" t="s">
        <v>997</v>
      </c>
      <c r="C7" s="181"/>
      <c r="D7" s="181"/>
      <c r="E7" s="181"/>
      <c r="F7" s="181"/>
      <c r="G7" s="181"/>
      <c r="H7" s="181"/>
      <c r="I7" s="181"/>
    </row>
    <row r="8" spans="2:18" s="1" customFormat="1" ht="12.75" customHeight="1" thickBot="1" x14ac:dyDescent="0.25">
      <c r="B8" s="181"/>
      <c r="C8" s="181"/>
      <c r="D8" s="181"/>
      <c r="E8" s="181"/>
      <c r="F8" s="181"/>
      <c r="G8" s="181"/>
      <c r="H8" s="181"/>
      <c r="I8" s="181"/>
      <c r="J8" s="2" t="s">
        <v>3</v>
      </c>
    </row>
    <row r="9" spans="2:18" s="1" customFormat="1" ht="12.75" customHeight="1" x14ac:dyDescent="0.2">
      <c r="B9" s="2" t="s">
        <v>883</v>
      </c>
    </row>
    <row r="10" spans="2:18" s="1" customFormat="1" ht="11.85" customHeight="1" x14ac:dyDescent="0.2">
      <c r="B10" s="2" t="s">
        <v>998</v>
      </c>
    </row>
    <row r="11" spans="2:18" s="1" customFormat="1" ht="14.65" customHeight="1" x14ac:dyDescent="0.15"/>
    <row r="12" spans="2:18" s="1" customFormat="1" ht="21.75" customHeight="1" x14ac:dyDescent="0.15">
      <c r="B12" s="179"/>
      <c r="C12" s="180"/>
      <c r="D12" s="180"/>
      <c r="E12" s="180"/>
      <c r="F12" s="167" t="s">
        <v>885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76"/>
    </row>
    <row r="13" spans="2:18" s="1" customFormat="1" ht="14.65" customHeight="1" x14ac:dyDescent="0.15">
      <c r="B13" s="179"/>
      <c r="C13" s="180"/>
      <c r="D13" s="180"/>
      <c r="E13" s="180"/>
      <c r="F13" s="177" t="s">
        <v>832</v>
      </c>
      <c r="G13" s="177"/>
      <c r="H13" s="177"/>
      <c r="I13" s="177"/>
      <c r="J13" s="174" t="s">
        <v>886</v>
      </c>
      <c r="K13" s="174"/>
      <c r="L13" s="174"/>
      <c r="M13" s="174"/>
      <c r="N13" s="174" t="s">
        <v>887</v>
      </c>
      <c r="O13" s="174" t="s">
        <v>888</v>
      </c>
      <c r="P13" s="174"/>
      <c r="Q13" s="174"/>
      <c r="R13" s="176"/>
    </row>
    <row r="14" spans="2:18" s="1" customFormat="1" ht="14.65" customHeight="1" x14ac:dyDescent="0.15">
      <c r="B14" s="178" t="s">
        <v>274</v>
      </c>
      <c r="C14" s="177" t="s">
        <v>889</v>
      </c>
      <c r="D14" s="177" t="s">
        <v>842</v>
      </c>
      <c r="E14" s="177"/>
      <c r="F14" s="177" t="s">
        <v>890</v>
      </c>
      <c r="G14" s="177"/>
      <c r="H14" s="177" t="s">
        <v>891</v>
      </c>
      <c r="I14" s="177"/>
      <c r="J14" s="174" t="s">
        <v>890</v>
      </c>
      <c r="K14" s="174"/>
      <c r="L14" s="174" t="s">
        <v>891</v>
      </c>
      <c r="M14" s="174"/>
      <c r="N14" s="174"/>
      <c r="O14" s="174"/>
      <c r="P14" s="174"/>
      <c r="Q14" s="174"/>
      <c r="R14" s="176"/>
    </row>
    <row r="15" spans="2:18" s="1" customFormat="1" ht="37.15" customHeight="1" x14ac:dyDescent="0.15">
      <c r="B15" s="178"/>
      <c r="C15" s="177"/>
      <c r="D15" s="50" t="s">
        <v>892</v>
      </c>
      <c r="E15" s="50" t="s">
        <v>893</v>
      </c>
      <c r="F15" s="50" t="s">
        <v>892</v>
      </c>
      <c r="G15" s="27" t="s">
        <v>894</v>
      </c>
      <c r="H15" s="50" t="s">
        <v>892</v>
      </c>
      <c r="I15" s="27" t="s">
        <v>894</v>
      </c>
      <c r="J15" s="27" t="s">
        <v>892</v>
      </c>
      <c r="K15" s="27" t="s">
        <v>893</v>
      </c>
      <c r="L15" s="27" t="s">
        <v>892</v>
      </c>
      <c r="M15" s="27" t="s">
        <v>893</v>
      </c>
      <c r="N15" s="174"/>
      <c r="O15" s="27" t="s">
        <v>895</v>
      </c>
      <c r="P15" s="27" t="s">
        <v>896</v>
      </c>
      <c r="Q15" s="51" t="s">
        <v>897</v>
      </c>
      <c r="R15" s="27" t="s">
        <v>898</v>
      </c>
    </row>
    <row r="16" spans="2:18" s="1" customFormat="1" ht="11.85" customHeight="1" x14ac:dyDescent="0.15">
      <c r="B16" s="17" t="s">
        <v>281</v>
      </c>
      <c r="C16" s="52" t="s">
        <v>906</v>
      </c>
      <c r="D16" s="8"/>
      <c r="E16" s="9"/>
      <c r="F16" s="8">
        <v>29</v>
      </c>
      <c r="G16" s="9">
        <v>1.9876627827279001E-3</v>
      </c>
      <c r="H16" s="8">
        <v>1220</v>
      </c>
      <c r="I16" s="9">
        <v>3.6474309529361802E-3</v>
      </c>
      <c r="J16" s="8">
        <v>4</v>
      </c>
      <c r="K16" s="9">
        <v>0.13793103448275901</v>
      </c>
      <c r="L16" s="8">
        <v>91</v>
      </c>
      <c r="M16" s="9">
        <v>7.4590163934426204E-2</v>
      </c>
      <c r="N16" s="54" t="s">
        <v>907</v>
      </c>
      <c r="O16" s="55">
        <v>42.068965517241402</v>
      </c>
      <c r="P16" s="55">
        <v>35.56</v>
      </c>
      <c r="Q16" s="55"/>
      <c r="R16" s="8"/>
    </row>
    <row r="17" spans="2:18" s="1" customFormat="1" ht="11.85" customHeight="1" x14ac:dyDescent="0.15">
      <c r="B17" s="17" t="s">
        <v>282</v>
      </c>
      <c r="C17" s="56" t="s">
        <v>906</v>
      </c>
      <c r="D17" s="10"/>
      <c r="E17" s="11"/>
      <c r="F17" s="10">
        <v>13</v>
      </c>
      <c r="G17" s="11">
        <v>8.9102124742974605E-4</v>
      </c>
      <c r="H17" s="10">
        <v>269</v>
      </c>
      <c r="I17" s="11">
        <v>8.0422862814740403E-4</v>
      </c>
      <c r="J17" s="10"/>
      <c r="K17" s="11"/>
      <c r="L17" s="10"/>
      <c r="M17" s="11"/>
      <c r="N17" s="58" t="s">
        <v>908</v>
      </c>
      <c r="O17" s="59">
        <v>20.692307692307701</v>
      </c>
      <c r="P17" s="59">
        <v>20.692307692307701</v>
      </c>
      <c r="Q17" s="59"/>
      <c r="R17" s="10">
        <v>12</v>
      </c>
    </row>
    <row r="18" spans="2:18" s="1" customFormat="1" ht="11.85" customHeight="1" x14ac:dyDescent="0.15">
      <c r="B18" s="17" t="s">
        <v>283</v>
      </c>
      <c r="C18" s="52" t="s">
        <v>906</v>
      </c>
      <c r="D18" s="8"/>
      <c r="E18" s="9"/>
      <c r="F18" s="8">
        <v>13</v>
      </c>
      <c r="G18" s="9">
        <v>8.9102124742974605E-4</v>
      </c>
      <c r="H18" s="8">
        <v>352</v>
      </c>
      <c r="I18" s="9">
        <v>1.05237352084716E-3</v>
      </c>
      <c r="J18" s="8"/>
      <c r="K18" s="9"/>
      <c r="L18" s="8"/>
      <c r="M18" s="9"/>
      <c r="N18" s="54" t="s">
        <v>900</v>
      </c>
      <c r="O18" s="55">
        <v>27.076923076923102</v>
      </c>
      <c r="P18" s="55">
        <v>27.076923076923102</v>
      </c>
      <c r="Q18" s="55"/>
      <c r="R18" s="8">
        <v>10</v>
      </c>
    </row>
    <row r="19" spans="2:18" s="1" customFormat="1" ht="11.85" customHeight="1" x14ac:dyDescent="0.15">
      <c r="B19" s="17" t="s">
        <v>284</v>
      </c>
      <c r="C19" s="56" t="s">
        <v>906</v>
      </c>
      <c r="D19" s="10"/>
      <c r="E19" s="11"/>
      <c r="F19" s="10">
        <v>592</v>
      </c>
      <c r="G19" s="11">
        <v>4.05757368060315E-2</v>
      </c>
      <c r="H19" s="10">
        <v>18922</v>
      </c>
      <c r="I19" s="11">
        <v>5.6571056140539699E-2</v>
      </c>
      <c r="J19" s="10">
        <v>30</v>
      </c>
      <c r="K19" s="11">
        <v>5.0675675675675699E-2</v>
      </c>
      <c r="L19" s="10">
        <v>977</v>
      </c>
      <c r="M19" s="11">
        <v>5.1633019765352499E-2</v>
      </c>
      <c r="N19" s="58" t="s">
        <v>909</v>
      </c>
      <c r="O19" s="59">
        <v>31.9628378378378</v>
      </c>
      <c r="P19" s="59">
        <v>29.0071174377224</v>
      </c>
      <c r="Q19" s="59"/>
      <c r="R19" s="10">
        <v>35</v>
      </c>
    </row>
    <row r="20" spans="2:18" s="1" customFormat="1" ht="11.85" customHeight="1" x14ac:dyDescent="0.15">
      <c r="B20" s="17" t="s">
        <v>285</v>
      </c>
      <c r="C20" s="52" t="s">
        <v>906</v>
      </c>
      <c r="D20" s="8"/>
      <c r="E20" s="9"/>
      <c r="F20" s="8">
        <v>9</v>
      </c>
      <c r="G20" s="9">
        <v>6.1686086360520905E-4</v>
      </c>
      <c r="H20" s="8">
        <v>284</v>
      </c>
      <c r="I20" s="9">
        <v>8.4907409068350499E-4</v>
      </c>
      <c r="J20" s="8"/>
      <c r="K20" s="9"/>
      <c r="L20" s="8"/>
      <c r="M20" s="9"/>
      <c r="N20" s="54" t="s">
        <v>910</v>
      </c>
      <c r="O20" s="55">
        <v>31.5555555555556</v>
      </c>
      <c r="P20" s="55">
        <v>31.5555555555556</v>
      </c>
      <c r="Q20" s="55"/>
      <c r="R20" s="8"/>
    </row>
    <row r="21" spans="2:18" s="1" customFormat="1" ht="11.85" customHeight="1" x14ac:dyDescent="0.15">
      <c r="B21" s="17" t="s">
        <v>286</v>
      </c>
      <c r="C21" s="56" t="s">
        <v>906</v>
      </c>
      <c r="D21" s="10"/>
      <c r="E21" s="11"/>
      <c r="F21" s="10">
        <v>26</v>
      </c>
      <c r="G21" s="11">
        <v>1.7820424948594899E-3</v>
      </c>
      <c r="H21" s="10">
        <v>1100</v>
      </c>
      <c r="I21" s="11">
        <v>3.2886672526473799E-3</v>
      </c>
      <c r="J21" s="10">
        <v>3</v>
      </c>
      <c r="K21" s="11">
        <v>0.115384615384615</v>
      </c>
      <c r="L21" s="10">
        <v>576</v>
      </c>
      <c r="M21" s="11">
        <v>0.52363636363636401</v>
      </c>
      <c r="N21" s="58" t="s">
        <v>911</v>
      </c>
      <c r="O21" s="59">
        <v>42.307692307692299</v>
      </c>
      <c r="P21" s="59">
        <v>16.260869565217401</v>
      </c>
      <c r="Q21" s="59"/>
      <c r="R21" s="10">
        <v>15</v>
      </c>
    </row>
    <row r="22" spans="2:18" s="1" customFormat="1" ht="11.85" customHeight="1" x14ac:dyDescent="0.15">
      <c r="B22" s="17" t="s">
        <v>287</v>
      </c>
      <c r="C22" s="52" t="s">
        <v>906</v>
      </c>
      <c r="D22" s="8"/>
      <c r="E22" s="9"/>
      <c r="F22" s="8">
        <v>7</v>
      </c>
      <c r="G22" s="9">
        <v>4.7978067169294E-4</v>
      </c>
      <c r="H22" s="8">
        <v>174</v>
      </c>
      <c r="I22" s="9">
        <v>5.2020736541876704E-4</v>
      </c>
      <c r="J22" s="8"/>
      <c r="K22" s="9"/>
      <c r="L22" s="8"/>
      <c r="M22" s="9"/>
      <c r="N22" s="54" t="s">
        <v>911</v>
      </c>
      <c r="O22" s="55">
        <v>24.8571428571429</v>
      </c>
      <c r="P22" s="55">
        <v>24.8571428571429</v>
      </c>
      <c r="Q22" s="55"/>
      <c r="R22" s="8">
        <v>5</v>
      </c>
    </row>
    <row r="23" spans="2:18" s="1" customFormat="1" ht="11.85" customHeight="1" x14ac:dyDescent="0.15">
      <c r="B23" s="17" t="s">
        <v>288</v>
      </c>
      <c r="C23" s="56" t="s">
        <v>906</v>
      </c>
      <c r="D23" s="10"/>
      <c r="E23" s="11"/>
      <c r="F23" s="10">
        <v>8</v>
      </c>
      <c r="G23" s="11">
        <v>5.4832076764907498E-4</v>
      </c>
      <c r="H23" s="10">
        <v>189</v>
      </c>
      <c r="I23" s="11">
        <v>5.6505282795486799E-4</v>
      </c>
      <c r="J23" s="10"/>
      <c r="K23" s="11"/>
      <c r="L23" s="10"/>
      <c r="M23" s="11"/>
      <c r="N23" s="58" t="s">
        <v>912</v>
      </c>
      <c r="O23" s="59">
        <v>23.625</v>
      </c>
      <c r="P23" s="59">
        <v>23.625</v>
      </c>
      <c r="Q23" s="59"/>
      <c r="R23" s="10">
        <v>4</v>
      </c>
    </row>
    <row r="24" spans="2:18" s="1" customFormat="1" ht="11.85" customHeight="1" x14ac:dyDescent="0.15">
      <c r="B24" s="17" t="s">
        <v>289</v>
      </c>
      <c r="C24" s="52" t="s">
        <v>906</v>
      </c>
      <c r="D24" s="8"/>
      <c r="E24" s="9"/>
      <c r="F24" s="8">
        <v>15</v>
      </c>
      <c r="G24" s="9">
        <v>1.02810143934202E-3</v>
      </c>
      <c r="H24" s="8">
        <v>394</v>
      </c>
      <c r="I24" s="9">
        <v>1.1779408159482399E-3</v>
      </c>
      <c r="J24" s="8"/>
      <c r="K24" s="9"/>
      <c r="L24" s="8"/>
      <c r="M24" s="9"/>
      <c r="N24" s="54" t="s">
        <v>910</v>
      </c>
      <c r="O24" s="55">
        <v>26.266666666666701</v>
      </c>
      <c r="P24" s="55">
        <v>26.266666666666701</v>
      </c>
      <c r="Q24" s="55"/>
      <c r="R24" s="8">
        <v>3</v>
      </c>
    </row>
    <row r="25" spans="2:18" s="1" customFormat="1" ht="11.85" customHeight="1" x14ac:dyDescent="0.15">
      <c r="B25" s="17" t="s">
        <v>290</v>
      </c>
      <c r="C25" s="56" t="s">
        <v>906</v>
      </c>
      <c r="D25" s="10"/>
      <c r="E25" s="11"/>
      <c r="F25" s="10">
        <v>17</v>
      </c>
      <c r="G25" s="11">
        <v>1.1651816312542799E-3</v>
      </c>
      <c r="H25" s="10">
        <v>664</v>
      </c>
      <c r="I25" s="11">
        <v>1.9851591415980499E-3</v>
      </c>
      <c r="J25" s="10">
        <v>2</v>
      </c>
      <c r="K25" s="11">
        <v>0.11764705882352899</v>
      </c>
      <c r="L25" s="10">
        <v>155</v>
      </c>
      <c r="M25" s="11">
        <v>0.233433734939759</v>
      </c>
      <c r="N25" s="58" t="s">
        <v>912</v>
      </c>
      <c r="O25" s="59">
        <v>39.058823529411796</v>
      </c>
      <c r="P25" s="59">
        <v>25.933333333333302</v>
      </c>
      <c r="Q25" s="59"/>
      <c r="R25" s="10"/>
    </row>
    <row r="26" spans="2:18" s="1" customFormat="1" ht="11.85" customHeight="1" x14ac:dyDescent="0.15">
      <c r="B26" s="17" t="s">
        <v>291</v>
      </c>
      <c r="C26" s="52" t="s">
        <v>906</v>
      </c>
      <c r="D26" s="8">
        <v>1</v>
      </c>
      <c r="E26" s="9">
        <v>3.125E-2</v>
      </c>
      <c r="F26" s="8">
        <v>31</v>
      </c>
      <c r="G26" s="9">
        <v>2.12474297464016E-3</v>
      </c>
      <c r="H26" s="8">
        <v>835</v>
      </c>
      <c r="I26" s="9">
        <v>2.4963974145095998E-3</v>
      </c>
      <c r="J26" s="8">
        <v>1</v>
      </c>
      <c r="K26" s="9">
        <v>3.2258064516128997E-2</v>
      </c>
      <c r="L26" s="8">
        <v>40</v>
      </c>
      <c r="M26" s="9">
        <v>4.7904191616766498E-2</v>
      </c>
      <c r="N26" s="54" t="s">
        <v>913</v>
      </c>
      <c r="O26" s="55">
        <v>26.935483870967701</v>
      </c>
      <c r="P26" s="55">
        <v>24.5</v>
      </c>
      <c r="Q26" s="55"/>
      <c r="R26" s="8"/>
    </row>
    <row r="27" spans="2:18" s="1" customFormat="1" ht="11.85" customHeight="1" x14ac:dyDescent="0.15">
      <c r="B27" s="17" t="s">
        <v>293</v>
      </c>
      <c r="C27" s="56" t="s">
        <v>906</v>
      </c>
      <c r="D27" s="10"/>
      <c r="E27" s="11"/>
      <c r="F27" s="10">
        <v>1</v>
      </c>
      <c r="G27" s="11">
        <v>6.8540095956134305E-5</v>
      </c>
      <c r="H27" s="10">
        <v>1</v>
      </c>
      <c r="I27" s="11">
        <v>2.9896975024067101E-6</v>
      </c>
      <c r="J27" s="10"/>
      <c r="K27" s="11"/>
      <c r="L27" s="10"/>
      <c r="M27" s="11"/>
      <c r="N27" s="58" t="s">
        <v>914</v>
      </c>
      <c r="O27" s="59">
        <v>1</v>
      </c>
      <c r="P27" s="59">
        <v>1</v>
      </c>
      <c r="Q27" s="59"/>
      <c r="R27" s="10">
        <v>1</v>
      </c>
    </row>
    <row r="28" spans="2:18" s="1" customFormat="1" ht="11.85" customHeight="1" x14ac:dyDescent="0.15">
      <c r="B28" s="17" t="s">
        <v>294</v>
      </c>
      <c r="C28" s="52" t="s">
        <v>906</v>
      </c>
      <c r="D28" s="8"/>
      <c r="E28" s="9"/>
      <c r="F28" s="8">
        <v>25</v>
      </c>
      <c r="G28" s="9">
        <v>1.71350239890336E-3</v>
      </c>
      <c r="H28" s="8">
        <v>2643</v>
      </c>
      <c r="I28" s="9">
        <v>7.9017704988609307E-3</v>
      </c>
      <c r="J28" s="8">
        <v>8</v>
      </c>
      <c r="K28" s="9">
        <v>0.32</v>
      </c>
      <c r="L28" s="8">
        <v>1744</v>
      </c>
      <c r="M28" s="9">
        <v>0.65985622398789301</v>
      </c>
      <c r="N28" s="54" t="s">
        <v>915</v>
      </c>
      <c r="O28" s="55">
        <v>105.72</v>
      </c>
      <c r="P28" s="55">
        <v>24.647058823529399</v>
      </c>
      <c r="Q28" s="55"/>
      <c r="R28" s="8">
        <v>8</v>
      </c>
    </row>
    <row r="29" spans="2:18" s="1" customFormat="1" ht="11.85" customHeight="1" x14ac:dyDescent="0.15">
      <c r="B29" s="17" t="s">
        <v>296</v>
      </c>
      <c r="C29" s="56" t="s">
        <v>906</v>
      </c>
      <c r="D29" s="10"/>
      <c r="E29" s="11"/>
      <c r="F29" s="10">
        <v>2</v>
      </c>
      <c r="G29" s="11">
        <v>1.3708019191226899E-4</v>
      </c>
      <c r="H29" s="10">
        <v>63</v>
      </c>
      <c r="I29" s="11">
        <v>1.8835094265162299E-4</v>
      </c>
      <c r="J29" s="10"/>
      <c r="K29" s="11"/>
      <c r="L29" s="10"/>
      <c r="M29" s="11"/>
      <c r="N29" s="58" t="s">
        <v>907</v>
      </c>
      <c r="O29" s="59">
        <v>31.5</v>
      </c>
      <c r="P29" s="59">
        <v>31.5</v>
      </c>
      <c r="Q29" s="59"/>
      <c r="R29" s="10"/>
    </row>
    <row r="30" spans="2:18" s="1" customFormat="1" ht="11.85" customHeight="1" x14ac:dyDescent="0.15">
      <c r="B30" s="17" t="s">
        <v>297</v>
      </c>
      <c r="C30" s="52" t="s">
        <v>906</v>
      </c>
      <c r="D30" s="8"/>
      <c r="E30" s="9"/>
      <c r="F30" s="8">
        <v>4</v>
      </c>
      <c r="G30" s="9">
        <v>2.74160383824537E-4</v>
      </c>
      <c r="H30" s="8">
        <v>130</v>
      </c>
      <c r="I30" s="9">
        <v>3.8866067531287201E-4</v>
      </c>
      <c r="J30" s="8"/>
      <c r="K30" s="9"/>
      <c r="L30" s="8"/>
      <c r="M30" s="9"/>
      <c r="N30" s="54" t="s">
        <v>917</v>
      </c>
      <c r="O30" s="55">
        <v>32.5</v>
      </c>
      <c r="P30" s="55">
        <v>32.5</v>
      </c>
      <c r="Q30" s="55"/>
      <c r="R30" s="8">
        <v>1</v>
      </c>
    </row>
    <row r="31" spans="2:18" s="1" customFormat="1" ht="11.85" customHeight="1" x14ac:dyDescent="0.15">
      <c r="B31" s="17" t="s">
        <v>298</v>
      </c>
      <c r="C31" s="56" t="s">
        <v>906</v>
      </c>
      <c r="D31" s="10"/>
      <c r="E31" s="11"/>
      <c r="F31" s="10">
        <v>5</v>
      </c>
      <c r="G31" s="11">
        <v>3.4270047978067199E-4</v>
      </c>
      <c r="H31" s="10">
        <v>125</v>
      </c>
      <c r="I31" s="11">
        <v>3.7371218780083798E-4</v>
      </c>
      <c r="J31" s="10"/>
      <c r="K31" s="11"/>
      <c r="L31" s="10"/>
      <c r="M31" s="11"/>
      <c r="N31" s="58" t="s">
        <v>918</v>
      </c>
      <c r="O31" s="59">
        <v>25</v>
      </c>
      <c r="P31" s="59">
        <v>25</v>
      </c>
      <c r="Q31" s="59"/>
      <c r="R31" s="10">
        <v>1</v>
      </c>
    </row>
    <row r="32" spans="2:18" s="1" customFormat="1" ht="11.85" customHeight="1" x14ac:dyDescent="0.15">
      <c r="B32" s="17" t="s">
        <v>303</v>
      </c>
      <c r="C32" s="52" t="s">
        <v>906</v>
      </c>
      <c r="D32" s="8"/>
      <c r="E32" s="9"/>
      <c r="F32" s="8">
        <v>162</v>
      </c>
      <c r="G32" s="9">
        <v>1.11034955448938E-2</v>
      </c>
      <c r="H32" s="8">
        <v>4915</v>
      </c>
      <c r="I32" s="9">
        <v>1.4694363224329E-2</v>
      </c>
      <c r="J32" s="8">
        <v>10</v>
      </c>
      <c r="K32" s="9">
        <v>6.1728395061728399E-2</v>
      </c>
      <c r="L32" s="8">
        <v>124</v>
      </c>
      <c r="M32" s="9">
        <v>2.5228891149542201E-2</v>
      </c>
      <c r="N32" s="54" t="s">
        <v>920</v>
      </c>
      <c r="O32" s="55">
        <v>30.339506172839499</v>
      </c>
      <c r="P32" s="55">
        <v>28.157894736842099</v>
      </c>
      <c r="Q32" s="55"/>
      <c r="R32" s="8">
        <v>4</v>
      </c>
    </row>
    <row r="33" spans="2:18" s="1" customFormat="1" ht="11.85" customHeight="1" x14ac:dyDescent="0.15">
      <c r="B33" s="17" t="s">
        <v>304</v>
      </c>
      <c r="C33" s="56" t="s">
        <v>906</v>
      </c>
      <c r="D33" s="10">
        <v>5</v>
      </c>
      <c r="E33" s="11">
        <v>9.07441016333938E-3</v>
      </c>
      <c r="F33" s="10">
        <v>546</v>
      </c>
      <c r="G33" s="11">
        <v>3.7422892392049399E-2</v>
      </c>
      <c r="H33" s="10">
        <v>19768</v>
      </c>
      <c r="I33" s="11">
        <v>5.91003402275758E-2</v>
      </c>
      <c r="J33" s="10">
        <v>18</v>
      </c>
      <c r="K33" s="11">
        <v>3.2967032967033003E-2</v>
      </c>
      <c r="L33" s="10">
        <v>162</v>
      </c>
      <c r="M33" s="11">
        <v>8.1950627276406295E-3</v>
      </c>
      <c r="N33" s="58" t="s">
        <v>910</v>
      </c>
      <c r="O33" s="59">
        <v>36.205128205128197</v>
      </c>
      <c r="P33" s="59">
        <v>35.143939393939398</v>
      </c>
      <c r="Q33" s="59"/>
      <c r="R33" s="10">
        <v>1</v>
      </c>
    </row>
    <row r="34" spans="2:18" s="1" customFormat="1" ht="11.85" customHeight="1" x14ac:dyDescent="0.15">
      <c r="B34" s="17" t="s">
        <v>316</v>
      </c>
      <c r="C34" s="52" t="s">
        <v>906</v>
      </c>
      <c r="D34" s="8"/>
      <c r="E34" s="9"/>
      <c r="F34" s="8">
        <v>1</v>
      </c>
      <c r="G34" s="9">
        <v>6.8540095956134305E-5</v>
      </c>
      <c r="H34" s="8">
        <v>1</v>
      </c>
      <c r="I34" s="9">
        <v>2.9896975024067101E-6</v>
      </c>
      <c r="J34" s="8"/>
      <c r="K34" s="9"/>
      <c r="L34" s="8"/>
      <c r="M34" s="9"/>
      <c r="N34" s="54" t="s">
        <v>923</v>
      </c>
      <c r="O34" s="55">
        <v>1</v>
      </c>
      <c r="P34" s="55">
        <v>1</v>
      </c>
      <c r="Q34" s="55"/>
      <c r="R34" s="8">
        <v>1</v>
      </c>
    </row>
    <row r="35" spans="2:18" s="1" customFormat="1" ht="11.85" customHeight="1" x14ac:dyDescent="0.15">
      <c r="B35" s="17" t="s">
        <v>333</v>
      </c>
      <c r="C35" s="56" t="s">
        <v>906</v>
      </c>
      <c r="D35" s="10"/>
      <c r="E35" s="11"/>
      <c r="F35" s="10">
        <v>29</v>
      </c>
      <c r="G35" s="11">
        <v>1.9876627827279001E-3</v>
      </c>
      <c r="H35" s="10">
        <v>642</v>
      </c>
      <c r="I35" s="11">
        <v>1.9193857965451101E-3</v>
      </c>
      <c r="J35" s="10"/>
      <c r="K35" s="11"/>
      <c r="L35" s="10"/>
      <c r="M35" s="11"/>
      <c r="N35" s="58" t="s">
        <v>909</v>
      </c>
      <c r="O35" s="59">
        <v>22.137931034482801</v>
      </c>
      <c r="P35" s="59">
        <v>22.137931034482801</v>
      </c>
      <c r="Q35" s="59"/>
      <c r="R35" s="10">
        <v>24</v>
      </c>
    </row>
    <row r="36" spans="2:18" s="1" customFormat="1" ht="11.85" customHeight="1" x14ac:dyDescent="0.15">
      <c r="B36" s="17" t="s">
        <v>347</v>
      </c>
      <c r="C36" s="52" t="s">
        <v>906</v>
      </c>
      <c r="D36" s="8"/>
      <c r="E36" s="9"/>
      <c r="F36" s="8">
        <v>4</v>
      </c>
      <c r="G36" s="9">
        <v>2.74160383824537E-4</v>
      </c>
      <c r="H36" s="8">
        <v>76</v>
      </c>
      <c r="I36" s="9">
        <v>2.2721701018291001E-4</v>
      </c>
      <c r="J36" s="8"/>
      <c r="K36" s="9"/>
      <c r="L36" s="8"/>
      <c r="M36" s="9"/>
      <c r="N36" s="54" t="s">
        <v>930</v>
      </c>
      <c r="O36" s="55">
        <v>19</v>
      </c>
      <c r="P36" s="55">
        <v>19</v>
      </c>
      <c r="Q36" s="55"/>
      <c r="R36" s="8">
        <v>2</v>
      </c>
    </row>
    <row r="37" spans="2:18" s="1" customFormat="1" ht="11.85" customHeight="1" x14ac:dyDescent="0.15">
      <c r="B37" s="17" t="s">
        <v>348</v>
      </c>
      <c r="C37" s="56" t="s">
        <v>906</v>
      </c>
      <c r="D37" s="10"/>
      <c r="E37" s="11"/>
      <c r="F37" s="10">
        <v>5</v>
      </c>
      <c r="G37" s="11">
        <v>3.4270047978067199E-4</v>
      </c>
      <c r="H37" s="10">
        <v>65</v>
      </c>
      <c r="I37" s="11">
        <v>1.9433033765643601E-4</v>
      </c>
      <c r="J37" s="10"/>
      <c r="K37" s="11"/>
      <c r="L37" s="10"/>
      <c r="M37" s="11"/>
      <c r="N37" s="58" t="s">
        <v>931</v>
      </c>
      <c r="O37" s="59">
        <v>13</v>
      </c>
      <c r="P37" s="59">
        <v>13</v>
      </c>
      <c r="Q37" s="59"/>
      <c r="R37" s="10">
        <v>4</v>
      </c>
    </row>
    <row r="38" spans="2:18" s="1" customFormat="1" ht="11.85" customHeight="1" x14ac:dyDescent="0.15">
      <c r="B38" s="17" t="s">
        <v>349</v>
      </c>
      <c r="C38" s="52" t="s">
        <v>906</v>
      </c>
      <c r="D38" s="8"/>
      <c r="E38" s="9"/>
      <c r="F38" s="8">
        <v>1</v>
      </c>
      <c r="G38" s="9">
        <v>6.8540095956134305E-5</v>
      </c>
      <c r="H38" s="8">
        <v>10</v>
      </c>
      <c r="I38" s="9">
        <v>2.98969750240671E-5</v>
      </c>
      <c r="J38" s="8"/>
      <c r="K38" s="9"/>
      <c r="L38" s="8"/>
      <c r="M38" s="9"/>
      <c r="N38" s="54" t="s">
        <v>932</v>
      </c>
      <c r="O38" s="55">
        <v>10</v>
      </c>
      <c r="P38" s="55">
        <v>10</v>
      </c>
      <c r="Q38" s="55"/>
      <c r="R38" s="8">
        <v>1</v>
      </c>
    </row>
    <row r="39" spans="2:18" s="1" customFormat="1" ht="11.85" customHeight="1" x14ac:dyDescent="0.15">
      <c r="B39" s="17" t="s">
        <v>351</v>
      </c>
      <c r="C39" s="56" t="s">
        <v>906</v>
      </c>
      <c r="D39" s="10"/>
      <c r="E39" s="11"/>
      <c r="F39" s="10">
        <v>156</v>
      </c>
      <c r="G39" s="11">
        <v>1.0692254969156999E-2</v>
      </c>
      <c r="H39" s="10">
        <v>2624</v>
      </c>
      <c r="I39" s="11">
        <v>7.8449662463151992E-3</v>
      </c>
      <c r="J39" s="10"/>
      <c r="K39" s="11"/>
      <c r="L39" s="10"/>
      <c r="M39" s="11"/>
      <c r="N39" s="58" t="s">
        <v>933</v>
      </c>
      <c r="O39" s="59">
        <v>16.8205128205128</v>
      </c>
      <c r="P39" s="59">
        <v>16.8205128205128</v>
      </c>
      <c r="Q39" s="59"/>
      <c r="R39" s="10">
        <v>130</v>
      </c>
    </row>
    <row r="40" spans="2:18" s="1" customFormat="1" ht="11.85" customHeight="1" x14ac:dyDescent="0.15">
      <c r="B40" s="17" t="s">
        <v>354</v>
      </c>
      <c r="C40" s="52" t="s">
        <v>906</v>
      </c>
      <c r="D40" s="8"/>
      <c r="E40" s="9"/>
      <c r="F40" s="8">
        <v>2</v>
      </c>
      <c r="G40" s="9">
        <v>1.3708019191226899E-4</v>
      </c>
      <c r="H40" s="8">
        <v>9</v>
      </c>
      <c r="I40" s="9">
        <v>2.6907277521660399E-5</v>
      </c>
      <c r="J40" s="8"/>
      <c r="K40" s="9"/>
      <c r="L40" s="8"/>
      <c r="M40" s="9"/>
      <c r="N40" s="54" t="s">
        <v>923</v>
      </c>
      <c r="O40" s="55">
        <v>4.5</v>
      </c>
      <c r="P40" s="55">
        <v>4.5</v>
      </c>
      <c r="Q40" s="55"/>
      <c r="R40" s="8">
        <v>2</v>
      </c>
    </row>
    <row r="41" spans="2:18" s="1" customFormat="1" ht="11.85" customHeight="1" x14ac:dyDescent="0.15">
      <c r="B41" s="17" t="s">
        <v>355</v>
      </c>
      <c r="C41" s="56" t="s">
        <v>906</v>
      </c>
      <c r="D41" s="10"/>
      <c r="E41" s="11"/>
      <c r="F41" s="10">
        <v>1</v>
      </c>
      <c r="G41" s="11">
        <v>6.8540095956134305E-5</v>
      </c>
      <c r="H41" s="10">
        <v>65</v>
      </c>
      <c r="I41" s="11">
        <v>1.9433033765643601E-4</v>
      </c>
      <c r="J41" s="10"/>
      <c r="K41" s="11"/>
      <c r="L41" s="10"/>
      <c r="M41" s="11"/>
      <c r="N41" s="58" t="s">
        <v>934</v>
      </c>
      <c r="O41" s="59">
        <v>65</v>
      </c>
      <c r="P41" s="59">
        <v>65</v>
      </c>
      <c r="Q41" s="59"/>
      <c r="R41" s="10"/>
    </row>
    <row r="42" spans="2:18" s="1" customFormat="1" ht="11.85" customHeight="1" x14ac:dyDescent="0.15">
      <c r="B42" s="17" t="s">
        <v>356</v>
      </c>
      <c r="C42" s="52" t="s">
        <v>906</v>
      </c>
      <c r="D42" s="8"/>
      <c r="E42" s="9"/>
      <c r="F42" s="8">
        <v>31</v>
      </c>
      <c r="G42" s="9">
        <v>2.12474297464016E-3</v>
      </c>
      <c r="H42" s="8">
        <v>640</v>
      </c>
      <c r="I42" s="9">
        <v>1.91340640154029E-3</v>
      </c>
      <c r="J42" s="8"/>
      <c r="K42" s="9"/>
      <c r="L42" s="8"/>
      <c r="M42" s="9"/>
      <c r="N42" s="54" t="s">
        <v>914</v>
      </c>
      <c r="O42" s="55">
        <v>20.645161290322601</v>
      </c>
      <c r="P42" s="55">
        <v>20.645161290322601</v>
      </c>
      <c r="Q42" s="55"/>
      <c r="R42" s="8">
        <v>7</v>
      </c>
    </row>
    <row r="43" spans="2:18" s="1" customFormat="1" ht="11.85" customHeight="1" x14ac:dyDescent="0.15">
      <c r="B43" s="17" t="s">
        <v>357</v>
      </c>
      <c r="C43" s="56" t="s">
        <v>906</v>
      </c>
      <c r="D43" s="10"/>
      <c r="E43" s="11"/>
      <c r="F43" s="10">
        <v>25</v>
      </c>
      <c r="G43" s="11">
        <v>1.71350239890336E-3</v>
      </c>
      <c r="H43" s="10">
        <v>583</v>
      </c>
      <c r="I43" s="11">
        <v>1.7429936439031101E-3</v>
      </c>
      <c r="J43" s="10"/>
      <c r="K43" s="11"/>
      <c r="L43" s="10"/>
      <c r="M43" s="11"/>
      <c r="N43" s="58" t="s">
        <v>931</v>
      </c>
      <c r="O43" s="59">
        <v>23.32</v>
      </c>
      <c r="P43" s="59">
        <v>23.32</v>
      </c>
      <c r="Q43" s="59"/>
      <c r="R43" s="10">
        <v>6</v>
      </c>
    </row>
    <row r="44" spans="2:18" s="1" customFormat="1" ht="11.85" customHeight="1" x14ac:dyDescent="0.15">
      <c r="B44" s="17" t="s">
        <v>358</v>
      </c>
      <c r="C44" s="52" t="s">
        <v>906</v>
      </c>
      <c r="D44" s="8"/>
      <c r="E44" s="9"/>
      <c r="F44" s="8">
        <v>5</v>
      </c>
      <c r="G44" s="9">
        <v>3.4270047978067199E-4</v>
      </c>
      <c r="H44" s="8">
        <v>53</v>
      </c>
      <c r="I44" s="9">
        <v>1.5845396762755501E-4</v>
      </c>
      <c r="J44" s="8"/>
      <c r="K44" s="9"/>
      <c r="L44" s="8"/>
      <c r="M44" s="9"/>
      <c r="N44" s="54" t="s">
        <v>923</v>
      </c>
      <c r="O44" s="55">
        <v>10.6</v>
      </c>
      <c r="P44" s="55">
        <v>10.6</v>
      </c>
      <c r="Q44" s="55"/>
      <c r="R44" s="8">
        <v>5</v>
      </c>
    </row>
    <row r="45" spans="2:18" s="1" customFormat="1" ht="11.85" customHeight="1" x14ac:dyDescent="0.15">
      <c r="B45" s="17" t="s">
        <v>359</v>
      </c>
      <c r="C45" s="56" t="s">
        <v>906</v>
      </c>
      <c r="D45" s="10"/>
      <c r="E45" s="11"/>
      <c r="F45" s="10">
        <v>2</v>
      </c>
      <c r="G45" s="11">
        <v>1.3708019191226899E-4</v>
      </c>
      <c r="H45" s="10">
        <v>27</v>
      </c>
      <c r="I45" s="11">
        <v>8.0721832564981097E-5</v>
      </c>
      <c r="J45" s="10"/>
      <c r="K45" s="11"/>
      <c r="L45" s="10"/>
      <c r="M45" s="11"/>
      <c r="N45" s="58" t="s">
        <v>931</v>
      </c>
      <c r="O45" s="59">
        <v>13.5</v>
      </c>
      <c r="P45" s="59">
        <v>13.5</v>
      </c>
      <c r="Q45" s="59"/>
      <c r="R45" s="10"/>
    </row>
    <row r="46" spans="2:18" s="1" customFormat="1" ht="11.85" customHeight="1" x14ac:dyDescent="0.15">
      <c r="B46" s="17" t="s">
        <v>363</v>
      </c>
      <c r="C46" s="52" t="s">
        <v>906</v>
      </c>
      <c r="D46" s="8"/>
      <c r="E46" s="9"/>
      <c r="F46" s="8">
        <v>1</v>
      </c>
      <c r="G46" s="9">
        <v>6.8540095956134305E-5</v>
      </c>
      <c r="H46" s="8">
        <v>4</v>
      </c>
      <c r="I46" s="9">
        <v>1.19587900096268E-5</v>
      </c>
      <c r="J46" s="8"/>
      <c r="K46" s="9"/>
      <c r="L46" s="8"/>
      <c r="M46" s="9"/>
      <c r="N46" s="54" t="s">
        <v>921</v>
      </c>
      <c r="O46" s="55">
        <v>4</v>
      </c>
      <c r="P46" s="55">
        <v>4</v>
      </c>
      <c r="Q46" s="55"/>
      <c r="R46" s="8">
        <v>1</v>
      </c>
    </row>
    <row r="47" spans="2:18" s="1" customFormat="1" ht="11.85" customHeight="1" x14ac:dyDescent="0.15">
      <c r="B47" s="17" t="s">
        <v>368</v>
      </c>
      <c r="C47" s="56" t="s">
        <v>906</v>
      </c>
      <c r="D47" s="10"/>
      <c r="E47" s="11"/>
      <c r="F47" s="10">
        <v>5</v>
      </c>
      <c r="G47" s="11">
        <v>3.4270047978067199E-4</v>
      </c>
      <c r="H47" s="10">
        <v>59</v>
      </c>
      <c r="I47" s="11">
        <v>1.7639215264199601E-4</v>
      </c>
      <c r="J47" s="10"/>
      <c r="K47" s="11"/>
      <c r="L47" s="10"/>
      <c r="M47" s="11"/>
      <c r="N47" s="58" t="s">
        <v>921</v>
      </c>
      <c r="O47" s="59">
        <v>11.8</v>
      </c>
      <c r="P47" s="59">
        <v>11.8</v>
      </c>
      <c r="Q47" s="59"/>
      <c r="R47" s="10">
        <v>4</v>
      </c>
    </row>
    <row r="48" spans="2:18" s="1" customFormat="1" ht="11.85" customHeight="1" x14ac:dyDescent="0.15">
      <c r="B48" s="17" t="s">
        <v>369</v>
      </c>
      <c r="C48" s="52" t="s">
        <v>906</v>
      </c>
      <c r="D48" s="8"/>
      <c r="E48" s="9"/>
      <c r="F48" s="8">
        <v>2</v>
      </c>
      <c r="G48" s="9">
        <v>1.3708019191226899E-4</v>
      </c>
      <c r="H48" s="8">
        <v>30</v>
      </c>
      <c r="I48" s="9">
        <v>8.9690925072201204E-5</v>
      </c>
      <c r="J48" s="8"/>
      <c r="K48" s="9"/>
      <c r="L48" s="8"/>
      <c r="M48" s="9"/>
      <c r="N48" s="54" t="s">
        <v>908</v>
      </c>
      <c r="O48" s="55">
        <v>15</v>
      </c>
      <c r="P48" s="55">
        <v>15</v>
      </c>
      <c r="Q48" s="55"/>
      <c r="R48" s="8">
        <v>1</v>
      </c>
    </row>
    <row r="49" spans="2:18" s="1" customFormat="1" ht="11.85" customHeight="1" x14ac:dyDescent="0.15">
      <c r="B49" s="17" t="s">
        <v>370</v>
      </c>
      <c r="C49" s="56" t="s">
        <v>906</v>
      </c>
      <c r="D49" s="10"/>
      <c r="E49" s="11"/>
      <c r="F49" s="10">
        <v>1</v>
      </c>
      <c r="G49" s="11">
        <v>6.8540095956134305E-5</v>
      </c>
      <c r="H49" s="10">
        <v>32</v>
      </c>
      <c r="I49" s="11">
        <v>9.56703200770146E-5</v>
      </c>
      <c r="J49" s="10"/>
      <c r="K49" s="11"/>
      <c r="L49" s="10"/>
      <c r="M49" s="11"/>
      <c r="N49" s="58" t="s">
        <v>916</v>
      </c>
      <c r="O49" s="59">
        <v>32</v>
      </c>
      <c r="P49" s="59">
        <v>32</v>
      </c>
      <c r="Q49" s="59"/>
      <c r="R49" s="10">
        <v>1</v>
      </c>
    </row>
    <row r="50" spans="2:18" s="1" customFormat="1" ht="11.85" customHeight="1" x14ac:dyDescent="0.15">
      <c r="B50" s="17" t="s">
        <v>390</v>
      </c>
      <c r="C50" s="52" t="s">
        <v>906</v>
      </c>
      <c r="D50" s="8"/>
      <c r="E50" s="9"/>
      <c r="F50" s="8">
        <v>3</v>
      </c>
      <c r="G50" s="9">
        <v>2.05620287868403E-4</v>
      </c>
      <c r="H50" s="8">
        <v>20</v>
      </c>
      <c r="I50" s="9">
        <v>5.9793950048134098E-5</v>
      </c>
      <c r="J50" s="8"/>
      <c r="K50" s="9"/>
      <c r="L50" s="8"/>
      <c r="M50" s="9"/>
      <c r="N50" s="54" t="s">
        <v>941</v>
      </c>
      <c r="O50" s="55">
        <v>6.6666666666666696</v>
      </c>
      <c r="P50" s="55">
        <v>6.6666666666666696</v>
      </c>
      <c r="Q50" s="55"/>
      <c r="R50" s="8">
        <v>2</v>
      </c>
    </row>
    <row r="51" spans="2:18" s="1" customFormat="1" ht="11.85" customHeight="1" x14ac:dyDescent="0.15">
      <c r="B51" s="17" t="s">
        <v>391</v>
      </c>
      <c r="C51" s="56" t="s">
        <v>906</v>
      </c>
      <c r="D51" s="10"/>
      <c r="E51" s="11"/>
      <c r="F51" s="10">
        <v>46</v>
      </c>
      <c r="G51" s="11">
        <v>3.1528444139821798E-3</v>
      </c>
      <c r="H51" s="10">
        <v>725</v>
      </c>
      <c r="I51" s="11">
        <v>2.1675306892448599E-3</v>
      </c>
      <c r="J51" s="10">
        <v>1</v>
      </c>
      <c r="K51" s="11">
        <v>2.1739130434782601E-2</v>
      </c>
      <c r="L51" s="10">
        <v>96</v>
      </c>
      <c r="M51" s="11">
        <v>0.132413793103448</v>
      </c>
      <c r="N51" s="58" t="s">
        <v>915</v>
      </c>
      <c r="O51" s="59">
        <v>15.7608695652174</v>
      </c>
      <c r="P51" s="59">
        <v>12.6444444444444</v>
      </c>
      <c r="Q51" s="59"/>
      <c r="R51" s="10">
        <v>38</v>
      </c>
    </row>
    <row r="52" spans="2:18" s="1" customFormat="1" ht="11.85" customHeight="1" x14ac:dyDescent="0.15">
      <c r="B52" s="17" t="s">
        <v>393</v>
      </c>
      <c r="C52" s="52" t="s">
        <v>906</v>
      </c>
      <c r="D52" s="8"/>
      <c r="E52" s="9"/>
      <c r="F52" s="8">
        <v>1</v>
      </c>
      <c r="G52" s="9">
        <v>6.8540095956134305E-5</v>
      </c>
      <c r="H52" s="8">
        <v>10</v>
      </c>
      <c r="I52" s="9">
        <v>2.98969750240671E-5</v>
      </c>
      <c r="J52" s="8"/>
      <c r="K52" s="9"/>
      <c r="L52" s="8"/>
      <c r="M52" s="9"/>
      <c r="N52" s="54" t="s">
        <v>901</v>
      </c>
      <c r="O52" s="55">
        <v>10</v>
      </c>
      <c r="P52" s="55">
        <v>10</v>
      </c>
      <c r="Q52" s="55"/>
      <c r="R52" s="8">
        <v>1</v>
      </c>
    </row>
    <row r="53" spans="2:18" s="1" customFormat="1" ht="11.85" customHeight="1" x14ac:dyDescent="0.15">
      <c r="B53" s="17" t="s">
        <v>394</v>
      </c>
      <c r="C53" s="56" t="s">
        <v>906</v>
      </c>
      <c r="D53" s="10"/>
      <c r="E53" s="11"/>
      <c r="F53" s="10">
        <v>9</v>
      </c>
      <c r="G53" s="11">
        <v>6.1686086360520905E-4</v>
      </c>
      <c r="H53" s="10">
        <v>249</v>
      </c>
      <c r="I53" s="11">
        <v>7.4443467809926997E-4</v>
      </c>
      <c r="J53" s="10"/>
      <c r="K53" s="11"/>
      <c r="L53" s="10"/>
      <c r="M53" s="11"/>
      <c r="N53" s="58" t="s">
        <v>912</v>
      </c>
      <c r="O53" s="59">
        <v>27.6666666666667</v>
      </c>
      <c r="P53" s="59">
        <v>27.6666666666667</v>
      </c>
      <c r="Q53" s="59"/>
      <c r="R53" s="10">
        <v>4</v>
      </c>
    </row>
    <row r="54" spans="2:18" s="1" customFormat="1" ht="11.85" customHeight="1" x14ac:dyDescent="0.15">
      <c r="B54" s="17" t="s">
        <v>395</v>
      </c>
      <c r="C54" s="52" t="s">
        <v>906</v>
      </c>
      <c r="D54" s="8"/>
      <c r="E54" s="9"/>
      <c r="F54" s="8">
        <v>2</v>
      </c>
      <c r="G54" s="9">
        <v>1.3708019191226899E-4</v>
      </c>
      <c r="H54" s="8">
        <v>64</v>
      </c>
      <c r="I54" s="9">
        <v>1.9134064015402901E-4</v>
      </c>
      <c r="J54" s="8"/>
      <c r="K54" s="9"/>
      <c r="L54" s="8"/>
      <c r="M54" s="9"/>
      <c r="N54" s="54" t="s">
        <v>914</v>
      </c>
      <c r="O54" s="55">
        <v>32</v>
      </c>
      <c r="P54" s="55">
        <v>32</v>
      </c>
      <c r="Q54" s="55"/>
      <c r="R54" s="8"/>
    </row>
    <row r="55" spans="2:18" s="1" customFormat="1" ht="11.85" customHeight="1" x14ac:dyDescent="0.15">
      <c r="B55" s="17" t="s">
        <v>396</v>
      </c>
      <c r="C55" s="56" t="s">
        <v>906</v>
      </c>
      <c r="D55" s="10"/>
      <c r="E55" s="11"/>
      <c r="F55" s="10">
        <v>11</v>
      </c>
      <c r="G55" s="11">
        <v>7.5394105551747804E-4</v>
      </c>
      <c r="H55" s="10">
        <v>220</v>
      </c>
      <c r="I55" s="11">
        <v>6.57733450529476E-4</v>
      </c>
      <c r="J55" s="10"/>
      <c r="K55" s="11"/>
      <c r="L55" s="10"/>
      <c r="M55" s="11"/>
      <c r="N55" s="58" t="s">
        <v>920</v>
      </c>
      <c r="O55" s="59">
        <v>20</v>
      </c>
      <c r="P55" s="59">
        <v>20</v>
      </c>
      <c r="Q55" s="59"/>
      <c r="R55" s="10">
        <v>7</v>
      </c>
    </row>
    <row r="56" spans="2:18" s="1" customFormat="1" ht="11.85" customHeight="1" x14ac:dyDescent="0.15">
      <c r="B56" s="17" t="s">
        <v>397</v>
      </c>
      <c r="C56" s="52" t="s">
        <v>906</v>
      </c>
      <c r="D56" s="8"/>
      <c r="E56" s="9"/>
      <c r="F56" s="8">
        <v>17</v>
      </c>
      <c r="G56" s="9">
        <v>1.1651816312542799E-3</v>
      </c>
      <c r="H56" s="8">
        <v>331</v>
      </c>
      <c r="I56" s="9">
        <v>9.8958987329662005E-4</v>
      </c>
      <c r="J56" s="8"/>
      <c r="K56" s="9"/>
      <c r="L56" s="8"/>
      <c r="M56" s="9"/>
      <c r="N56" s="54" t="s">
        <v>935</v>
      </c>
      <c r="O56" s="55">
        <v>19.470588235294102</v>
      </c>
      <c r="P56" s="55">
        <v>19.470588235294102</v>
      </c>
      <c r="Q56" s="55"/>
      <c r="R56" s="8"/>
    </row>
    <row r="57" spans="2:18" s="1" customFormat="1" ht="11.85" customHeight="1" x14ac:dyDescent="0.15">
      <c r="B57" s="17" t="s">
        <v>398</v>
      </c>
      <c r="C57" s="56" t="s">
        <v>906</v>
      </c>
      <c r="D57" s="10"/>
      <c r="E57" s="11"/>
      <c r="F57" s="10">
        <v>4</v>
      </c>
      <c r="G57" s="11">
        <v>2.74160383824537E-4</v>
      </c>
      <c r="H57" s="10">
        <v>58</v>
      </c>
      <c r="I57" s="11">
        <v>1.7340245513958901E-4</v>
      </c>
      <c r="J57" s="10"/>
      <c r="K57" s="11"/>
      <c r="L57" s="10"/>
      <c r="M57" s="11"/>
      <c r="N57" s="58" t="s">
        <v>918</v>
      </c>
      <c r="O57" s="59">
        <v>14.5</v>
      </c>
      <c r="P57" s="59">
        <v>14.5</v>
      </c>
      <c r="Q57" s="59"/>
      <c r="R57" s="10">
        <v>1</v>
      </c>
    </row>
    <row r="58" spans="2:18" s="1" customFormat="1" ht="11.85" customHeight="1" x14ac:dyDescent="0.15">
      <c r="B58" s="17" t="s">
        <v>399</v>
      </c>
      <c r="C58" s="52" t="s">
        <v>906</v>
      </c>
      <c r="D58" s="8"/>
      <c r="E58" s="9"/>
      <c r="F58" s="8">
        <v>1</v>
      </c>
      <c r="G58" s="9">
        <v>6.8540095956134305E-5</v>
      </c>
      <c r="H58" s="8">
        <v>17</v>
      </c>
      <c r="I58" s="9">
        <v>5.0824857540913998E-5</v>
      </c>
      <c r="J58" s="8"/>
      <c r="K58" s="9"/>
      <c r="L58" s="8"/>
      <c r="M58" s="9"/>
      <c r="N58" s="54" t="s">
        <v>920</v>
      </c>
      <c r="O58" s="55">
        <v>17</v>
      </c>
      <c r="P58" s="55">
        <v>17</v>
      </c>
      <c r="Q58" s="55"/>
      <c r="R58" s="8">
        <v>1</v>
      </c>
    </row>
    <row r="59" spans="2:18" s="1" customFormat="1" ht="11.85" customHeight="1" x14ac:dyDescent="0.15">
      <c r="B59" s="17" t="s">
        <v>402</v>
      </c>
      <c r="C59" s="56" t="s">
        <v>906</v>
      </c>
      <c r="D59" s="10"/>
      <c r="E59" s="11"/>
      <c r="F59" s="10">
        <v>1</v>
      </c>
      <c r="G59" s="11">
        <v>6.8540095956134305E-5</v>
      </c>
      <c r="H59" s="10">
        <v>7</v>
      </c>
      <c r="I59" s="11">
        <v>2.0927882516846901E-5</v>
      </c>
      <c r="J59" s="10"/>
      <c r="K59" s="11"/>
      <c r="L59" s="10"/>
      <c r="M59" s="11"/>
      <c r="N59" s="58" t="s">
        <v>922</v>
      </c>
      <c r="O59" s="59">
        <v>7</v>
      </c>
      <c r="P59" s="59">
        <v>7</v>
      </c>
      <c r="Q59" s="59"/>
      <c r="R59" s="10"/>
    </row>
    <row r="60" spans="2:18" s="1" customFormat="1" ht="11.85" customHeight="1" x14ac:dyDescent="0.15">
      <c r="B60" s="17" t="s">
        <v>403</v>
      </c>
      <c r="C60" s="52" t="s">
        <v>906</v>
      </c>
      <c r="D60" s="8"/>
      <c r="E60" s="9"/>
      <c r="F60" s="8">
        <v>1</v>
      </c>
      <c r="G60" s="9">
        <v>6.8540095956134305E-5</v>
      </c>
      <c r="H60" s="8">
        <v>1</v>
      </c>
      <c r="I60" s="9">
        <v>2.9896975024067101E-6</v>
      </c>
      <c r="J60" s="8"/>
      <c r="K60" s="9"/>
      <c r="L60" s="8"/>
      <c r="M60" s="9"/>
      <c r="N60" s="54" t="s">
        <v>917</v>
      </c>
      <c r="O60" s="55">
        <v>1</v>
      </c>
      <c r="P60" s="55">
        <v>1</v>
      </c>
      <c r="Q60" s="55"/>
      <c r="R60" s="8"/>
    </row>
    <row r="61" spans="2:18" s="1" customFormat="1" ht="11.85" customHeight="1" x14ac:dyDescent="0.15">
      <c r="B61" s="17" t="s">
        <v>404</v>
      </c>
      <c r="C61" s="56" t="s">
        <v>906</v>
      </c>
      <c r="D61" s="10"/>
      <c r="E61" s="11"/>
      <c r="F61" s="10">
        <v>2</v>
      </c>
      <c r="G61" s="11">
        <v>1.3708019191226899E-4</v>
      </c>
      <c r="H61" s="10">
        <v>22</v>
      </c>
      <c r="I61" s="11">
        <v>6.57733450529475E-5</v>
      </c>
      <c r="J61" s="10"/>
      <c r="K61" s="11"/>
      <c r="L61" s="10"/>
      <c r="M61" s="11"/>
      <c r="N61" s="58" t="s">
        <v>918</v>
      </c>
      <c r="O61" s="59">
        <v>11</v>
      </c>
      <c r="P61" s="59">
        <v>11</v>
      </c>
      <c r="Q61" s="59"/>
      <c r="R61" s="10">
        <v>1</v>
      </c>
    </row>
    <row r="62" spans="2:18" s="1" customFormat="1" ht="11.85" customHeight="1" x14ac:dyDescent="0.15">
      <c r="B62" s="17" t="s">
        <v>408</v>
      </c>
      <c r="C62" s="52" t="s">
        <v>906</v>
      </c>
      <c r="D62" s="8"/>
      <c r="E62" s="9"/>
      <c r="F62" s="8">
        <v>6</v>
      </c>
      <c r="G62" s="9">
        <v>4.1124057573680599E-4</v>
      </c>
      <c r="H62" s="8">
        <v>93</v>
      </c>
      <c r="I62" s="9">
        <v>2.7804186772382398E-4</v>
      </c>
      <c r="J62" s="8"/>
      <c r="K62" s="9"/>
      <c r="L62" s="8"/>
      <c r="M62" s="9"/>
      <c r="N62" s="54" t="s">
        <v>921</v>
      </c>
      <c r="O62" s="55">
        <v>15.5</v>
      </c>
      <c r="P62" s="55">
        <v>15.5</v>
      </c>
      <c r="Q62" s="55"/>
      <c r="R62" s="8">
        <v>3</v>
      </c>
    </row>
    <row r="63" spans="2:18" s="1" customFormat="1" ht="11.85" customHeight="1" x14ac:dyDescent="0.15">
      <c r="B63" s="17" t="s">
        <v>409</v>
      </c>
      <c r="C63" s="56" t="s">
        <v>906</v>
      </c>
      <c r="D63" s="10"/>
      <c r="E63" s="11"/>
      <c r="F63" s="10">
        <v>16</v>
      </c>
      <c r="G63" s="11">
        <v>1.09664153529815E-3</v>
      </c>
      <c r="H63" s="10">
        <v>288</v>
      </c>
      <c r="I63" s="11">
        <v>8.6103288069313102E-4</v>
      </c>
      <c r="J63" s="10"/>
      <c r="K63" s="11"/>
      <c r="L63" s="10"/>
      <c r="M63" s="11"/>
      <c r="N63" s="58" t="s">
        <v>931</v>
      </c>
      <c r="O63" s="59">
        <v>18</v>
      </c>
      <c r="P63" s="59">
        <v>18</v>
      </c>
      <c r="Q63" s="59"/>
      <c r="R63" s="10">
        <v>2</v>
      </c>
    </row>
    <row r="64" spans="2:18" s="1" customFormat="1" ht="11.85" customHeight="1" x14ac:dyDescent="0.15">
      <c r="B64" s="17" t="s">
        <v>434</v>
      </c>
      <c r="C64" s="52" t="s">
        <v>906</v>
      </c>
      <c r="D64" s="8"/>
      <c r="E64" s="9"/>
      <c r="F64" s="8">
        <v>122</v>
      </c>
      <c r="G64" s="9">
        <v>8.3618917066483906E-3</v>
      </c>
      <c r="H64" s="8">
        <v>2331</v>
      </c>
      <c r="I64" s="9">
        <v>6.9689848781100301E-3</v>
      </c>
      <c r="J64" s="8"/>
      <c r="K64" s="9"/>
      <c r="L64" s="8"/>
      <c r="M64" s="9"/>
      <c r="N64" s="54" t="s">
        <v>935</v>
      </c>
      <c r="O64" s="55">
        <v>19.106557377049199</v>
      </c>
      <c r="P64" s="55">
        <v>19.106557377049199</v>
      </c>
      <c r="Q64" s="55"/>
      <c r="R64" s="8">
        <v>104</v>
      </c>
    </row>
    <row r="65" spans="2:18" s="1" customFormat="1" ht="11.85" customHeight="1" x14ac:dyDescent="0.15">
      <c r="B65" s="17" t="s">
        <v>435</v>
      </c>
      <c r="C65" s="56" t="s">
        <v>906</v>
      </c>
      <c r="D65" s="10">
        <v>1</v>
      </c>
      <c r="E65" s="11">
        <v>3.8461538461538498E-2</v>
      </c>
      <c r="F65" s="10">
        <v>25</v>
      </c>
      <c r="G65" s="11">
        <v>1.71350239890336E-3</v>
      </c>
      <c r="H65" s="10">
        <v>234</v>
      </c>
      <c r="I65" s="11">
        <v>6.9958921556316901E-4</v>
      </c>
      <c r="J65" s="10"/>
      <c r="K65" s="11"/>
      <c r="L65" s="10"/>
      <c r="M65" s="11"/>
      <c r="N65" s="58" t="s">
        <v>900</v>
      </c>
      <c r="O65" s="59">
        <v>9.36</v>
      </c>
      <c r="P65" s="59">
        <v>9.36</v>
      </c>
      <c r="Q65" s="59"/>
      <c r="R65" s="10">
        <v>19</v>
      </c>
    </row>
    <row r="66" spans="2:18" s="1" customFormat="1" ht="11.85" customHeight="1" x14ac:dyDescent="0.15">
      <c r="B66" s="17" t="s">
        <v>437</v>
      </c>
      <c r="C66" s="52" t="s">
        <v>906</v>
      </c>
      <c r="D66" s="8"/>
      <c r="E66" s="9"/>
      <c r="F66" s="8">
        <v>1</v>
      </c>
      <c r="G66" s="9">
        <v>6.8540095956134305E-5</v>
      </c>
      <c r="H66" s="8">
        <v>3</v>
      </c>
      <c r="I66" s="9">
        <v>8.9690925072201204E-6</v>
      </c>
      <c r="J66" s="8"/>
      <c r="K66" s="9"/>
      <c r="L66" s="8"/>
      <c r="M66" s="9"/>
      <c r="N66" s="54" t="s">
        <v>918</v>
      </c>
      <c r="O66" s="55">
        <v>3</v>
      </c>
      <c r="P66" s="55">
        <v>3</v>
      </c>
      <c r="Q66" s="55"/>
      <c r="R66" s="8"/>
    </row>
    <row r="67" spans="2:18" s="1" customFormat="1" ht="11.85" customHeight="1" x14ac:dyDescent="0.15">
      <c r="B67" s="17" t="s">
        <v>443</v>
      </c>
      <c r="C67" s="56" t="s">
        <v>906</v>
      </c>
      <c r="D67" s="10"/>
      <c r="E67" s="11"/>
      <c r="F67" s="10">
        <v>1</v>
      </c>
      <c r="G67" s="11">
        <v>6.8540095956134305E-5</v>
      </c>
      <c r="H67" s="10">
        <v>12</v>
      </c>
      <c r="I67" s="11">
        <v>3.5876370028880502E-5</v>
      </c>
      <c r="J67" s="10"/>
      <c r="K67" s="11"/>
      <c r="L67" s="10"/>
      <c r="M67" s="11"/>
      <c r="N67" s="58" t="s">
        <v>935</v>
      </c>
      <c r="O67" s="59">
        <v>12</v>
      </c>
      <c r="P67" s="59">
        <v>12</v>
      </c>
      <c r="Q67" s="59"/>
      <c r="R67" s="10">
        <v>1</v>
      </c>
    </row>
    <row r="68" spans="2:18" s="1" customFormat="1" ht="11.85" customHeight="1" x14ac:dyDescent="0.15">
      <c r="B68" s="17" t="s">
        <v>445</v>
      </c>
      <c r="C68" s="52" t="s">
        <v>906</v>
      </c>
      <c r="D68" s="8"/>
      <c r="E68" s="9"/>
      <c r="F68" s="8">
        <v>2</v>
      </c>
      <c r="G68" s="9">
        <v>1.3708019191226899E-4</v>
      </c>
      <c r="H68" s="8">
        <v>71</v>
      </c>
      <c r="I68" s="9">
        <v>2.12268522670876E-4</v>
      </c>
      <c r="J68" s="8"/>
      <c r="K68" s="9"/>
      <c r="L68" s="8"/>
      <c r="M68" s="9"/>
      <c r="N68" s="54" t="s">
        <v>918</v>
      </c>
      <c r="O68" s="55">
        <v>35.5</v>
      </c>
      <c r="P68" s="55">
        <v>35.5</v>
      </c>
      <c r="Q68" s="55"/>
      <c r="R68" s="8"/>
    </row>
    <row r="69" spans="2:18" s="1" customFormat="1" ht="11.85" customHeight="1" x14ac:dyDescent="0.15">
      <c r="B69" s="17" t="s">
        <v>450</v>
      </c>
      <c r="C69" s="56" t="s">
        <v>906</v>
      </c>
      <c r="D69" s="10"/>
      <c r="E69" s="11"/>
      <c r="F69" s="10">
        <v>6</v>
      </c>
      <c r="G69" s="11">
        <v>4.1124057573680599E-4</v>
      </c>
      <c r="H69" s="10">
        <v>63</v>
      </c>
      <c r="I69" s="11">
        <v>1.8835094265162299E-4</v>
      </c>
      <c r="J69" s="10"/>
      <c r="K69" s="11"/>
      <c r="L69" s="10"/>
      <c r="M69" s="11"/>
      <c r="N69" s="58" t="s">
        <v>921</v>
      </c>
      <c r="O69" s="59">
        <v>10.5</v>
      </c>
      <c r="P69" s="59">
        <v>10.5</v>
      </c>
      <c r="Q69" s="59"/>
      <c r="R69" s="10">
        <v>5</v>
      </c>
    </row>
    <row r="70" spans="2:18" s="1" customFormat="1" ht="11.85" customHeight="1" x14ac:dyDescent="0.15">
      <c r="B70" s="17" t="s">
        <v>464</v>
      </c>
      <c r="C70" s="52" t="s">
        <v>906</v>
      </c>
      <c r="D70" s="8"/>
      <c r="E70" s="9"/>
      <c r="F70" s="8">
        <v>25</v>
      </c>
      <c r="G70" s="9">
        <v>1.71350239890336E-3</v>
      </c>
      <c r="H70" s="8">
        <v>402</v>
      </c>
      <c r="I70" s="9">
        <v>1.2018583959675E-3</v>
      </c>
      <c r="J70" s="8"/>
      <c r="K70" s="9"/>
      <c r="L70" s="8"/>
      <c r="M70" s="9"/>
      <c r="N70" s="54" t="s">
        <v>943</v>
      </c>
      <c r="O70" s="55">
        <v>16.079999999999998</v>
      </c>
      <c r="P70" s="55">
        <v>16.079999999999998</v>
      </c>
      <c r="Q70" s="55"/>
      <c r="R70" s="8">
        <v>22</v>
      </c>
    </row>
    <row r="71" spans="2:18" s="1" customFormat="1" ht="11.85" customHeight="1" x14ac:dyDescent="0.15">
      <c r="B71" s="17" t="s">
        <v>465</v>
      </c>
      <c r="C71" s="56" t="s">
        <v>906</v>
      </c>
      <c r="D71" s="10">
        <v>1</v>
      </c>
      <c r="E71" s="11">
        <v>7.7519379844961196E-3</v>
      </c>
      <c r="F71" s="10">
        <v>128</v>
      </c>
      <c r="G71" s="11">
        <v>8.7731322823851998E-3</v>
      </c>
      <c r="H71" s="10">
        <v>1946</v>
      </c>
      <c r="I71" s="11">
        <v>5.8179513396834498E-3</v>
      </c>
      <c r="J71" s="10"/>
      <c r="K71" s="11"/>
      <c r="L71" s="10"/>
      <c r="M71" s="11"/>
      <c r="N71" s="58" t="s">
        <v>944</v>
      </c>
      <c r="O71" s="59">
        <v>15.203125</v>
      </c>
      <c r="P71" s="59">
        <v>15.203125</v>
      </c>
      <c r="Q71" s="59"/>
      <c r="R71" s="10">
        <v>114</v>
      </c>
    </row>
    <row r="72" spans="2:18" s="1" customFormat="1" ht="11.85" customHeight="1" x14ac:dyDescent="0.15">
      <c r="B72" s="17" t="s">
        <v>466</v>
      </c>
      <c r="C72" s="52" t="s">
        <v>906</v>
      </c>
      <c r="D72" s="8"/>
      <c r="E72" s="9"/>
      <c r="F72" s="8">
        <v>1</v>
      </c>
      <c r="G72" s="9">
        <v>6.8540095956134305E-5</v>
      </c>
      <c r="H72" s="8">
        <v>6</v>
      </c>
      <c r="I72" s="9">
        <v>1.79381850144402E-5</v>
      </c>
      <c r="J72" s="8"/>
      <c r="K72" s="9"/>
      <c r="L72" s="8"/>
      <c r="M72" s="9"/>
      <c r="N72" s="54" t="s">
        <v>900</v>
      </c>
      <c r="O72" s="55">
        <v>6</v>
      </c>
      <c r="P72" s="55">
        <v>6</v>
      </c>
      <c r="Q72" s="55"/>
      <c r="R72" s="8">
        <v>1</v>
      </c>
    </row>
    <row r="73" spans="2:18" s="1" customFormat="1" ht="11.85" customHeight="1" x14ac:dyDescent="0.15">
      <c r="B73" s="17" t="s">
        <v>467</v>
      </c>
      <c r="C73" s="56" t="s">
        <v>906</v>
      </c>
      <c r="D73" s="10"/>
      <c r="E73" s="11"/>
      <c r="F73" s="10">
        <v>2</v>
      </c>
      <c r="G73" s="11">
        <v>1.3708019191226899E-4</v>
      </c>
      <c r="H73" s="10">
        <v>22</v>
      </c>
      <c r="I73" s="11">
        <v>6.57733450529475E-5</v>
      </c>
      <c r="J73" s="10"/>
      <c r="K73" s="11"/>
      <c r="L73" s="10"/>
      <c r="M73" s="11"/>
      <c r="N73" s="58" t="s">
        <v>912</v>
      </c>
      <c r="O73" s="59">
        <v>11</v>
      </c>
      <c r="P73" s="59">
        <v>11</v>
      </c>
      <c r="Q73" s="59"/>
      <c r="R73" s="10">
        <v>2</v>
      </c>
    </row>
    <row r="74" spans="2:18" s="1" customFormat="1" ht="11.85" customHeight="1" x14ac:dyDescent="0.15">
      <c r="B74" s="17" t="s">
        <v>468</v>
      </c>
      <c r="C74" s="52" t="s">
        <v>906</v>
      </c>
      <c r="D74" s="8"/>
      <c r="E74" s="9"/>
      <c r="F74" s="8">
        <v>1</v>
      </c>
      <c r="G74" s="9">
        <v>6.8540095956134305E-5</v>
      </c>
      <c r="H74" s="8">
        <v>3</v>
      </c>
      <c r="I74" s="9">
        <v>8.9690925072201204E-6</v>
      </c>
      <c r="J74" s="8"/>
      <c r="K74" s="9"/>
      <c r="L74" s="8"/>
      <c r="M74" s="9"/>
      <c r="N74" s="54" t="s">
        <v>943</v>
      </c>
      <c r="O74" s="55">
        <v>3</v>
      </c>
      <c r="P74" s="55">
        <v>3</v>
      </c>
      <c r="Q74" s="55"/>
      <c r="R74" s="8">
        <v>1</v>
      </c>
    </row>
    <row r="75" spans="2:18" s="1" customFormat="1" ht="11.85" customHeight="1" x14ac:dyDescent="0.15">
      <c r="B75" s="17" t="s">
        <v>469</v>
      </c>
      <c r="C75" s="56" t="s">
        <v>906</v>
      </c>
      <c r="D75" s="10"/>
      <c r="E75" s="11"/>
      <c r="F75" s="10">
        <v>3</v>
      </c>
      <c r="G75" s="11">
        <v>2.05620287868403E-4</v>
      </c>
      <c r="H75" s="10">
        <v>54</v>
      </c>
      <c r="I75" s="11">
        <v>1.61443665129962E-4</v>
      </c>
      <c r="J75" s="10"/>
      <c r="K75" s="11"/>
      <c r="L75" s="10"/>
      <c r="M75" s="11"/>
      <c r="N75" s="58" t="s">
        <v>912</v>
      </c>
      <c r="O75" s="59">
        <v>18</v>
      </c>
      <c r="P75" s="59">
        <v>18</v>
      </c>
      <c r="Q75" s="59"/>
      <c r="R75" s="10">
        <v>2</v>
      </c>
    </row>
    <row r="76" spans="2:18" s="1" customFormat="1" ht="11.85" customHeight="1" x14ac:dyDescent="0.15">
      <c r="B76" s="17" t="s">
        <v>484</v>
      </c>
      <c r="C76" s="52" t="s">
        <v>899</v>
      </c>
      <c r="D76" s="8"/>
      <c r="E76" s="9"/>
      <c r="F76" s="8">
        <v>1</v>
      </c>
      <c r="G76" s="9">
        <v>6.8540095956134305E-5</v>
      </c>
      <c r="H76" s="8">
        <v>22</v>
      </c>
      <c r="I76" s="9">
        <v>6.57733450529475E-5</v>
      </c>
      <c r="J76" s="8"/>
      <c r="K76" s="9"/>
      <c r="L76" s="8"/>
      <c r="M76" s="9"/>
      <c r="N76" s="54" t="s">
        <v>922</v>
      </c>
      <c r="O76" s="55">
        <v>22</v>
      </c>
      <c r="P76" s="55">
        <v>22</v>
      </c>
      <c r="Q76" s="55">
        <v>0</v>
      </c>
      <c r="R76" s="8"/>
    </row>
    <row r="77" spans="2:18" s="1" customFormat="1" ht="11.85" customHeight="1" x14ac:dyDescent="0.15">
      <c r="B77" s="17" t="s">
        <v>490</v>
      </c>
      <c r="C77" s="56" t="s">
        <v>899</v>
      </c>
      <c r="D77" s="10"/>
      <c r="E77" s="11"/>
      <c r="F77" s="10">
        <v>1</v>
      </c>
      <c r="G77" s="11">
        <v>6.8540095956134305E-5</v>
      </c>
      <c r="H77" s="10">
        <v>61</v>
      </c>
      <c r="I77" s="11">
        <v>1.82371547646809E-4</v>
      </c>
      <c r="J77" s="10">
        <v>1</v>
      </c>
      <c r="K77" s="11">
        <v>1</v>
      </c>
      <c r="L77" s="10">
        <v>1</v>
      </c>
      <c r="M77" s="11">
        <v>1.63934426229508E-2</v>
      </c>
      <c r="N77" s="58" t="s">
        <v>921</v>
      </c>
      <c r="O77" s="59">
        <v>61</v>
      </c>
      <c r="P77" s="59"/>
      <c r="Q77" s="59">
        <v>1</v>
      </c>
      <c r="R77" s="10"/>
    </row>
    <row r="78" spans="2:18" s="1" customFormat="1" ht="11.85" customHeight="1" x14ac:dyDescent="0.15">
      <c r="B78" s="17" t="s">
        <v>491</v>
      </c>
      <c r="C78" s="52" t="s">
        <v>906</v>
      </c>
      <c r="D78" s="8"/>
      <c r="E78" s="9"/>
      <c r="F78" s="8">
        <v>106</v>
      </c>
      <c r="G78" s="9">
        <v>7.2652501713502404E-3</v>
      </c>
      <c r="H78" s="8">
        <v>4328</v>
      </c>
      <c r="I78" s="9">
        <v>1.29394107904162E-2</v>
      </c>
      <c r="J78" s="8">
        <v>7</v>
      </c>
      <c r="K78" s="9">
        <v>6.6037735849056603E-2</v>
      </c>
      <c r="L78" s="8">
        <v>61</v>
      </c>
      <c r="M78" s="9">
        <v>1.409426987061E-2</v>
      </c>
      <c r="N78" s="54" t="s">
        <v>951</v>
      </c>
      <c r="O78" s="55">
        <v>40.830188679245303</v>
      </c>
      <c r="P78" s="55">
        <v>39.161616161616202</v>
      </c>
      <c r="Q78" s="55"/>
      <c r="R78" s="8"/>
    </row>
    <row r="79" spans="2:18" s="1" customFormat="1" ht="11.85" customHeight="1" x14ac:dyDescent="0.15">
      <c r="B79" s="17" t="s">
        <v>492</v>
      </c>
      <c r="C79" s="56" t="s">
        <v>906</v>
      </c>
      <c r="D79" s="10"/>
      <c r="E79" s="11"/>
      <c r="F79" s="10">
        <v>538</v>
      </c>
      <c r="G79" s="11">
        <v>3.6874571624400297E-2</v>
      </c>
      <c r="H79" s="10">
        <v>17596</v>
      </c>
      <c r="I79" s="11">
        <v>5.2606717252348403E-2</v>
      </c>
      <c r="J79" s="10">
        <v>24</v>
      </c>
      <c r="K79" s="11">
        <v>4.4609665427509299E-2</v>
      </c>
      <c r="L79" s="10">
        <v>454</v>
      </c>
      <c r="M79" s="11">
        <v>2.5801318481473101E-2</v>
      </c>
      <c r="N79" s="58" t="s">
        <v>907</v>
      </c>
      <c r="O79" s="59">
        <v>32.706319702602201</v>
      </c>
      <c r="P79" s="59">
        <v>30.957198443579799</v>
      </c>
      <c r="Q79" s="59"/>
      <c r="R79" s="10">
        <v>7</v>
      </c>
    </row>
    <row r="80" spans="2:18" s="1" customFormat="1" ht="11.85" customHeight="1" x14ac:dyDescent="0.15">
      <c r="B80" s="17" t="s">
        <v>493</v>
      </c>
      <c r="C80" s="52" t="s">
        <v>906</v>
      </c>
      <c r="D80" s="8"/>
      <c r="E80" s="9"/>
      <c r="F80" s="8">
        <v>2</v>
      </c>
      <c r="G80" s="9">
        <v>1.3708019191226899E-4</v>
      </c>
      <c r="H80" s="8">
        <v>18</v>
      </c>
      <c r="I80" s="9">
        <v>5.3814555043320702E-5</v>
      </c>
      <c r="J80" s="8"/>
      <c r="K80" s="9"/>
      <c r="L80" s="8"/>
      <c r="M80" s="9"/>
      <c r="N80" s="54" t="s">
        <v>911</v>
      </c>
      <c r="O80" s="55">
        <v>9</v>
      </c>
      <c r="P80" s="55">
        <v>9</v>
      </c>
      <c r="Q80" s="55"/>
      <c r="R80" s="8"/>
    </row>
    <row r="81" spans="2:18" s="1" customFormat="1" ht="11.85" customHeight="1" x14ac:dyDescent="0.15">
      <c r="B81" s="17" t="s">
        <v>494</v>
      </c>
      <c r="C81" s="56" t="s">
        <v>906</v>
      </c>
      <c r="D81" s="10"/>
      <c r="E81" s="11"/>
      <c r="F81" s="10">
        <v>1</v>
      </c>
      <c r="G81" s="11">
        <v>6.8540095956134305E-5</v>
      </c>
      <c r="H81" s="10">
        <v>5</v>
      </c>
      <c r="I81" s="11">
        <v>1.4948487512033501E-5</v>
      </c>
      <c r="J81" s="10"/>
      <c r="K81" s="11"/>
      <c r="L81" s="10"/>
      <c r="M81" s="11"/>
      <c r="N81" s="58" t="s">
        <v>952</v>
      </c>
      <c r="O81" s="59">
        <v>5</v>
      </c>
      <c r="P81" s="59">
        <v>5</v>
      </c>
      <c r="Q81" s="59"/>
      <c r="R81" s="10">
        <v>1</v>
      </c>
    </row>
    <row r="82" spans="2:18" s="1" customFormat="1" ht="11.85" customHeight="1" x14ac:dyDescent="0.15">
      <c r="B82" s="17" t="s">
        <v>495</v>
      </c>
      <c r="C82" s="52" t="s">
        <v>906</v>
      </c>
      <c r="D82" s="8"/>
      <c r="E82" s="9"/>
      <c r="F82" s="8">
        <v>34</v>
      </c>
      <c r="G82" s="9">
        <v>2.3303632625085698E-3</v>
      </c>
      <c r="H82" s="8">
        <v>828</v>
      </c>
      <c r="I82" s="9">
        <v>2.4754695319927499E-3</v>
      </c>
      <c r="J82" s="8"/>
      <c r="K82" s="9"/>
      <c r="L82" s="8"/>
      <c r="M82" s="9"/>
      <c r="N82" s="54" t="s">
        <v>930</v>
      </c>
      <c r="O82" s="55">
        <v>24.352941176470601</v>
      </c>
      <c r="P82" s="55">
        <v>24.352941176470601</v>
      </c>
      <c r="Q82" s="55"/>
      <c r="R82" s="8">
        <v>12</v>
      </c>
    </row>
    <row r="83" spans="2:18" s="1" customFormat="1" ht="11.85" customHeight="1" x14ac:dyDescent="0.15">
      <c r="B83" s="17" t="s">
        <v>496</v>
      </c>
      <c r="C83" s="56" t="s">
        <v>906</v>
      </c>
      <c r="D83" s="10"/>
      <c r="E83" s="11"/>
      <c r="F83" s="10">
        <v>7</v>
      </c>
      <c r="G83" s="11">
        <v>4.7978067169294E-4</v>
      </c>
      <c r="H83" s="10">
        <v>203</v>
      </c>
      <c r="I83" s="11">
        <v>6.06908592988561E-4</v>
      </c>
      <c r="J83" s="10">
        <v>2</v>
      </c>
      <c r="K83" s="11">
        <v>0.28571428571428598</v>
      </c>
      <c r="L83" s="10">
        <v>21</v>
      </c>
      <c r="M83" s="11">
        <v>0.10344827586206901</v>
      </c>
      <c r="N83" s="58" t="s">
        <v>908</v>
      </c>
      <c r="O83" s="59">
        <v>29</v>
      </c>
      <c r="P83" s="59">
        <v>22.4</v>
      </c>
      <c r="Q83" s="59"/>
      <c r="R83" s="10"/>
    </row>
    <row r="84" spans="2:18" s="1" customFormat="1" ht="11.85" customHeight="1" x14ac:dyDescent="0.15">
      <c r="B84" s="17" t="s">
        <v>497</v>
      </c>
      <c r="C84" s="52" t="s">
        <v>906</v>
      </c>
      <c r="D84" s="8"/>
      <c r="E84" s="9"/>
      <c r="F84" s="8">
        <v>22</v>
      </c>
      <c r="G84" s="9">
        <v>1.50788211103496E-3</v>
      </c>
      <c r="H84" s="8">
        <v>577</v>
      </c>
      <c r="I84" s="9">
        <v>1.72505545888867E-3</v>
      </c>
      <c r="J84" s="8"/>
      <c r="K84" s="9"/>
      <c r="L84" s="8"/>
      <c r="M84" s="9"/>
      <c r="N84" s="54" t="s">
        <v>913</v>
      </c>
      <c r="O84" s="55">
        <v>26.227272727272702</v>
      </c>
      <c r="P84" s="55">
        <v>26.227272727272702</v>
      </c>
      <c r="Q84" s="55"/>
      <c r="R84" s="8"/>
    </row>
    <row r="85" spans="2:18" s="1" customFormat="1" ht="11.85" customHeight="1" x14ac:dyDescent="0.15">
      <c r="B85" s="17" t="s">
        <v>498</v>
      </c>
      <c r="C85" s="56" t="s">
        <v>906</v>
      </c>
      <c r="D85" s="10"/>
      <c r="E85" s="11"/>
      <c r="F85" s="10">
        <v>1</v>
      </c>
      <c r="G85" s="11">
        <v>6.8540095956134305E-5</v>
      </c>
      <c r="H85" s="10">
        <v>58</v>
      </c>
      <c r="I85" s="11">
        <v>1.7340245513958901E-4</v>
      </c>
      <c r="J85" s="10"/>
      <c r="K85" s="11"/>
      <c r="L85" s="10"/>
      <c r="M85" s="11"/>
      <c r="N85" s="58" t="s">
        <v>953</v>
      </c>
      <c r="O85" s="59">
        <v>58</v>
      </c>
      <c r="P85" s="59">
        <v>58</v>
      </c>
      <c r="Q85" s="59"/>
      <c r="R85" s="10"/>
    </row>
    <row r="86" spans="2:18" s="1" customFormat="1" ht="11.85" customHeight="1" x14ac:dyDescent="0.15">
      <c r="B86" s="17" t="s">
        <v>499</v>
      </c>
      <c r="C86" s="52" t="s">
        <v>906</v>
      </c>
      <c r="D86" s="8">
        <v>1</v>
      </c>
      <c r="E86" s="9">
        <v>8.6956521739130401E-3</v>
      </c>
      <c r="F86" s="8">
        <v>114</v>
      </c>
      <c r="G86" s="9">
        <v>7.8135709389993094E-3</v>
      </c>
      <c r="H86" s="8">
        <v>3115</v>
      </c>
      <c r="I86" s="9">
        <v>9.3129077199968907E-3</v>
      </c>
      <c r="J86" s="8">
        <v>3</v>
      </c>
      <c r="K86" s="9">
        <v>2.6315789473684199E-2</v>
      </c>
      <c r="L86" s="8">
        <v>30</v>
      </c>
      <c r="M86" s="9">
        <v>9.6308186195826605E-3</v>
      </c>
      <c r="N86" s="54" t="s">
        <v>913</v>
      </c>
      <c r="O86" s="55">
        <v>27.324561403508799</v>
      </c>
      <c r="P86" s="55">
        <v>26.7117117117117</v>
      </c>
      <c r="Q86" s="55"/>
      <c r="R86" s="8">
        <v>1</v>
      </c>
    </row>
    <row r="87" spans="2:18" s="1" customFormat="1" ht="11.85" customHeight="1" x14ac:dyDescent="0.15">
      <c r="B87" s="17" t="s">
        <v>500</v>
      </c>
      <c r="C87" s="56" t="s">
        <v>906</v>
      </c>
      <c r="D87" s="10"/>
      <c r="E87" s="11"/>
      <c r="F87" s="10">
        <v>9</v>
      </c>
      <c r="G87" s="11">
        <v>6.1686086360520905E-4</v>
      </c>
      <c r="H87" s="10">
        <v>304</v>
      </c>
      <c r="I87" s="11">
        <v>9.0886804073163905E-4</v>
      </c>
      <c r="J87" s="10"/>
      <c r="K87" s="11"/>
      <c r="L87" s="10"/>
      <c r="M87" s="11"/>
      <c r="N87" s="58" t="s">
        <v>912</v>
      </c>
      <c r="O87" s="59">
        <v>33.7777777777778</v>
      </c>
      <c r="P87" s="59">
        <v>33.7777777777778</v>
      </c>
      <c r="Q87" s="59"/>
      <c r="R87" s="10"/>
    </row>
    <row r="88" spans="2:18" s="1" customFormat="1" ht="11.85" customHeight="1" x14ac:dyDescent="0.15">
      <c r="B88" s="17" t="s">
        <v>501</v>
      </c>
      <c r="C88" s="52" t="s">
        <v>906</v>
      </c>
      <c r="D88" s="8"/>
      <c r="E88" s="9"/>
      <c r="F88" s="8">
        <v>67</v>
      </c>
      <c r="G88" s="9">
        <v>4.5921864290610001E-3</v>
      </c>
      <c r="H88" s="8">
        <v>1551</v>
      </c>
      <c r="I88" s="9">
        <v>4.6370208262327996E-3</v>
      </c>
      <c r="J88" s="8"/>
      <c r="K88" s="9"/>
      <c r="L88" s="8"/>
      <c r="M88" s="9"/>
      <c r="N88" s="54" t="s">
        <v>915</v>
      </c>
      <c r="O88" s="55">
        <v>23.1492537313433</v>
      </c>
      <c r="P88" s="55">
        <v>23.1492537313433</v>
      </c>
      <c r="Q88" s="55"/>
      <c r="R88" s="8"/>
    </row>
    <row r="89" spans="2:18" s="1" customFormat="1" ht="11.85" customHeight="1" x14ac:dyDescent="0.15">
      <c r="B89" s="17" t="s">
        <v>502</v>
      </c>
      <c r="C89" s="56" t="s">
        <v>906</v>
      </c>
      <c r="D89" s="10"/>
      <c r="E89" s="11"/>
      <c r="F89" s="10">
        <v>1</v>
      </c>
      <c r="G89" s="11">
        <v>6.8540095956134305E-5</v>
      </c>
      <c r="H89" s="10">
        <v>28</v>
      </c>
      <c r="I89" s="11">
        <v>8.3711530067387795E-5</v>
      </c>
      <c r="J89" s="10"/>
      <c r="K89" s="11"/>
      <c r="L89" s="10"/>
      <c r="M89" s="11"/>
      <c r="N89" s="58" t="s">
        <v>915</v>
      </c>
      <c r="O89" s="59">
        <v>28</v>
      </c>
      <c r="P89" s="59">
        <v>28</v>
      </c>
      <c r="Q89" s="59"/>
      <c r="R89" s="10"/>
    </row>
    <row r="90" spans="2:18" s="1" customFormat="1" ht="11.85" customHeight="1" x14ac:dyDescent="0.15">
      <c r="B90" s="17" t="s">
        <v>503</v>
      </c>
      <c r="C90" s="52" t="s">
        <v>906</v>
      </c>
      <c r="D90" s="8">
        <v>4</v>
      </c>
      <c r="E90" s="9">
        <v>7.9522862823061605E-3</v>
      </c>
      <c r="F90" s="8">
        <v>499</v>
      </c>
      <c r="G90" s="9">
        <v>3.4201507882111001E-2</v>
      </c>
      <c r="H90" s="8">
        <v>15932</v>
      </c>
      <c r="I90" s="9">
        <v>4.7631860608343603E-2</v>
      </c>
      <c r="J90" s="8">
        <v>6</v>
      </c>
      <c r="K90" s="9">
        <v>1.20240480961924E-2</v>
      </c>
      <c r="L90" s="8">
        <v>59</v>
      </c>
      <c r="M90" s="9">
        <v>3.70323876475019E-3</v>
      </c>
      <c r="N90" s="54" t="s">
        <v>910</v>
      </c>
      <c r="O90" s="55">
        <v>31.9278557114229</v>
      </c>
      <c r="P90" s="55">
        <v>31.474645030426</v>
      </c>
      <c r="Q90" s="55"/>
      <c r="R90" s="8">
        <v>1</v>
      </c>
    </row>
    <row r="91" spans="2:18" s="1" customFormat="1" ht="11.85" customHeight="1" x14ac:dyDescent="0.15">
      <c r="B91" s="17" t="s">
        <v>504</v>
      </c>
      <c r="C91" s="56" t="s">
        <v>906</v>
      </c>
      <c r="D91" s="10">
        <v>1</v>
      </c>
      <c r="E91" s="11">
        <v>7.4682598954443598E-4</v>
      </c>
      <c r="F91" s="10">
        <v>1338</v>
      </c>
      <c r="G91" s="11">
        <v>9.1706648389307699E-2</v>
      </c>
      <c r="H91" s="10">
        <v>36737</v>
      </c>
      <c r="I91" s="11">
        <v>0.10983251714591501</v>
      </c>
      <c r="J91" s="10">
        <v>44</v>
      </c>
      <c r="K91" s="11">
        <v>3.28849028400598E-2</v>
      </c>
      <c r="L91" s="10">
        <v>1296</v>
      </c>
      <c r="M91" s="11">
        <v>3.5277785339031503E-2</v>
      </c>
      <c r="N91" s="58" t="s">
        <v>909</v>
      </c>
      <c r="O91" s="59">
        <v>27.456651718983601</v>
      </c>
      <c r="P91" s="59">
        <v>25.755795981452899</v>
      </c>
      <c r="Q91" s="59"/>
      <c r="R91" s="10">
        <v>24</v>
      </c>
    </row>
    <row r="92" spans="2:18" s="1" customFormat="1" ht="11.85" customHeight="1" x14ac:dyDescent="0.15">
      <c r="B92" s="17" t="s">
        <v>505</v>
      </c>
      <c r="C92" s="52" t="s">
        <v>906</v>
      </c>
      <c r="D92" s="8">
        <v>2</v>
      </c>
      <c r="E92" s="9">
        <v>1.9900497512437801E-3</v>
      </c>
      <c r="F92" s="8">
        <v>1003</v>
      </c>
      <c r="G92" s="9">
        <v>6.8745716244002802E-2</v>
      </c>
      <c r="H92" s="8">
        <v>29463</v>
      </c>
      <c r="I92" s="9">
        <v>8.8085457513408794E-2</v>
      </c>
      <c r="J92" s="8">
        <v>47</v>
      </c>
      <c r="K92" s="9">
        <v>4.6859421734795598E-2</v>
      </c>
      <c r="L92" s="8">
        <v>806</v>
      </c>
      <c r="M92" s="9">
        <v>2.73563452465805E-2</v>
      </c>
      <c r="N92" s="54" t="s">
        <v>928</v>
      </c>
      <c r="O92" s="55">
        <v>29.3748753738784</v>
      </c>
      <c r="P92" s="55">
        <v>27.976987447698701</v>
      </c>
      <c r="Q92" s="55"/>
      <c r="R92" s="8">
        <v>11</v>
      </c>
    </row>
    <row r="93" spans="2:18" s="1" customFormat="1" ht="11.85" customHeight="1" x14ac:dyDescent="0.15">
      <c r="B93" s="17" t="s">
        <v>507</v>
      </c>
      <c r="C93" s="56" t="s">
        <v>906</v>
      </c>
      <c r="D93" s="10"/>
      <c r="E93" s="11"/>
      <c r="F93" s="10">
        <v>8</v>
      </c>
      <c r="G93" s="11">
        <v>5.4832076764907498E-4</v>
      </c>
      <c r="H93" s="10">
        <v>178</v>
      </c>
      <c r="I93" s="11">
        <v>5.3216615542839405E-4</v>
      </c>
      <c r="J93" s="10"/>
      <c r="K93" s="11"/>
      <c r="L93" s="10"/>
      <c r="M93" s="11"/>
      <c r="N93" s="58" t="s">
        <v>922</v>
      </c>
      <c r="O93" s="59">
        <v>22.25</v>
      </c>
      <c r="P93" s="59">
        <v>22.25</v>
      </c>
      <c r="Q93" s="59"/>
      <c r="R93" s="10"/>
    </row>
    <row r="94" spans="2:18" s="1" customFormat="1" ht="11.85" customHeight="1" x14ac:dyDescent="0.15">
      <c r="B94" s="17" t="s">
        <v>509</v>
      </c>
      <c r="C94" s="52" t="s">
        <v>906</v>
      </c>
      <c r="D94" s="8"/>
      <c r="E94" s="9"/>
      <c r="F94" s="8">
        <v>20</v>
      </c>
      <c r="G94" s="9">
        <v>1.3708019191226899E-3</v>
      </c>
      <c r="H94" s="8">
        <v>715</v>
      </c>
      <c r="I94" s="9">
        <v>2.1376337142208E-3</v>
      </c>
      <c r="J94" s="8"/>
      <c r="K94" s="9"/>
      <c r="L94" s="8"/>
      <c r="M94" s="9"/>
      <c r="N94" s="54" t="s">
        <v>920</v>
      </c>
      <c r="O94" s="55">
        <v>35.75</v>
      </c>
      <c r="P94" s="55">
        <v>35.75</v>
      </c>
      <c r="Q94" s="55"/>
      <c r="R94" s="8">
        <v>1</v>
      </c>
    </row>
    <row r="95" spans="2:18" s="1" customFormat="1" ht="11.85" customHeight="1" x14ac:dyDescent="0.15">
      <c r="B95" s="17" t="s">
        <v>510</v>
      </c>
      <c r="C95" s="56" t="s">
        <v>906</v>
      </c>
      <c r="D95" s="10"/>
      <c r="E95" s="11"/>
      <c r="F95" s="10">
        <v>24</v>
      </c>
      <c r="G95" s="11">
        <v>1.6449623029472201E-3</v>
      </c>
      <c r="H95" s="10">
        <v>1032</v>
      </c>
      <c r="I95" s="11">
        <v>3.0853678224837199E-3</v>
      </c>
      <c r="J95" s="10">
        <v>3</v>
      </c>
      <c r="K95" s="11">
        <v>0.125</v>
      </c>
      <c r="L95" s="10">
        <v>178</v>
      </c>
      <c r="M95" s="11">
        <v>0.17248062015503901</v>
      </c>
      <c r="N95" s="58" t="s">
        <v>921</v>
      </c>
      <c r="O95" s="59">
        <v>43</v>
      </c>
      <c r="P95" s="59">
        <v>33.380952380952401</v>
      </c>
      <c r="Q95" s="59"/>
      <c r="R95" s="10"/>
    </row>
    <row r="96" spans="2:18" s="1" customFormat="1" ht="11.85" customHeight="1" x14ac:dyDescent="0.15">
      <c r="B96" s="17" t="s">
        <v>512</v>
      </c>
      <c r="C96" s="52" t="s">
        <v>906</v>
      </c>
      <c r="D96" s="8">
        <v>4</v>
      </c>
      <c r="E96" s="9">
        <v>7.1684587813620098E-3</v>
      </c>
      <c r="F96" s="8">
        <v>554</v>
      </c>
      <c r="G96" s="9">
        <v>3.7971213159698397E-2</v>
      </c>
      <c r="H96" s="8">
        <v>12918</v>
      </c>
      <c r="I96" s="9">
        <v>3.8620912336089802E-2</v>
      </c>
      <c r="J96" s="8">
        <v>6</v>
      </c>
      <c r="K96" s="9">
        <v>1.0830324909747301E-2</v>
      </c>
      <c r="L96" s="8">
        <v>34</v>
      </c>
      <c r="M96" s="9">
        <v>2.6319863755999398E-3</v>
      </c>
      <c r="N96" s="54" t="s">
        <v>912</v>
      </c>
      <c r="O96" s="55">
        <v>23.3176895306859</v>
      </c>
      <c r="P96" s="55">
        <v>22.965328467153299</v>
      </c>
      <c r="Q96" s="55"/>
      <c r="R96" s="8">
        <v>2</v>
      </c>
    </row>
    <row r="97" spans="2:18" s="1" customFormat="1" ht="11.85" customHeight="1" x14ac:dyDescent="0.15">
      <c r="B97" s="17" t="s">
        <v>528</v>
      </c>
      <c r="C97" s="56" t="s">
        <v>906</v>
      </c>
      <c r="D97" s="10"/>
      <c r="E97" s="11"/>
      <c r="F97" s="10">
        <v>12</v>
      </c>
      <c r="G97" s="11">
        <v>8.2248115147361199E-4</v>
      </c>
      <c r="H97" s="10">
        <v>162</v>
      </c>
      <c r="I97" s="11">
        <v>4.8433099538988601E-4</v>
      </c>
      <c r="J97" s="10"/>
      <c r="K97" s="11"/>
      <c r="L97" s="10"/>
      <c r="M97" s="11"/>
      <c r="N97" s="58" t="s">
        <v>935</v>
      </c>
      <c r="O97" s="59">
        <v>13.5</v>
      </c>
      <c r="P97" s="59">
        <v>13.5</v>
      </c>
      <c r="Q97" s="59"/>
      <c r="R97" s="10">
        <v>10</v>
      </c>
    </row>
    <row r="98" spans="2:18" s="1" customFormat="1" ht="11.85" customHeight="1" x14ac:dyDescent="0.15">
      <c r="B98" s="17" t="s">
        <v>529</v>
      </c>
      <c r="C98" s="52" t="s">
        <v>906</v>
      </c>
      <c r="D98" s="8"/>
      <c r="E98" s="9"/>
      <c r="F98" s="8">
        <v>3</v>
      </c>
      <c r="G98" s="9">
        <v>2.05620287868403E-4</v>
      </c>
      <c r="H98" s="8">
        <v>26</v>
      </c>
      <c r="I98" s="9">
        <v>7.7732135062574399E-5</v>
      </c>
      <c r="J98" s="8"/>
      <c r="K98" s="9"/>
      <c r="L98" s="8"/>
      <c r="M98" s="9"/>
      <c r="N98" s="54" t="s">
        <v>911</v>
      </c>
      <c r="O98" s="55">
        <v>8.6666666666666696</v>
      </c>
      <c r="P98" s="55">
        <v>8.6666666666666696</v>
      </c>
      <c r="Q98" s="55"/>
      <c r="R98" s="8">
        <v>3</v>
      </c>
    </row>
    <row r="99" spans="2:18" s="1" customFormat="1" ht="11.85" customHeight="1" x14ac:dyDescent="0.15">
      <c r="B99" s="17" t="s">
        <v>530</v>
      </c>
      <c r="C99" s="56" t="s">
        <v>906</v>
      </c>
      <c r="D99" s="10"/>
      <c r="E99" s="11"/>
      <c r="F99" s="10">
        <v>37</v>
      </c>
      <c r="G99" s="11">
        <v>2.53598355037697E-3</v>
      </c>
      <c r="H99" s="10">
        <v>616</v>
      </c>
      <c r="I99" s="11">
        <v>1.8416536614825299E-3</v>
      </c>
      <c r="J99" s="10"/>
      <c r="K99" s="11"/>
      <c r="L99" s="10"/>
      <c r="M99" s="11"/>
      <c r="N99" s="58" t="s">
        <v>912</v>
      </c>
      <c r="O99" s="59">
        <v>16.648648648648699</v>
      </c>
      <c r="P99" s="59">
        <v>16.648648648648699</v>
      </c>
      <c r="Q99" s="59"/>
      <c r="R99" s="10">
        <v>33</v>
      </c>
    </row>
    <row r="100" spans="2:18" s="1" customFormat="1" ht="11.85" customHeight="1" x14ac:dyDescent="0.15">
      <c r="B100" s="17" t="s">
        <v>531</v>
      </c>
      <c r="C100" s="52" t="s">
        <v>906</v>
      </c>
      <c r="D100" s="8"/>
      <c r="E100" s="9"/>
      <c r="F100" s="8">
        <v>5</v>
      </c>
      <c r="G100" s="9">
        <v>3.4270047978067199E-4</v>
      </c>
      <c r="H100" s="8">
        <v>159</v>
      </c>
      <c r="I100" s="9">
        <v>4.7536190288266598E-4</v>
      </c>
      <c r="J100" s="8"/>
      <c r="K100" s="9"/>
      <c r="L100" s="8"/>
      <c r="M100" s="9"/>
      <c r="N100" s="54" t="s">
        <v>934</v>
      </c>
      <c r="O100" s="55">
        <v>31.8</v>
      </c>
      <c r="P100" s="55">
        <v>31.8</v>
      </c>
      <c r="Q100" s="55"/>
      <c r="R100" s="8">
        <v>4</v>
      </c>
    </row>
    <row r="101" spans="2:18" s="1" customFormat="1" ht="11.85" customHeight="1" x14ac:dyDescent="0.15">
      <c r="B101" s="17" t="s">
        <v>534</v>
      </c>
      <c r="C101" s="56" t="s">
        <v>906</v>
      </c>
      <c r="D101" s="10"/>
      <c r="E101" s="11"/>
      <c r="F101" s="10">
        <v>1</v>
      </c>
      <c r="G101" s="11">
        <v>6.8540095956134305E-5</v>
      </c>
      <c r="H101" s="10">
        <v>49</v>
      </c>
      <c r="I101" s="11">
        <v>1.46495177617929E-4</v>
      </c>
      <c r="J101" s="10"/>
      <c r="K101" s="11"/>
      <c r="L101" s="10"/>
      <c r="M101" s="11"/>
      <c r="N101" s="58" t="s">
        <v>913</v>
      </c>
      <c r="O101" s="59">
        <v>49</v>
      </c>
      <c r="P101" s="59">
        <v>49</v>
      </c>
      <c r="Q101" s="59"/>
      <c r="R101" s="10"/>
    </row>
    <row r="102" spans="2:18" s="1" customFormat="1" ht="11.85" customHeight="1" x14ac:dyDescent="0.15">
      <c r="B102" s="17" t="s">
        <v>537</v>
      </c>
      <c r="C102" s="52" t="s">
        <v>906</v>
      </c>
      <c r="D102" s="8"/>
      <c r="E102" s="9"/>
      <c r="F102" s="8">
        <v>2</v>
      </c>
      <c r="G102" s="9">
        <v>1.3708019191226899E-4</v>
      </c>
      <c r="H102" s="8">
        <v>105</v>
      </c>
      <c r="I102" s="9">
        <v>3.1391823775270402E-4</v>
      </c>
      <c r="J102" s="8">
        <v>2</v>
      </c>
      <c r="K102" s="9">
        <v>1</v>
      </c>
      <c r="L102" s="8">
        <v>45</v>
      </c>
      <c r="M102" s="9">
        <v>0.42857142857142899</v>
      </c>
      <c r="N102" s="54" t="s">
        <v>922</v>
      </c>
      <c r="O102" s="55">
        <v>52.5</v>
      </c>
      <c r="P102" s="55"/>
      <c r="Q102" s="55"/>
      <c r="R102" s="8"/>
    </row>
    <row r="103" spans="2:18" s="1" customFormat="1" ht="11.85" customHeight="1" x14ac:dyDescent="0.15">
      <c r="B103" s="17" t="s">
        <v>539</v>
      </c>
      <c r="C103" s="56" t="s">
        <v>906</v>
      </c>
      <c r="D103" s="10"/>
      <c r="E103" s="11"/>
      <c r="F103" s="10">
        <v>4</v>
      </c>
      <c r="G103" s="11">
        <v>2.74160383824537E-4</v>
      </c>
      <c r="H103" s="10">
        <v>73</v>
      </c>
      <c r="I103" s="11">
        <v>2.1824791767568999E-4</v>
      </c>
      <c r="J103" s="10"/>
      <c r="K103" s="11"/>
      <c r="L103" s="10"/>
      <c r="M103" s="11"/>
      <c r="N103" s="58" t="s">
        <v>916</v>
      </c>
      <c r="O103" s="59">
        <v>18.25</v>
      </c>
      <c r="P103" s="59">
        <v>18.25</v>
      </c>
      <c r="Q103" s="59"/>
      <c r="R103" s="10">
        <v>4</v>
      </c>
    </row>
    <row r="104" spans="2:18" s="1" customFormat="1" ht="11.85" customHeight="1" x14ac:dyDescent="0.15">
      <c r="B104" s="17" t="s">
        <v>540</v>
      </c>
      <c r="C104" s="52" t="s">
        <v>906</v>
      </c>
      <c r="D104" s="8"/>
      <c r="E104" s="9"/>
      <c r="F104" s="8">
        <v>1</v>
      </c>
      <c r="G104" s="9">
        <v>6.8540095956134305E-5</v>
      </c>
      <c r="H104" s="8">
        <v>13</v>
      </c>
      <c r="I104" s="9">
        <v>3.88660675312872E-5</v>
      </c>
      <c r="J104" s="8"/>
      <c r="K104" s="9"/>
      <c r="L104" s="8"/>
      <c r="M104" s="9"/>
      <c r="N104" s="54" t="s">
        <v>928</v>
      </c>
      <c r="O104" s="55">
        <v>13</v>
      </c>
      <c r="P104" s="55">
        <v>13</v>
      </c>
      <c r="Q104" s="55"/>
      <c r="R104" s="8">
        <v>1</v>
      </c>
    </row>
    <row r="105" spans="2:18" s="1" customFormat="1" ht="11.85" customHeight="1" x14ac:dyDescent="0.15">
      <c r="B105" s="17" t="s">
        <v>550</v>
      </c>
      <c r="C105" s="56" t="s">
        <v>906</v>
      </c>
      <c r="D105" s="10"/>
      <c r="E105" s="11"/>
      <c r="F105" s="10">
        <v>1</v>
      </c>
      <c r="G105" s="11">
        <v>6.8540095956134305E-5</v>
      </c>
      <c r="H105" s="10">
        <v>66</v>
      </c>
      <c r="I105" s="11">
        <v>1.97320035158843E-4</v>
      </c>
      <c r="J105" s="10">
        <v>1</v>
      </c>
      <c r="K105" s="11">
        <v>1</v>
      </c>
      <c r="L105" s="10">
        <v>6</v>
      </c>
      <c r="M105" s="11">
        <v>9.0909090909090898E-2</v>
      </c>
      <c r="N105" s="58" t="s">
        <v>910</v>
      </c>
      <c r="O105" s="59">
        <v>66</v>
      </c>
      <c r="P105" s="59"/>
      <c r="Q105" s="59"/>
      <c r="R105" s="10"/>
    </row>
    <row r="106" spans="2:18" s="1" customFormat="1" ht="11.85" customHeight="1" x14ac:dyDescent="0.15">
      <c r="B106" s="17" t="s">
        <v>552</v>
      </c>
      <c r="C106" s="52" t="s">
        <v>906</v>
      </c>
      <c r="D106" s="8"/>
      <c r="E106" s="9"/>
      <c r="F106" s="8">
        <v>2</v>
      </c>
      <c r="G106" s="9">
        <v>1.3708019191226899E-4</v>
      </c>
      <c r="H106" s="8">
        <v>62</v>
      </c>
      <c r="I106" s="9">
        <v>1.8536124514921599E-4</v>
      </c>
      <c r="J106" s="8"/>
      <c r="K106" s="9"/>
      <c r="L106" s="8"/>
      <c r="M106" s="9"/>
      <c r="N106" s="54" t="s">
        <v>921</v>
      </c>
      <c r="O106" s="55">
        <v>31</v>
      </c>
      <c r="P106" s="55">
        <v>31</v>
      </c>
      <c r="Q106" s="55"/>
      <c r="R106" s="8">
        <v>2</v>
      </c>
    </row>
    <row r="107" spans="2:18" s="1" customFormat="1" ht="11.85" customHeight="1" x14ac:dyDescent="0.15">
      <c r="B107" s="17" t="s">
        <v>553</v>
      </c>
      <c r="C107" s="56" t="s">
        <v>906</v>
      </c>
      <c r="D107" s="10"/>
      <c r="E107" s="11"/>
      <c r="F107" s="10">
        <v>1</v>
      </c>
      <c r="G107" s="11">
        <v>6.8540095956134305E-5</v>
      </c>
      <c r="H107" s="10">
        <v>2</v>
      </c>
      <c r="I107" s="11">
        <v>5.9793950048134099E-6</v>
      </c>
      <c r="J107" s="10"/>
      <c r="K107" s="11"/>
      <c r="L107" s="10"/>
      <c r="M107" s="11"/>
      <c r="N107" s="58" t="s">
        <v>910</v>
      </c>
      <c r="O107" s="59">
        <v>2</v>
      </c>
      <c r="P107" s="59">
        <v>2</v>
      </c>
      <c r="Q107" s="59"/>
      <c r="R107" s="10">
        <v>1</v>
      </c>
    </row>
    <row r="108" spans="2:18" s="1" customFormat="1" ht="11.85" customHeight="1" x14ac:dyDescent="0.15">
      <c r="B108" s="17" t="s">
        <v>555</v>
      </c>
      <c r="C108" s="52" t="s">
        <v>906</v>
      </c>
      <c r="D108" s="8"/>
      <c r="E108" s="9"/>
      <c r="F108" s="8">
        <v>1</v>
      </c>
      <c r="G108" s="9">
        <v>6.8540095956134305E-5</v>
      </c>
      <c r="H108" s="8">
        <v>20</v>
      </c>
      <c r="I108" s="9">
        <v>5.9793950048134098E-5</v>
      </c>
      <c r="J108" s="8"/>
      <c r="K108" s="9"/>
      <c r="L108" s="8"/>
      <c r="M108" s="9"/>
      <c r="N108" s="54" t="s">
        <v>935</v>
      </c>
      <c r="O108" s="55">
        <v>20</v>
      </c>
      <c r="P108" s="55">
        <v>20</v>
      </c>
      <c r="Q108" s="55"/>
      <c r="R108" s="8">
        <v>1</v>
      </c>
    </row>
    <row r="109" spans="2:18" s="1" customFormat="1" ht="11.85" customHeight="1" x14ac:dyDescent="0.15">
      <c r="B109" s="17" t="s">
        <v>556</v>
      </c>
      <c r="C109" s="56" t="s">
        <v>906</v>
      </c>
      <c r="D109" s="10"/>
      <c r="E109" s="11"/>
      <c r="F109" s="10">
        <v>4</v>
      </c>
      <c r="G109" s="11">
        <v>2.74160383824537E-4</v>
      </c>
      <c r="H109" s="10">
        <v>194</v>
      </c>
      <c r="I109" s="11">
        <v>5.8000131546690099E-4</v>
      </c>
      <c r="J109" s="10"/>
      <c r="K109" s="11"/>
      <c r="L109" s="10"/>
      <c r="M109" s="11"/>
      <c r="N109" s="58" t="s">
        <v>912</v>
      </c>
      <c r="O109" s="59">
        <v>48.5</v>
      </c>
      <c r="P109" s="59">
        <v>48.5</v>
      </c>
      <c r="Q109" s="59"/>
      <c r="R109" s="10">
        <v>4</v>
      </c>
    </row>
    <row r="110" spans="2:18" s="1" customFormat="1" ht="11.85" customHeight="1" x14ac:dyDescent="0.15">
      <c r="B110" s="17" t="s">
        <v>557</v>
      </c>
      <c r="C110" s="52" t="s">
        <v>906</v>
      </c>
      <c r="D110" s="8"/>
      <c r="E110" s="9"/>
      <c r="F110" s="8">
        <v>1</v>
      </c>
      <c r="G110" s="9">
        <v>6.8540095956134305E-5</v>
      </c>
      <c r="H110" s="8">
        <v>99</v>
      </c>
      <c r="I110" s="9">
        <v>2.95980052738264E-4</v>
      </c>
      <c r="J110" s="8"/>
      <c r="K110" s="9"/>
      <c r="L110" s="8"/>
      <c r="M110" s="9"/>
      <c r="N110" s="54" t="s">
        <v>931</v>
      </c>
      <c r="O110" s="55">
        <v>99</v>
      </c>
      <c r="P110" s="55">
        <v>99</v>
      </c>
      <c r="Q110" s="55"/>
      <c r="R110" s="8"/>
    </row>
    <row r="111" spans="2:18" s="1" customFormat="1" ht="11.85" customHeight="1" x14ac:dyDescent="0.15">
      <c r="B111" s="17" t="s">
        <v>572</v>
      </c>
      <c r="C111" s="56" t="s">
        <v>906</v>
      </c>
      <c r="D111" s="10"/>
      <c r="E111" s="11"/>
      <c r="F111" s="10">
        <v>11</v>
      </c>
      <c r="G111" s="11">
        <v>7.5394105551747804E-4</v>
      </c>
      <c r="H111" s="10">
        <v>51</v>
      </c>
      <c r="I111" s="11">
        <v>1.5247457262274199E-4</v>
      </c>
      <c r="J111" s="10"/>
      <c r="K111" s="11"/>
      <c r="L111" s="10"/>
      <c r="M111" s="11"/>
      <c r="N111" s="58" t="s">
        <v>943</v>
      </c>
      <c r="O111" s="59">
        <v>4.6363636363636402</v>
      </c>
      <c r="P111" s="59">
        <v>4.6363636363636402</v>
      </c>
      <c r="Q111" s="59"/>
      <c r="R111" s="10">
        <v>10</v>
      </c>
    </row>
    <row r="112" spans="2:18" s="1" customFormat="1" ht="11.85" customHeight="1" x14ac:dyDescent="0.15">
      <c r="B112" s="17" t="s">
        <v>574</v>
      </c>
      <c r="C112" s="52" t="s">
        <v>906</v>
      </c>
      <c r="D112" s="8"/>
      <c r="E112" s="9"/>
      <c r="F112" s="8">
        <v>34</v>
      </c>
      <c r="G112" s="9">
        <v>2.3303632625085698E-3</v>
      </c>
      <c r="H112" s="8">
        <v>612</v>
      </c>
      <c r="I112" s="9">
        <v>1.8296948714728999E-3</v>
      </c>
      <c r="J112" s="8"/>
      <c r="K112" s="9"/>
      <c r="L112" s="8"/>
      <c r="M112" s="9"/>
      <c r="N112" s="54" t="s">
        <v>923</v>
      </c>
      <c r="O112" s="55">
        <v>18</v>
      </c>
      <c r="P112" s="55">
        <v>18</v>
      </c>
      <c r="Q112" s="55"/>
      <c r="R112" s="8">
        <v>26</v>
      </c>
    </row>
    <row r="113" spans="2:18" s="1" customFormat="1" ht="11.85" customHeight="1" x14ac:dyDescent="0.15">
      <c r="B113" s="17" t="s">
        <v>575</v>
      </c>
      <c r="C113" s="56" t="s">
        <v>906</v>
      </c>
      <c r="D113" s="10"/>
      <c r="E113" s="11"/>
      <c r="F113" s="10">
        <v>7</v>
      </c>
      <c r="G113" s="11">
        <v>4.7978067169294E-4</v>
      </c>
      <c r="H113" s="10">
        <v>81</v>
      </c>
      <c r="I113" s="11">
        <v>2.4216549769494301E-4</v>
      </c>
      <c r="J113" s="10"/>
      <c r="K113" s="11"/>
      <c r="L113" s="10"/>
      <c r="M113" s="11"/>
      <c r="N113" s="58" t="s">
        <v>934</v>
      </c>
      <c r="O113" s="59">
        <v>11.5714285714286</v>
      </c>
      <c r="P113" s="59">
        <v>11.5714285714286</v>
      </c>
      <c r="Q113" s="59"/>
      <c r="R113" s="10">
        <v>6</v>
      </c>
    </row>
    <row r="114" spans="2:18" s="1" customFormat="1" ht="11.85" customHeight="1" x14ac:dyDescent="0.15">
      <c r="B114" s="17" t="s">
        <v>576</v>
      </c>
      <c r="C114" s="52" t="s">
        <v>906</v>
      </c>
      <c r="D114" s="8"/>
      <c r="E114" s="9"/>
      <c r="F114" s="8">
        <v>1</v>
      </c>
      <c r="G114" s="9">
        <v>6.8540095956134305E-5</v>
      </c>
      <c r="H114" s="8">
        <v>76</v>
      </c>
      <c r="I114" s="9">
        <v>2.2721701018291001E-4</v>
      </c>
      <c r="J114" s="8"/>
      <c r="K114" s="9"/>
      <c r="L114" s="8"/>
      <c r="M114" s="9"/>
      <c r="N114" s="54" t="s">
        <v>916</v>
      </c>
      <c r="O114" s="55">
        <v>76</v>
      </c>
      <c r="P114" s="55">
        <v>76</v>
      </c>
      <c r="Q114" s="55"/>
      <c r="R114" s="8">
        <v>1</v>
      </c>
    </row>
    <row r="115" spans="2:18" s="1" customFormat="1" ht="11.85" customHeight="1" x14ac:dyDescent="0.15">
      <c r="B115" s="17" t="s">
        <v>581</v>
      </c>
      <c r="C115" s="56" t="s">
        <v>906</v>
      </c>
      <c r="D115" s="10"/>
      <c r="E115" s="11"/>
      <c r="F115" s="10">
        <v>1</v>
      </c>
      <c r="G115" s="11">
        <v>6.8540095956134305E-5</v>
      </c>
      <c r="H115" s="10">
        <v>9</v>
      </c>
      <c r="I115" s="11">
        <v>2.6907277521660399E-5</v>
      </c>
      <c r="J115" s="10"/>
      <c r="K115" s="11"/>
      <c r="L115" s="10"/>
      <c r="M115" s="11"/>
      <c r="N115" s="58" t="s">
        <v>922</v>
      </c>
      <c r="O115" s="59">
        <v>9</v>
      </c>
      <c r="P115" s="59">
        <v>9</v>
      </c>
      <c r="Q115" s="59"/>
      <c r="R115" s="10"/>
    </row>
    <row r="116" spans="2:18" s="1" customFormat="1" ht="11.85" customHeight="1" x14ac:dyDescent="0.15">
      <c r="B116" s="17" t="s">
        <v>587</v>
      </c>
      <c r="C116" s="52" t="s">
        <v>906</v>
      </c>
      <c r="D116" s="8"/>
      <c r="E116" s="9"/>
      <c r="F116" s="8">
        <v>3</v>
      </c>
      <c r="G116" s="9">
        <v>2.05620287868403E-4</v>
      </c>
      <c r="H116" s="8">
        <v>35</v>
      </c>
      <c r="I116" s="9">
        <v>1.04639412584235E-4</v>
      </c>
      <c r="J116" s="8"/>
      <c r="K116" s="9"/>
      <c r="L116" s="8"/>
      <c r="M116" s="9"/>
      <c r="N116" s="54" t="s">
        <v>916</v>
      </c>
      <c r="O116" s="55">
        <v>11.6666666666667</v>
      </c>
      <c r="P116" s="55">
        <v>11.6666666666667</v>
      </c>
      <c r="Q116" s="55"/>
      <c r="R116" s="8">
        <v>3</v>
      </c>
    </row>
    <row r="117" spans="2:18" s="1" customFormat="1" ht="11.85" customHeight="1" x14ac:dyDescent="0.15">
      <c r="B117" s="17" t="s">
        <v>588</v>
      </c>
      <c r="C117" s="56" t="s">
        <v>906</v>
      </c>
      <c r="D117" s="10"/>
      <c r="E117" s="11"/>
      <c r="F117" s="10">
        <v>1</v>
      </c>
      <c r="G117" s="11">
        <v>6.8540095956134305E-5</v>
      </c>
      <c r="H117" s="10">
        <v>3</v>
      </c>
      <c r="I117" s="11">
        <v>8.9690925072201204E-6</v>
      </c>
      <c r="J117" s="10"/>
      <c r="K117" s="11"/>
      <c r="L117" s="10"/>
      <c r="M117" s="11"/>
      <c r="N117" s="58" t="s">
        <v>910</v>
      </c>
      <c r="O117" s="59">
        <v>3</v>
      </c>
      <c r="P117" s="59">
        <v>3</v>
      </c>
      <c r="Q117" s="59"/>
      <c r="R117" s="10">
        <v>1</v>
      </c>
    </row>
    <row r="118" spans="2:18" s="1" customFormat="1" ht="11.85" customHeight="1" x14ac:dyDescent="0.15">
      <c r="B118" s="17" t="s">
        <v>602</v>
      </c>
      <c r="C118" s="52" t="s">
        <v>906</v>
      </c>
      <c r="D118" s="8"/>
      <c r="E118" s="9"/>
      <c r="F118" s="8">
        <v>19</v>
      </c>
      <c r="G118" s="9">
        <v>1.30226182316655E-3</v>
      </c>
      <c r="H118" s="8">
        <v>232</v>
      </c>
      <c r="I118" s="9">
        <v>6.9360982055835605E-4</v>
      </c>
      <c r="J118" s="8"/>
      <c r="K118" s="9"/>
      <c r="L118" s="8"/>
      <c r="M118" s="9"/>
      <c r="N118" s="54" t="s">
        <v>944</v>
      </c>
      <c r="O118" s="55">
        <v>12.210526315789499</v>
      </c>
      <c r="P118" s="55">
        <v>12.210526315789499</v>
      </c>
      <c r="Q118" s="55"/>
      <c r="R118" s="8">
        <v>17</v>
      </c>
    </row>
    <row r="119" spans="2:18" s="1" customFormat="1" ht="11.85" customHeight="1" x14ac:dyDescent="0.15">
      <c r="B119" s="17" t="s">
        <v>603</v>
      </c>
      <c r="C119" s="56" t="s">
        <v>906</v>
      </c>
      <c r="D119" s="10"/>
      <c r="E119" s="11"/>
      <c r="F119" s="10">
        <v>3</v>
      </c>
      <c r="G119" s="11">
        <v>2.05620287868403E-4</v>
      </c>
      <c r="H119" s="10">
        <v>48</v>
      </c>
      <c r="I119" s="11">
        <v>1.4350548011552201E-4</v>
      </c>
      <c r="J119" s="10"/>
      <c r="K119" s="11"/>
      <c r="L119" s="10"/>
      <c r="M119" s="11"/>
      <c r="N119" s="58" t="s">
        <v>914</v>
      </c>
      <c r="O119" s="59">
        <v>16</v>
      </c>
      <c r="P119" s="59">
        <v>16</v>
      </c>
      <c r="Q119" s="59"/>
      <c r="R119" s="10">
        <v>3</v>
      </c>
    </row>
    <row r="120" spans="2:18" s="1" customFormat="1" ht="11.85" customHeight="1" x14ac:dyDescent="0.15">
      <c r="B120" s="17" t="s">
        <v>608</v>
      </c>
      <c r="C120" s="52" t="s">
        <v>906</v>
      </c>
      <c r="D120" s="8"/>
      <c r="E120" s="9"/>
      <c r="F120" s="8">
        <v>1</v>
      </c>
      <c r="G120" s="9">
        <v>6.8540095956134305E-5</v>
      </c>
      <c r="H120" s="8">
        <v>18</v>
      </c>
      <c r="I120" s="9">
        <v>5.3814555043320702E-5</v>
      </c>
      <c r="J120" s="8"/>
      <c r="K120" s="9"/>
      <c r="L120" s="8"/>
      <c r="M120" s="9"/>
      <c r="N120" s="54" t="s">
        <v>903</v>
      </c>
      <c r="O120" s="55">
        <v>18</v>
      </c>
      <c r="P120" s="55">
        <v>18</v>
      </c>
      <c r="Q120" s="55"/>
      <c r="R120" s="8">
        <v>1</v>
      </c>
    </row>
    <row r="121" spans="2:18" s="1" customFormat="1" ht="11.85" customHeight="1" x14ac:dyDescent="0.15">
      <c r="B121" s="17" t="s">
        <v>622</v>
      </c>
      <c r="C121" s="56" t="s">
        <v>906</v>
      </c>
      <c r="D121" s="10"/>
      <c r="E121" s="11"/>
      <c r="F121" s="10">
        <v>21</v>
      </c>
      <c r="G121" s="11">
        <v>1.4393420150788201E-3</v>
      </c>
      <c r="H121" s="10">
        <v>529</v>
      </c>
      <c r="I121" s="11">
        <v>1.58154997877315E-3</v>
      </c>
      <c r="J121" s="10"/>
      <c r="K121" s="11"/>
      <c r="L121" s="10"/>
      <c r="M121" s="11"/>
      <c r="N121" s="58" t="s">
        <v>935</v>
      </c>
      <c r="O121" s="59">
        <v>25.1904761904762</v>
      </c>
      <c r="P121" s="59">
        <v>25.1904761904762</v>
      </c>
      <c r="Q121" s="59"/>
      <c r="R121" s="10">
        <v>17</v>
      </c>
    </row>
    <row r="122" spans="2:18" s="1" customFormat="1" ht="11.85" customHeight="1" x14ac:dyDescent="0.15">
      <c r="B122" s="17" t="s">
        <v>623</v>
      </c>
      <c r="C122" s="52" t="s">
        <v>906</v>
      </c>
      <c r="D122" s="8"/>
      <c r="E122" s="9"/>
      <c r="F122" s="8">
        <v>5</v>
      </c>
      <c r="G122" s="9">
        <v>3.4270047978067199E-4</v>
      </c>
      <c r="H122" s="8">
        <v>67</v>
      </c>
      <c r="I122" s="9">
        <v>2.0030973266124899E-4</v>
      </c>
      <c r="J122" s="8"/>
      <c r="K122" s="9"/>
      <c r="L122" s="8"/>
      <c r="M122" s="9"/>
      <c r="N122" s="54" t="s">
        <v>918</v>
      </c>
      <c r="O122" s="55">
        <v>13.4</v>
      </c>
      <c r="P122" s="55">
        <v>13.4</v>
      </c>
      <c r="Q122" s="55"/>
      <c r="R122" s="8">
        <v>5</v>
      </c>
    </row>
    <row r="123" spans="2:18" s="1" customFormat="1" ht="11.85" customHeight="1" x14ac:dyDescent="0.15">
      <c r="B123" s="17" t="s">
        <v>651</v>
      </c>
      <c r="C123" s="56" t="s">
        <v>906</v>
      </c>
      <c r="D123" s="10"/>
      <c r="E123" s="11"/>
      <c r="F123" s="10">
        <v>7</v>
      </c>
      <c r="G123" s="11">
        <v>4.7978067169294E-4</v>
      </c>
      <c r="H123" s="10">
        <v>133</v>
      </c>
      <c r="I123" s="11">
        <v>3.97629767820092E-4</v>
      </c>
      <c r="J123" s="10"/>
      <c r="K123" s="11"/>
      <c r="L123" s="10"/>
      <c r="M123" s="11"/>
      <c r="N123" s="58" t="s">
        <v>945</v>
      </c>
      <c r="O123" s="59">
        <v>19</v>
      </c>
      <c r="P123" s="59">
        <v>19</v>
      </c>
      <c r="Q123" s="59"/>
      <c r="R123" s="10">
        <v>5</v>
      </c>
    </row>
    <row r="124" spans="2:18" s="1" customFormat="1" ht="11.85" customHeight="1" x14ac:dyDescent="0.15">
      <c r="B124" s="17" t="s">
        <v>653</v>
      </c>
      <c r="C124" s="52" t="s">
        <v>906</v>
      </c>
      <c r="D124" s="8"/>
      <c r="E124" s="9"/>
      <c r="F124" s="8">
        <v>1</v>
      </c>
      <c r="G124" s="9">
        <v>6.8540095956134305E-5</v>
      </c>
      <c r="H124" s="8">
        <v>17</v>
      </c>
      <c r="I124" s="9">
        <v>5.0824857540913998E-5</v>
      </c>
      <c r="J124" s="8"/>
      <c r="K124" s="9"/>
      <c r="L124" s="8"/>
      <c r="M124" s="9"/>
      <c r="N124" s="54" t="s">
        <v>915</v>
      </c>
      <c r="O124" s="55">
        <v>17</v>
      </c>
      <c r="P124" s="55">
        <v>17</v>
      </c>
      <c r="Q124" s="55"/>
      <c r="R124" s="8"/>
    </row>
    <row r="125" spans="2:18" s="1" customFormat="1" ht="11.85" customHeight="1" x14ac:dyDescent="0.15">
      <c r="B125" s="17" t="s">
        <v>655</v>
      </c>
      <c r="C125" s="56" t="s">
        <v>906</v>
      </c>
      <c r="D125" s="10"/>
      <c r="E125" s="11"/>
      <c r="F125" s="10">
        <v>1</v>
      </c>
      <c r="G125" s="11">
        <v>6.8540095956134305E-5</v>
      </c>
      <c r="H125" s="10">
        <v>2</v>
      </c>
      <c r="I125" s="11">
        <v>5.9793950048134099E-6</v>
      </c>
      <c r="J125" s="10"/>
      <c r="K125" s="11"/>
      <c r="L125" s="10"/>
      <c r="M125" s="11"/>
      <c r="N125" s="58" t="s">
        <v>928</v>
      </c>
      <c r="O125" s="59">
        <v>2</v>
      </c>
      <c r="P125" s="59">
        <v>2</v>
      </c>
      <c r="Q125" s="59"/>
      <c r="R125" s="10">
        <v>1</v>
      </c>
    </row>
    <row r="126" spans="2:18" s="1" customFormat="1" ht="11.85" customHeight="1" x14ac:dyDescent="0.15">
      <c r="B126" s="17" t="s">
        <v>658</v>
      </c>
      <c r="C126" s="52" t="s">
        <v>906</v>
      </c>
      <c r="D126" s="8"/>
      <c r="E126" s="9"/>
      <c r="F126" s="8">
        <v>23</v>
      </c>
      <c r="G126" s="9">
        <v>1.5764222069910899E-3</v>
      </c>
      <c r="H126" s="8">
        <v>245</v>
      </c>
      <c r="I126" s="9">
        <v>7.3247588808964296E-4</v>
      </c>
      <c r="J126" s="8"/>
      <c r="K126" s="9"/>
      <c r="L126" s="8"/>
      <c r="M126" s="9"/>
      <c r="N126" s="54" t="s">
        <v>918</v>
      </c>
      <c r="O126" s="55">
        <v>10.6521739130435</v>
      </c>
      <c r="P126" s="55">
        <v>10.6521739130435</v>
      </c>
      <c r="Q126" s="55"/>
      <c r="R126" s="8">
        <v>21</v>
      </c>
    </row>
    <row r="127" spans="2:18" s="1" customFormat="1" ht="11.85" customHeight="1" x14ac:dyDescent="0.15">
      <c r="B127" s="17" t="s">
        <v>659</v>
      </c>
      <c r="C127" s="56" t="s">
        <v>906</v>
      </c>
      <c r="D127" s="10"/>
      <c r="E127" s="11"/>
      <c r="F127" s="10">
        <v>11</v>
      </c>
      <c r="G127" s="11">
        <v>7.5394105551747804E-4</v>
      </c>
      <c r="H127" s="10">
        <v>146</v>
      </c>
      <c r="I127" s="11">
        <v>4.3649583535137901E-4</v>
      </c>
      <c r="J127" s="10"/>
      <c r="K127" s="11"/>
      <c r="L127" s="10"/>
      <c r="M127" s="11"/>
      <c r="N127" s="58" t="s">
        <v>900</v>
      </c>
      <c r="O127" s="59">
        <v>13.2727272727273</v>
      </c>
      <c r="P127" s="59">
        <v>13.2727272727273</v>
      </c>
      <c r="Q127" s="59"/>
      <c r="R127" s="10">
        <v>10</v>
      </c>
    </row>
    <row r="128" spans="2:18" s="1" customFormat="1" ht="11.85" customHeight="1" x14ac:dyDescent="0.15">
      <c r="B128" s="17" t="s">
        <v>666</v>
      </c>
      <c r="C128" s="52" t="s">
        <v>906</v>
      </c>
      <c r="D128" s="8"/>
      <c r="E128" s="9"/>
      <c r="F128" s="8">
        <v>3</v>
      </c>
      <c r="G128" s="9">
        <v>2.05620287868403E-4</v>
      </c>
      <c r="H128" s="8">
        <v>31</v>
      </c>
      <c r="I128" s="9">
        <v>9.2680622574607902E-5</v>
      </c>
      <c r="J128" s="8"/>
      <c r="K128" s="9"/>
      <c r="L128" s="8"/>
      <c r="M128" s="9"/>
      <c r="N128" s="54" t="s">
        <v>918</v>
      </c>
      <c r="O128" s="55">
        <v>10.3333333333333</v>
      </c>
      <c r="P128" s="55">
        <v>10.3333333333333</v>
      </c>
      <c r="Q128" s="55"/>
      <c r="R128" s="8">
        <v>3</v>
      </c>
    </row>
    <row r="129" spans="2:18" s="1" customFormat="1" ht="11.85" customHeight="1" x14ac:dyDescent="0.15">
      <c r="B129" s="17" t="s">
        <v>668</v>
      </c>
      <c r="C129" s="56" t="s">
        <v>906</v>
      </c>
      <c r="D129" s="10"/>
      <c r="E129" s="11"/>
      <c r="F129" s="10">
        <v>8</v>
      </c>
      <c r="G129" s="11">
        <v>5.4832076764907498E-4</v>
      </c>
      <c r="H129" s="10">
        <v>221</v>
      </c>
      <c r="I129" s="11">
        <v>6.60723148031882E-4</v>
      </c>
      <c r="J129" s="10"/>
      <c r="K129" s="11"/>
      <c r="L129" s="10"/>
      <c r="M129" s="11"/>
      <c r="N129" s="58" t="s">
        <v>923</v>
      </c>
      <c r="O129" s="59">
        <v>27.625</v>
      </c>
      <c r="P129" s="59">
        <v>27.625</v>
      </c>
      <c r="Q129" s="59"/>
      <c r="R129" s="10">
        <v>7</v>
      </c>
    </row>
    <row r="130" spans="2:18" s="1" customFormat="1" ht="11.85" customHeight="1" x14ac:dyDescent="0.15">
      <c r="B130" s="17" t="s">
        <v>669</v>
      </c>
      <c r="C130" s="52" t="s">
        <v>906</v>
      </c>
      <c r="D130" s="8"/>
      <c r="E130" s="9"/>
      <c r="F130" s="8">
        <v>7</v>
      </c>
      <c r="G130" s="9">
        <v>4.7978067169294E-4</v>
      </c>
      <c r="H130" s="8">
        <v>135</v>
      </c>
      <c r="I130" s="9">
        <v>4.0360916282490501E-4</v>
      </c>
      <c r="J130" s="8"/>
      <c r="K130" s="9"/>
      <c r="L130" s="8"/>
      <c r="M130" s="9"/>
      <c r="N130" s="54" t="s">
        <v>944</v>
      </c>
      <c r="O130" s="55">
        <v>19.285714285714299</v>
      </c>
      <c r="P130" s="55">
        <v>19.285714285714299</v>
      </c>
      <c r="Q130" s="55"/>
      <c r="R130" s="8">
        <v>7</v>
      </c>
    </row>
    <row r="131" spans="2:18" s="1" customFormat="1" ht="11.85" customHeight="1" x14ac:dyDescent="0.15">
      <c r="B131" s="17" t="s">
        <v>678</v>
      </c>
      <c r="C131" s="56" t="s">
        <v>906</v>
      </c>
      <c r="D131" s="10"/>
      <c r="E131" s="11"/>
      <c r="F131" s="10">
        <v>3</v>
      </c>
      <c r="G131" s="11">
        <v>2.05620287868403E-4</v>
      </c>
      <c r="H131" s="10">
        <v>61</v>
      </c>
      <c r="I131" s="11">
        <v>1.82371547646809E-4</v>
      </c>
      <c r="J131" s="10"/>
      <c r="K131" s="11"/>
      <c r="L131" s="10"/>
      <c r="M131" s="11"/>
      <c r="N131" s="58" t="s">
        <v>918</v>
      </c>
      <c r="O131" s="59">
        <v>20.3333333333333</v>
      </c>
      <c r="P131" s="59">
        <v>20.3333333333333</v>
      </c>
      <c r="Q131" s="59"/>
      <c r="R131" s="10"/>
    </row>
    <row r="132" spans="2:18" s="1" customFormat="1" ht="11.85" customHeight="1" x14ac:dyDescent="0.15">
      <c r="B132" s="17" t="s">
        <v>679</v>
      </c>
      <c r="C132" s="52" t="s">
        <v>906</v>
      </c>
      <c r="D132" s="8"/>
      <c r="E132" s="9"/>
      <c r="F132" s="8">
        <v>1</v>
      </c>
      <c r="G132" s="9">
        <v>6.8540095956134305E-5</v>
      </c>
      <c r="H132" s="8">
        <v>21</v>
      </c>
      <c r="I132" s="9">
        <v>6.2783647550540802E-5</v>
      </c>
      <c r="J132" s="8"/>
      <c r="K132" s="9"/>
      <c r="L132" s="8"/>
      <c r="M132" s="9"/>
      <c r="N132" s="54" t="s">
        <v>913</v>
      </c>
      <c r="O132" s="55">
        <v>21</v>
      </c>
      <c r="P132" s="55">
        <v>21</v>
      </c>
      <c r="Q132" s="55"/>
      <c r="R132" s="8"/>
    </row>
    <row r="133" spans="2:18" s="1" customFormat="1" ht="11.85" customHeight="1" x14ac:dyDescent="0.15">
      <c r="B133" s="17" t="s">
        <v>680</v>
      </c>
      <c r="C133" s="56" t="s">
        <v>906</v>
      </c>
      <c r="D133" s="10"/>
      <c r="E133" s="11"/>
      <c r="F133" s="10">
        <v>2</v>
      </c>
      <c r="G133" s="11">
        <v>1.3708019191226899E-4</v>
      </c>
      <c r="H133" s="10">
        <v>86</v>
      </c>
      <c r="I133" s="11">
        <v>2.5711398520697698E-4</v>
      </c>
      <c r="J133" s="10"/>
      <c r="K133" s="11"/>
      <c r="L133" s="10"/>
      <c r="M133" s="11"/>
      <c r="N133" s="58" t="s">
        <v>945</v>
      </c>
      <c r="O133" s="59">
        <v>43</v>
      </c>
      <c r="P133" s="59">
        <v>43</v>
      </c>
      <c r="Q133" s="59"/>
      <c r="R133" s="10"/>
    </row>
    <row r="134" spans="2:18" s="1" customFormat="1" ht="11.85" customHeight="1" x14ac:dyDescent="0.15">
      <c r="B134" s="17" t="s">
        <v>681</v>
      </c>
      <c r="C134" s="52" t="s">
        <v>906</v>
      </c>
      <c r="D134" s="8"/>
      <c r="E134" s="9"/>
      <c r="F134" s="8">
        <v>3</v>
      </c>
      <c r="G134" s="9">
        <v>2.05620287868403E-4</v>
      </c>
      <c r="H134" s="8">
        <v>56</v>
      </c>
      <c r="I134" s="9">
        <v>1.67423060134776E-4</v>
      </c>
      <c r="J134" s="8"/>
      <c r="K134" s="9"/>
      <c r="L134" s="8"/>
      <c r="M134" s="9"/>
      <c r="N134" s="54" t="s">
        <v>944</v>
      </c>
      <c r="O134" s="55">
        <v>18.6666666666667</v>
      </c>
      <c r="P134" s="55">
        <v>18.6666666666667</v>
      </c>
      <c r="Q134" s="55"/>
      <c r="R134" s="8"/>
    </row>
    <row r="135" spans="2:18" s="1" customFormat="1" ht="11.85" customHeight="1" x14ac:dyDescent="0.15">
      <c r="B135" s="17" t="s">
        <v>682</v>
      </c>
      <c r="C135" s="56" t="s">
        <v>906</v>
      </c>
      <c r="D135" s="10"/>
      <c r="E135" s="11"/>
      <c r="F135" s="10">
        <v>37</v>
      </c>
      <c r="G135" s="11">
        <v>2.53598355037697E-3</v>
      </c>
      <c r="H135" s="10">
        <v>783</v>
      </c>
      <c r="I135" s="11">
        <v>2.34093314438445E-3</v>
      </c>
      <c r="J135" s="10">
        <v>1</v>
      </c>
      <c r="K135" s="11">
        <v>2.7027027027027001E-2</v>
      </c>
      <c r="L135" s="10">
        <v>15</v>
      </c>
      <c r="M135" s="11">
        <v>1.9157088122605401E-2</v>
      </c>
      <c r="N135" s="58" t="s">
        <v>943</v>
      </c>
      <c r="O135" s="59">
        <v>21.1621621621622</v>
      </c>
      <c r="P135" s="59">
        <v>20.5</v>
      </c>
      <c r="Q135" s="59"/>
      <c r="R135" s="10">
        <v>27</v>
      </c>
    </row>
    <row r="136" spans="2:18" s="1" customFormat="1" ht="11.85" customHeight="1" x14ac:dyDescent="0.15">
      <c r="B136" s="17" t="s">
        <v>683</v>
      </c>
      <c r="C136" s="52" t="s">
        <v>906</v>
      </c>
      <c r="D136" s="8"/>
      <c r="E136" s="9"/>
      <c r="F136" s="8">
        <v>47</v>
      </c>
      <c r="G136" s="9">
        <v>3.2213845099383102E-3</v>
      </c>
      <c r="H136" s="8">
        <v>1953</v>
      </c>
      <c r="I136" s="9">
        <v>5.8388792222002998E-3</v>
      </c>
      <c r="J136" s="8">
        <v>1</v>
      </c>
      <c r="K136" s="9">
        <v>2.1276595744680899E-2</v>
      </c>
      <c r="L136" s="8">
        <v>2</v>
      </c>
      <c r="M136" s="9">
        <v>1.0240655401945701E-3</v>
      </c>
      <c r="N136" s="54" t="s">
        <v>962</v>
      </c>
      <c r="O136" s="55">
        <v>41.553191489361701</v>
      </c>
      <c r="P136" s="55">
        <v>41.1086956521739</v>
      </c>
      <c r="Q136" s="55"/>
      <c r="R136" s="8"/>
    </row>
    <row r="137" spans="2:18" s="1" customFormat="1" ht="11.85" customHeight="1" x14ac:dyDescent="0.15">
      <c r="B137" s="17" t="s">
        <v>686</v>
      </c>
      <c r="C137" s="56" t="s">
        <v>906</v>
      </c>
      <c r="D137" s="10">
        <v>1</v>
      </c>
      <c r="E137" s="11">
        <v>9.0909090909090898E-2</v>
      </c>
      <c r="F137" s="10">
        <v>10</v>
      </c>
      <c r="G137" s="11">
        <v>6.85400959561343E-4</v>
      </c>
      <c r="H137" s="10">
        <v>92</v>
      </c>
      <c r="I137" s="11">
        <v>2.7505217022141701E-4</v>
      </c>
      <c r="J137" s="10"/>
      <c r="K137" s="11"/>
      <c r="L137" s="10"/>
      <c r="M137" s="11"/>
      <c r="N137" s="58" t="s">
        <v>920</v>
      </c>
      <c r="O137" s="59">
        <v>9.1999999999999993</v>
      </c>
      <c r="P137" s="59">
        <v>9.1999999999999993</v>
      </c>
      <c r="Q137" s="59"/>
      <c r="R137" s="10"/>
    </row>
    <row r="138" spans="2:18" s="1" customFormat="1" ht="11.85" customHeight="1" x14ac:dyDescent="0.15">
      <c r="B138" s="17" t="s">
        <v>692</v>
      </c>
      <c r="C138" s="52" t="s">
        <v>906</v>
      </c>
      <c r="D138" s="8"/>
      <c r="E138" s="9"/>
      <c r="F138" s="8">
        <v>3</v>
      </c>
      <c r="G138" s="9">
        <v>2.05620287868403E-4</v>
      </c>
      <c r="H138" s="8">
        <v>114</v>
      </c>
      <c r="I138" s="9">
        <v>3.4082551527436501E-4</v>
      </c>
      <c r="J138" s="8"/>
      <c r="K138" s="9"/>
      <c r="L138" s="8"/>
      <c r="M138" s="9"/>
      <c r="N138" s="54" t="s">
        <v>920</v>
      </c>
      <c r="O138" s="55">
        <v>38</v>
      </c>
      <c r="P138" s="55">
        <v>38</v>
      </c>
      <c r="Q138" s="55"/>
      <c r="R138" s="8"/>
    </row>
    <row r="139" spans="2:18" s="1" customFormat="1" ht="11.85" customHeight="1" x14ac:dyDescent="0.15">
      <c r="B139" s="17" t="s">
        <v>693</v>
      </c>
      <c r="C139" s="56" t="s">
        <v>906</v>
      </c>
      <c r="D139" s="10"/>
      <c r="E139" s="11"/>
      <c r="F139" s="10">
        <v>4</v>
      </c>
      <c r="G139" s="11">
        <v>2.74160383824537E-4</v>
      </c>
      <c r="H139" s="10">
        <v>160</v>
      </c>
      <c r="I139" s="11">
        <v>4.78351600385073E-4</v>
      </c>
      <c r="J139" s="10"/>
      <c r="K139" s="11"/>
      <c r="L139" s="10"/>
      <c r="M139" s="11"/>
      <c r="N139" s="58" t="s">
        <v>920</v>
      </c>
      <c r="O139" s="59">
        <v>40</v>
      </c>
      <c r="P139" s="59">
        <v>40</v>
      </c>
      <c r="Q139" s="59"/>
      <c r="R139" s="10"/>
    </row>
    <row r="140" spans="2:18" s="1" customFormat="1" ht="11.85" customHeight="1" x14ac:dyDescent="0.15">
      <c r="B140" s="17" t="s">
        <v>702</v>
      </c>
      <c r="C140" s="52" t="s">
        <v>906</v>
      </c>
      <c r="D140" s="8"/>
      <c r="E140" s="9"/>
      <c r="F140" s="8">
        <v>1</v>
      </c>
      <c r="G140" s="9">
        <v>6.8540095956134305E-5</v>
      </c>
      <c r="H140" s="8">
        <v>15</v>
      </c>
      <c r="I140" s="9">
        <v>4.4845462536100602E-5</v>
      </c>
      <c r="J140" s="8"/>
      <c r="K140" s="9"/>
      <c r="L140" s="8"/>
      <c r="M140" s="9"/>
      <c r="N140" s="54" t="s">
        <v>920</v>
      </c>
      <c r="O140" s="55">
        <v>15</v>
      </c>
      <c r="P140" s="55">
        <v>15</v>
      </c>
      <c r="Q140" s="55"/>
      <c r="R140" s="8"/>
    </row>
    <row r="141" spans="2:18" s="1" customFormat="1" ht="11.85" customHeight="1" x14ac:dyDescent="0.15">
      <c r="B141" s="17" t="s">
        <v>703</v>
      </c>
      <c r="C141" s="56" t="s">
        <v>906</v>
      </c>
      <c r="D141" s="10"/>
      <c r="E141" s="11"/>
      <c r="F141" s="10">
        <v>3</v>
      </c>
      <c r="G141" s="11">
        <v>2.05620287868403E-4</v>
      </c>
      <c r="H141" s="10">
        <v>72</v>
      </c>
      <c r="I141" s="11">
        <v>2.15258220173283E-4</v>
      </c>
      <c r="J141" s="10"/>
      <c r="K141" s="11"/>
      <c r="L141" s="10"/>
      <c r="M141" s="11"/>
      <c r="N141" s="58" t="s">
        <v>934</v>
      </c>
      <c r="O141" s="59">
        <v>24</v>
      </c>
      <c r="P141" s="59">
        <v>24</v>
      </c>
      <c r="Q141" s="59"/>
      <c r="R141" s="10"/>
    </row>
    <row r="142" spans="2:18" s="1" customFormat="1" ht="11.85" customHeight="1" x14ac:dyDescent="0.15">
      <c r="B142" s="17" t="s">
        <v>704</v>
      </c>
      <c r="C142" s="52" t="s">
        <v>899</v>
      </c>
      <c r="D142" s="8"/>
      <c r="E142" s="9"/>
      <c r="F142" s="8">
        <v>3</v>
      </c>
      <c r="G142" s="9">
        <v>2.05620287868403E-4</v>
      </c>
      <c r="H142" s="8">
        <v>138</v>
      </c>
      <c r="I142" s="9">
        <v>4.12578255332125E-4</v>
      </c>
      <c r="J142" s="8"/>
      <c r="K142" s="9"/>
      <c r="L142" s="8"/>
      <c r="M142" s="9"/>
      <c r="N142" s="54" t="s">
        <v>913</v>
      </c>
      <c r="O142" s="55">
        <v>46</v>
      </c>
      <c r="P142" s="55">
        <v>46</v>
      </c>
      <c r="Q142" s="55">
        <v>3.6666666666666701</v>
      </c>
      <c r="R142" s="8">
        <v>1</v>
      </c>
    </row>
    <row r="143" spans="2:18" s="1" customFormat="1" ht="11.85" customHeight="1" x14ac:dyDescent="0.15">
      <c r="B143" s="17" t="s">
        <v>705</v>
      </c>
      <c r="C143" s="56" t="s">
        <v>906</v>
      </c>
      <c r="D143" s="10">
        <v>2</v>
      </c>
      <c r="E143" s="11">
        <v>4.3010752688172E-3</v>
      </c>
      <c r="F143" s="10">
        <v>463</v>
      </c>
      <c r="G143" s="11">
        <v>3.1734064427690202E-2</v>
      </c>
      <c r="H143" s="10">
        <v>10525</v>
      </c>
      <c r="I143" s="11">
        <v>3.1466566212830602E-2</v>
      </c>
      <c r="J143" s="10">
        <v>6</v>
      </c>
      <c r="K143" s="11">
        <v>1.29589632829374E-2</v>
      </c>
      <c r="L143" s="10">
        <v>118</v>
      </c>
      <c r="M143" s="11">
        <v>1.12114014251781E-2</v>
      </c>
      <c r="N143" s="58" t="s">
        <v>944</v>
      </c>
      <c r="O143" s="59">
        <v>22.732181425486001</v>
      </c>
      <c r="P143" s="59">
        <v>21.984682713347901</v>
      </c>
      <c r="Q143" s="59"/>
      <c r="R143" s="10">
        <v>7</v>
      </c>
    </row>
    <row r="144" spans="2:18" s="1" customFormat="1" ht="11.85" customHeight="1" x14ac:dyDescent="0.15">
      <c r="B144" s="17" t="s">
        <v>706</v>
      </c>
      <c r="C144" s="52" t="s">
        <v>906</v>
      </c>
      <c r="D144" s="8">
        <v>2</v>
      </c>
      <c r="E144" s="9">
        <v>3.4188034188034201E-3</v>
      </c>
      <c r="F144" s="8">
        <v>583</v>
      </c>
      <c r="G144" s="9">
        <v>3.9958875942426302E-2</v>
      </c>
      <c r="H144" s="8">
        <v>8878</v>
      </c>
      <c r="I144" s="9">
        <v>2.6542534426366698E-2</v>
      </c>
      <c r="J144" s="8">
        <v>2</v>
      </c>
      <c r="K144" s="9">
        <v>3.43053173241852E-3</v>
      </c>
      <c r="L144" s="8">
        <v>13</v>
      </c>
      <c r="M144" s="9">
        <v>1.4642937598558199E-3</v>
      </c>
      <c r="N144" s="54" t="s">
        <v>912</v>
      </c>
      <c r="O144" s="55">
        <v>15.2281303602058</v>
      </c>
      <c r="P144" s="55">
        <v>15.0516351118761</v>
      </c>
      <c r="Q144" s="55"/>
      <c r="R144" s="8">
        <v>424</v>
      </c>
    </row>
    <row r="145" spans="2:18" s="1" customFormat="1" ht="11.85" customHeight="1" x14ac:dyDescent="0.15">
      <c r="B145" s="17" t="s">
        <v>707</v>
      </c>
      <c r="C145" s="56" t="s">
        <v>906</v>
      </c>
      <c r="D145" s="10"/>
      <c r="E145" s="11"/>
      <c r="F145" s="10">
        <v>115</v>
      </c>
      <c r="G145" s="11">
        <v>7.8821110349554507E-3</v>
      </c>
      <c r="H145" s="10">
        <v>1638</v>
      </c>
      <c r="I145" s="11">
        <v>4.8971245089421897E-3</v>
      </c>
      <c r="J145" s="10"/>
      <c r="K145" s="11"/>
      <c r="L145" s="10"/>
      <c r="M145" s="11"/>
      <c r="N145" s="58" t="s">
        <v>935</v>
      </c>
      <c r="O145" s="59">
        <v>14.243478260869599</v>
      </c>
      <c r="P145" s="59">
        <v>14.243478260869599</v>
      </c>
      <c r="Q145" s="59"/>
      <c r="R145" s="10">
        <v>63</v>
      </c>
    </row>
    <row r="146" spans="2:18" s="1" customFormat="1" ht="11.85" customHeight="1" x14ac:dyDescent="0.15">
      <c r="B146" s="17" t="s">
        <v>709</v>
      </c>
      <c r="C146" s="52" t="s">
        <v>906</v>
      </c>
      <c r="D146" s="8"/>
      <c r="E146" s="9"/>
      <c r="F146" s="8">
        <v>19</v>
      </c>
      <c r="G146" s="9">
        <v>1.30226182316655E-3</v>
      </c>
      <c r="H146" s="8">
        <v>277</v>
      </c>
      <c r="I146" s="9">
        <v>8.2814620816665805E-4</v>
      </c>
      <c r="J146" s="8"/>
      <c r="K146" s="9"/>
      <c r="L146" s="8"/>
      <c r="M146" s="9"/>
      <c r="N146" s="54" t="s">
        <v>922</v>
      </c>
      <c r="O146" s="55">
        <v>14.578947368421099</v>
      </c>
      <c r="P146" s="55">
        <v>14.578947368421099</v>
      </c>
      <c r="Q146" s="55"/>
      <c r="R146" s="8"/>
    </row>
    <row r="147" spans="2:18" s="1" customFormat="1" ht="11.85" customHeight="1" x14ac:dyDescent="0.15">
      <c r="B147" s="17" t="s">
        <v>710</v>
      </c>
      <c r="C147" s="56" t="s">
        <v>906</v>
      </c>
      <c r="D147" s="10">
        <v>19</v>
      </c>
      <c r="E147" s="11">
        <v>3.02644154189232E-3</v>
      </c>
      <c r="F147" s="10">
        <v>6259</v>
      </c>
      <c r="G147" s="11">
        <v>0.42899246058944501</v>
      </c>
      <c r="H147" s="10">
        <v>109472</v>
      </c>
      <c r="I147" s="11">
        <v>0.32728816498346702</v>
      </c>
      <c r="J147" s="10">
        <v>19</v>
      </c>
      <c r="K147" s="11">
        <v>3.03562869467966E-3</v>
      </c>
      <c r="L147" s="10">
        <v>1235</v>
      </c>
      <c r="M147" s="11">
        <v>1.12814235603625E-2</v>
      </c>
      <c r="N147" s="58" t="s">
        <v>922</v>
      </c>
      <c r="O147" s="59">
        <v>17.490333919156399</v>
      </c>
      <c r="P147" s="59">
        <v>17.162980769230799</v>
      </c>
      <c r="Q147" s="59"/>
      <c r="R147" s="10">
        <v>5096</v>
      </c>
    </row>
    <row r="148" spans="2:18" s="1" customFormat="1" ht="11.85" customHeight="1" x14ac:dyDescent="0.15">
      <c r="B148" s="17" t="s">
        <v>715</v>
      </c>
      <c r="C148" s="52" t="s">
        <v>906</v>
      </c>
      <c r="D148" s="8"/>
      <c r="E148" s="9"/>
      <c r="F148" s="8">
        <v>4</v>
      </c>
      <c r="G148" s="9">
        <v>2.74160383824537E-4</v>
      </c>
      <c r="H148" s="8">
        <v>14</v>
      </c>
      <c r="I148" s="9">
        <v>4.1855765033693898E-5</v>
      </c>
      <c r="J148" s="8"/>
      <c r="K148" s="9"/>
      <c r="L148" s="8"/>
      <c r="M148" s="9"/>
      <c r="N148" s="54" t="s">
        <v>955</v>
      </c>
      <c r="O148" s="55">
        <v>3.5</v>
      </c>
      <c r="P148" s="55">
        <v>3.5</v>
      </c>
      <c r="Q148" s="55"/>
      <c r="R148" s="8">
        <v>4</v>
      </c>
    </row>
    <row r="149" spans="2:18" s="1" customFormat="1" ht="11.85" customHeight="1" x14ac:dyDescent="0.15">
      <c r="B149" s="17" t="s">
        <v>725</v>
      </c>
      <c r="C149" s="56" t="s">
        <v>906</v>
      </c>
      <c r="D149" s="10"/>
      <c r="E149" s="11"/>
      <c r="F149" s="10">
        <v>16</v>
      </c>
      <c r="G149" s="11">
        <v>1.09664153529815E-3</v>
      </c>
      <c r="H149" s="10">
        <v>693</v>
      </c>
      <c r="I149" s="11">
        <v>2.07186036916785E-3</v>
      </c>
      <c r="J149" s="10">
        <v>2</v>
      </c>
      <c r="K149" s="11">
        <v>0.125</v>
      </c>
      <c r="L149" s="10">
        <v>34</v>
      </c>
      <c r="M149" s="11">
        <v>4.9062049062049098E-2</v>
      </c>
      <c r="N149" s="58" t="s">
        <v>944</v>
      </c>
      <c r="O149" s="59">
        <v>43.3125</v>
      </c>
      <c r="P149" s="59">
        <v>38.5</v>
      </c>
      <c r="Q149" s="59"/>
      <c r="R149" s="10"/>
    </row>
    <row r="150" spans="2:18" s="1" customFormat="1" ht="11.85" customHeight="1" x14ac:dyDescent="0.15">
      <c r="B150" s="17" t="s">
        <v>727</v>
      </c>
      <c r="C150" s="52" t="s">
        <v>906</v>
      </c>
      <c r="D150" s="8"/>
      <c r="E150" s="9"/>
      <c r="F150" s="8">
        <v>4</v>
      </c>
      <c r="G150" s="9">
        <v>2.74160383824537E-4</v>
      </c>
      <c r="H150" s="8">
        <v>36</v>
      </c>
      <c r="I150" s="9">
        <v>1.07629110086641E-4</v>
      </c>
      <c r="J150" s="8"/>
      <c r="K150" s="9"/>
      <c r="L150" s="8"/>
      <c r="M150" s="9"/>
      <c r="N150" s="54" t="s">
        <v>948</v>
      </c>
      <c r="O150" s="55">
        <v>9</v>
      </c>
      <c r="P150" s="55">
        <v>9</v>
      </c>
      <c r="Q150" s="55"/>
      <c r="R150" s="8">
        <v>3</v>
      </c>
    </row>
    <row r="151" spans="2:18" s="1" customFormat="1" ht="11.85" customHeight="1" x14ac:dyDescent="0.15">
      <c r="B151" s="17" t="s">
        <v>728</v>
      </c>
      <c r="C151" s="56" t="s">
        <v>906</v>
      </c>
      <c r="D151" s="10"/>
      <c r="E151" s="11"/>
      <c r="F151" s="10">
        <v>3</v>
      </c>
      <c r="G151" s="11">
        <v>2.05620287868403E-4</v>
      </c>
      <c r="H151" s="10">
        <v>96</v>
      </c>
      <c r="I151" s="11">
        <v>2.8701096023104402E-4</v>
      </c>
      <c r="J151" s="10"/>
      <c r="K151" s="11"/>
      <c r="L151" s="10"/>
      <c r="M151" s="11"/>
      <c r="N151" s="58" t="s">
        <v>943</v>
      </c>
      <c r="O151" s="59">
        <v>32</v>
      </c>
      <c r="P151" s="59">
        <v>32</v>
      </c>
      <c r="Q151" s="59"/>
      <c r="R151" s="10">
        <v>2</v>
      </c>
    </row>
    <row r="152" spans="2:18" s="1" customFormat="1" ht="11.85" customHeight="1" x14ac:dyDescent="0.15">
      <c r="B152" s="17" t="s">
        <v>756</v>
      </c>
      <c r="C152" s="52" t="s">
        <v>906</v>
      </c>
      <c r="D152" s="8"/>
      <c r="E152" s="9"/>
      <c r="F152" s="8">
        <v>7</v>
      </c>
      <c r="G152" s="9">
        <v>4.7978067169294E-4</v>
      </c>
      <c r="H152" s="8">
        <v>145</v>
      </c>
      <c r="I152" s="9">
        <v>4.3350613784897199E-4</v>
      </c>
      <c r="J152" s="8"/>
      <c r="K152" s="9"/>
      <c r="L152" s="8"/>
      <c r="M152" s="9"/>
      <c r="N152" s="54" t="s">
        <v>915</v>
      </c>
      <c r="O152" s="55">
        <v>20.714285714285701</v>
      </c>
      <c r="P152" s="55">
        <v>20.714285714285701</v>
      </c>
      <c r="Q152" s="55"/>
      <c r="R152" s="8"/>
    </row>
    <row r="153" spans="2:18" s="1" customFormat="1" ht="11.85" customHeight="1" x14ac:dyDescent="0.15">
      <c r="B153" s="17" t="s">
        <v>757</v>
      </c>
      <c r="C153" s="56" t="s">
        <v>906</v>
      </c>
      <c r="D153" s="10"/>
      <c r="E153" s="11"/>
      <c r="F153" s="10">
        <v>155</v>
      </c>
      <c r="G153" s="11">
        <v>1.0623714873200799E-2</v>
      </c>
      <c r="H153" s="10">
        <v>3927</v>
      </c>
      <c r="I153" s="11">
        <v>1.1740542091951099E-2</v>
      </c>
      <c r="J153" s="10"/>
      <c r="K153" s="11"/>
      <c r="L153" s="10"/>
      <c r="M153" s="11"/>
      <c r="N153" s="58" t="s">
        <v>945</v>
      </c>
      <c r="O153" s="59">
        <v>25.3354838709677</v>
      </c>
      <c r="P153" s="59">
        <v>25.3354838709677</v>
      </c>
      <c r="Q153" s="59"/>
      <c r="R153" s="10"/>
    </row>
    <row r="154" spans="2:18" s="1" customFormat="1" ht="11.85" customHeight="1" x14ac:dyDescent="0.15">
      <c r="B154" s="17" t="s">
        <v>758</v>
      </c>
      <c r="C154" s="52" t="s">
        <v>906</v>
      </c>
      <c r="D154" s="8">
        <v>1</v>
      </c>
      <c r="E154" s="9">
        <v>0.33333333333333298</v>
      </c>
      <c r="F154" s="8">
        <v>2</v>
      </c>
      <c r="G154" s="9">
        <v>1.3708019191226899E-4</v>
      </c>
      <c r="H154" s="8">
        <v>53</v>
      </c>
      <c r="I154" s="9">
        <v>1.5845396762755501E-4</v>
      </c>
      <c r="J154" s="8"/>
      <c r="K154" s="9"/>
      <c r="L154" s="8"/>
      <c r="M154" s="9"/>
      <c r="N154" s="54" t="s">
        <v>913</v>
      </c>
      <c r="O154" s="55">
        <v>26.5</v>
      </c>
      <c r="P154" s="55">
        <v>26.5</v>
      </c>
      <c r="Q154" s="55"/>
      <c r="R154" s="8"/>
    </row>
    <row r="155" spans="2:18" s="1" customFormat="1" ht="11.85" customHeight="1" x14ac:dyDescent="0.15">
      <c r="B155" s="17" t="s">
        <v>759</v>
      </c>
      <c r="C155" s="56" t="s">
        <v>906</v>
      </c>
      <c r="D155" s="10"/>
      <c r="E155" s="11"/>
      <c r="F155" s="10">
        <v>19</v>
      </c>
      <c r="G155" s="11">
        <v>1.30226182316655E-3</v>
      </c>
      <c r="H155" s="10">
        <v>370</v>
      </c>
      <c r="I155" s="11">
        <v>1.10618807589048E-3</v>
      </c>
      <c r="J155" s="10"/>
      <c r="K155" s="11"/>
      <c r="L155" s="10"/>
      <c r="M155" s="11"/>
      <c r="N155" s="58" t="s">
        <v>912</v>
      </c>
      <c r="O155" s="59">
        <v>19.473684210526301</v>
      </c>
      <c r="P155" s="59">
        <v>19.473684210526301</v>
      </c>
      <c r="Q155" s="59"/>
      <c r="R155" s="10">
        <v>11</v>
      </c>
    </row>
    <row r="156" spans="2:18" s="1" customFormat="1" ht="11.85" customHeight="1" x14ac:dyDescent="0.15">
      <c r="B156" s="17" t="s">
        <v>784</v>
      </c>
      <c r="C156" s="52" t="s">
        <v>899</v>
      </c>
      <c r="D156" s="8"/>
      <c r="E156" s="9"/>
      <c r="F156" s="8">
        <v>1</v>
      </c>
      <c r="G156" s="9">
        <v>6.8540095956134305E-5</v>
      </c>
      <c r="H156" s="8">
        <v>63</v>
      </c>
      <c r="I156" s="9">
        <v>1.8835094265162299E-4</v>
      </c>
      <c r="J156" s="8"/>
      <c r="K156" s="9"/>
      <c r="L156" s="8"/>
      <c r="M156" s="9"/>
      <c r="N156" s="54" t="s">
        <v>907</v>
      </c>
      <c r="O156" s="55">
        <v>63</v>
      </c>
      <c r="P156" s="55">
        <v>63</v>
      </c>
      <c r="Q156" s="55">
        <v>62</v>
      </c>
      <c r="R156" s="8">
        <v>1</v>
      </c>
    </row>
    <row r="157" spans="2:18" s="1" customFormat="1" ht="11.85" customHeight="1" x14ac:dyDescent="0.15">
      <c r="B157" s="17" t="s">
        <v>793</v>
      </c>
      <c r="C157" s="56" t="s">
        <v>906</v>
      </c>
      <c r="D157" s="10"/>
      <c r="E157" s="11"/>
      <c r="F157" s="10">
        <v>2</v>
      </c>
      <c r="G157" s="11">
        <v>1.3708019191226899E-4</v>
      </c>
      <c r="H157" s="10">
        <v>70</v>
      </c>
      <c r="I157" s="11">
        <v>2.0927882516846901E-4</v>
      </c>
      <c r="J157" s="10"/>
      <c r="K157" s="11"/>
      <c r="L157" s="10"/>
      <c r="M157" s="11"/>
      <c r="N157" s="58" t="s">
        <v>904</v>
      </c>
      <c r="O157" s="59">
        <v>35</v>
      </c>
      <c r="P157" s="59">
        <v>35</v>
      </c>
      <c r="Q157" s="59"/>
      <c r="R157" s="10"/>
    </row>
    <row r="158" spans="2:18" s="1" customFormat="1" ht="11.85" customHeight="1" x14ac:dyDescent="0.15">
      <c r="B158" s="17" t="s">
        <v>794</v>
      </c>
      <c r="C158" s="52" t="s">
        <v>906</v>
      </c>
      <c r="D158" s="8"/>
      <c r="E158" s="9"/>
      <c r="F158" s="8">
        <v>4</v>
      </c>
      <c r="G158" s="9">
        <v>2.74160383824537E-4</v>
      </c>
      <c r="H158" s="8">
        <v>181</v>
      </c>
      <c r="I158" s="9">
        <v>5.4113524793561398E-4</v>
      </c>
      <c r="J158" s="8"/>
      <c r="K158" s="9"/>
      <c r="L158" s="8"/>
      <c r="M158" s="9"/>
      <c r="N158" s="54" t="s">
        <v>904</v>
      </c>
      <c r="O158" s="55">
        <v>45.25</v>
      </c>
      <c r="P158" s="55">
        <v>45.25</v>
      </c>
      <c r="Q158" s="55"/>
      <c r="R158" s="8">
        <v>2</v>
      </c>
    </row>
    <row r="159" spans="2:18" s="1" customFormat="1" ht="11.85" customHeight="1" x14ac:dyDescent="0.15">
      <c r="B159" s="17" t="s">
        <v>797</v>
      </c>
      <c r="C159" s="56" t="s">
        <v>906</v>
      </c>
      <c r="D159" s="10"/>
      <c r="E159" s="11"/>
      <c r="F159" s="10">
        <v>1</v>
      </c>
      <c r="G159" s="11">
        <v>6.8540095956134305E-5</v>
      </c>
      <c r="H159" s="10">
        <v>39</v>
      </c>
      <c r="I159" s="11">
        <v>1.16598202593862E-4</v>
      </c>
      <c r="J159" s="10"/>
      <c r="K159" s="11"/>
      <c r="L159" s="10"/>
      <c r="M159" s="11"/>
      <c r="N159" s="58" t="s">
        <v>916</v>
      </c>
      <c r="O159" s="59">
        <v>39</v>
      </c>
      <c r="P159" s="59">
        <v>39</v>
      </c>
      <c r="Q159" s="59"/>
      <c r="R159" s="10"/>
    </row>
    <row r="160" spans="2:18" s="1" customFormat="1" ht="11.85" customHeight="1" x14ac:dyDescent="0.15">
      <c r="B160" s="17" t="s">
        <v>798</v>
      </c>
      <c r="C160" s="52" t="s">
        <v>906</v>
      </c>
      <c r="D160" s="8"/>
      <c r="E160" s="9"/>
      <c r="F160" s="8">
        <v>1</v>
      </c>
      <c r="G160" s="9">
        <v>6.8540095956134305E-5</v>
      </c>
      <c r="H160" s="8">
        <v>9</v>
      </c>
      <c r="I160" s="9">
        <v>2.6907277521660399E-5</v>
      </c>
      <c r="J160" s="8"/>
      <c r="K160" s="9"/>
      <c r="L160" s="8"/>
      <c r="M160" s="9"/>
      <c r="N160" s="54" t="s">
        <v>978</v>
      </c>
      <c r="O160" s="55">
        <v>9</v>
      </c>
      <c r="P160" s="55">
        <v>9</v>
      </c>
      <c r="Q160" s="55"/>
      <c r="R160" s="8"/>
    </row>
    <row r="161" spans="2:18" s="1" customFormat="1" ht="11.85" customHeight="1" x14ac:dyDescent="0.15">
      <c r="B161" s="17" t="s">
        <v>799</v>
      </c>
      <c r="C161" s="56" t="s">
        <v>906</v>
      </c>
      <c r="D161" s="10"/>
      <c r="E161" s="11"/>
      <c r="F161" s="10">
        <v>1</v>
      </c>
      <c r="G161" s="11">
        <v>6.8540095956134305E-5</v>
      </c>
      <c r="H161" s="10">
        <v>7</v>
      </c>
      <c r="I161" s="11">
        <v>2.0927882516846901E-5</v>
      </c>
      <c r="J161" s="10"/>
      <c r="K161" s="11"/>
      <c r="L161" s="10"/>
      <c r="M161" s="11"/>
      <c r="N161" s="58" t="s">
        <v>978</v>
      </c>
      <c r="O161" s="59">
        <v>7</v>
      </c>
      <c r="P161" s="59">
        <v>7</v>
      </c>
      <c r="Q161" s="59"/>
      <c r="R161" s="10"/>
    </row>
    <row r="162" spans="2:18" s="1" customFormat="1" ht="11.85" customHeight="1" x14ac:dyDescent="0.15">
      <c r="B162" s="17" t="s">
        <v>805</v>
      </c>
      <c r="C162" s="52" t="s">
        <v>906</v>
      </c>
      <c r="D162" s="8"/>
      <c r="E162" s="9"/>
      <c r="F162" s="8">
        <v>1</v>
      </c>
      <c r="G162" s="9">
        <v>6.8540095956134305E-5</v>
      </c>
      <c r="H162" s="8">
        <v>6</v>
      </c>
      <c r="I162" s="9">
        <v>1.79381850144402E-5</v>
      </c>
      <c r="J162" s="8"/>
      <c r="K162" s="9"/>
      <c r="L162" s="8"/>
      <c r="M162" s="9"/>
      <c r="N162" s="54" t="s">
        <v>920</v>
      </c>
      <c r="O162" s="55">
        <v>6</v>
      </c>
      <c r="P162" s="55">
        <v>6</v>
      </c>
      <c r="Q162" s="55"/>
      <c r="R162" s="8">
        <v>1</v>
      </c>
    </row>
    <row r="163" spans="2:18" s="1" customFormat="1" ht="11.85" customHeight="1" x14ac:dyDescent="0.15">
      <c r="B163" s="17" t="s">
        <v>809</v>
      </c>
      <c r="C163" s="56" t="s">
        <v>906</v>
      </c>
      <c r="D163" s="10"/>
      <c r="E163" s="11"/>
      <c r="F163" s="10">
        <v>7</v>
      </c>
      <c r="G163" s="11">
        <v>4.7978067169294E-4</v>
      </c>
      <c r="H163" s="10">
        <v>206</v>
      </c>
      <c r="I163" s="11">
        <v>6.1587768549578202E-4</v>
      </c>
      <c r="J163" s="10"/>
      <c r="K163" s="11"/>
      <c r="L163" s="10"/>
      <c r="M163" s="11"/>
      <c r="N163" s="58" t="s">
        <v>971</v>
      </c>
      <c r="O163" s="59">
        <v>29.428571428571399</v>
      </c>
      <c r="P163" s="59">
        <v>29.428571428571399</v>
      </c>
      <c r="Q163" s="59"/>
      <c r="R163" s="10">
        <v>3</v>
      </c>
    </row>
    <row r="164" spans="2:18" s="1" customFormat="1" ht="14.65" customHeight="1" x14ac:dyDescent="0.15">
      <c r="B164" s="12" t="s">
        <v>879</v>
      </c>
      <c r="C164" s="60"/>
      <c r="D164" s="13">
        <v>45</v>
      </c>
      <c r="E164" s="14">
        <v>3.0748206354629299E-3</v>
      </c>
      <c r="F164" s="13">
        <v>14590</v>
      </c>
      <c r="G164" s="14">
        <v>1</v>
      </c>
      <c r="H164" s="13">
        <v>334482</v>
      </c>
      <c r="I164" s="14">
        <v>1</v>
      </c>
      <c r="J164" s="60">
        <v>254</v>
      </c>
      <c r="K164" s="14">
        <v>1.74091843728581E-2</v>
      </c>
      <c r="L164" s="13">
        <v>8373</v>
      </c>
      <c r="M164" s="14">
        <v>2.5032737187651401E-2</v>
      </c>
      <c r="N164" s="60"/>
      <c r="O164" s="61">
        <v>22.925428375599701</v>
      </c>
      <c r="P164" s="61">
        <v>21.843122209821399</v>
      </c>
      <c r="Q164" s="61">
        <v>0.74002741603838196</v>
      </c>
      <c r="R164" s="13">
        <v>6532</v>
      </c>
    </row>
    <row r="165" spans="2:18" s="1" customFormat="1" ht="12.75" customHeight="1" x14ac:dyDescent="0.15">
      <c r="B165" s="175" t="s">
        <v>979</v>
      </c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</row>
  </sheetData>
  <mergeCells count="20">
    <mergeCell ref="J14:K14"/>
    <mergeCell ref="L14:M14"/>
    <mergeCell ref="B165:M165"/>
    <mergeCell ref="R12:R14"/>
    <mergeCell ref="F13:I13"/>
    <mergeCell ref="J13:M13"/>
    <mergeCell ref="N13:N15"/>
    <mergeCell ref="O13:Q14"/>
    <mergeCell ref="B14:B15"/>
    <mergeCell ref="C14:C15"/>
    <mergeCell ref="D14:E14"/>
    <mergeCell ref="F14:G14"/>
    <mergeCell ref="H14:I14"/>
    <mergeCell ref="B2:E4"/>
    <mergeCell ref="I2:L3"/>
    <mergeCell ref="F3:F5"/>
    <mergeCell ref="B7:I8"/>
    <mergeCell ref="B12:B13"/>
    <mergeCell ref="C12:E13"/>
    <mergeCell ref="F12:Q12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S51"/>
  <sheetViews>
    <sheetView workbookViewId="0"/>
  </sheetViews>
  <sheetFormatPr defaultColWidth="8.85546875" defaultRowHeight="12.75" x14ac:dyDescent="0.2"/>
  <cols>
    <col min="1" max="1" width="0.7109375" style="15" customWidth="1"/>
    <col min="2" max="2" width="0.42578125" style="15" customWidth="1"/>
    <col min="3" max="3" width="66.5703125" style="15" customWidth="1"/>
    <col min="4" max="5" width="5.140625" style="15" customWidth="1"/>
    <col min="6" max="7" width="5.7109375" style="15" customWidth="1"/>
    <col min="8" max="8" width="7.42578125" style="15" customWidth="1"/>
    <col min="9" max="9" width="5.7109375" style="15" customWidth="1"/>
    <col min="10" max="10" width="7.28515625" style="15" customWidth="1"/>
    <col min="11" max="19" width="5.7109375" style="15" customWidth="1"/>
    <col min="20" max="20" width="4.7109375" style="15" customWidth="1"/>
    <col min="21" max="16384" width="8.85546875" style="15"/>
  </cols>
  <sheetData>
    <row r="1" spans="2:19" s="1" customFormat="1" ht="4.7" customHeight="1" x14ac:dyDescent="0.15"/>
    <row r="2" spans="2:19" s="1" customFormat="1" ht="4.1500000000000004" customHeight="1" thickBot="1" x14ac:dyDescent="0.2">
      <c r="B2" s="159"/>
    </row>
    <row r="3" spans="2:19" s="1" customFormat="1" ht="12.75" customHeight="1" thickBot="1" x14ac:dyDescent="0.25">
      <c r="B3" s="159"/>
      <c r="C3" s="160" t="s">
        <v>0</v>
      </c>
      <c r="D3" s="160"/>
      <c r="E3" s="160"/>
      <c r="F3" s="160"/>
      <c r="J3" s="161" t="s">
        <v>999</v>
      </c>
      <c r="K3" s="161"/>
      <c r="L3" s="161"/>
      <c r="M3" s="161"/>
    </row>
    <row r="4" spans="2:19" s="1" customFormat="1" ht="2.1" customHeight="1" thickBot="1" x14ac:dyDescent="0.2">
      <c r="B4" s="159"/>
      <c r="C4" s="160"/>
      <c r="D4" s="160"/>
      <c r="E4" s="160"/>
      <c r="F4" s="160"/>
    </row>
    <row r="5" spans="2:19" s="1" customFormat="1" ht="20.85" customHeight="1" x14ac:dyDescent="0.15">
      <c r="B5" s="159"/>
    </row>
    <row r="6" spans="2:19" s="1" customFormat="1" ht="8.1" customHeight="1" x14ac:dyDescent="0.15"/>
    <row r="7" spans="2:19" s="1" customFormat="1" ht="14.65" customHeight="1" thickBot="1" x14ac:dyDescent="0.2">
      <c r="C7" s="164" t="s">
        <v>1000</v>
      </c>
      <c r="D7" s="164"/>
      <c r="E7" s="164"/>
      <c r="F7" s="164"/>
      <c r="G7" s="164"/>
      <c r="H7" s="164"/>
      <c r="I7" s="164"/>
    </row>
    <row r="8" spans="2:19" s="1" customFormat="1" ht="11.1" customHeight="1" x14ac:dyDescent="0.2">
      <c r="C8" s="2" t="s">
        <v>3</v>
      </c>
    </row>
    <row r="9" spans="2:19" s="1" customFormat="1" ht="8.85" customHeight="1" x14ac:dyDescent="0.15"/>
    <row r="10" spans="2:19" s="1" customFormat="1" ht="11.85" customHeight="1" x14ac:dyDescent="0.2">
      <c r="C10" s="2" t="s">
        <v>883</v>
      </c>
    </row>
    <row r="11" spans="2:19" s="1" customFormat="1" ht="8.85" customHeight="1" x14ac:dyDescent="0.15"/>
    <row r="12" spans="2:19" s="1" customFormat="1" ht="11.85" customHeight="1" x14ac:dyDescent="0.2">
      <c r="C12" s="2" t="s">
        <v>884</v>
      </c>
    </row>
    <row r="13" spans="2:19" s="1" customFormat="1" ht="18.399999999999999" customHeight="1" x14ac:dyDescent="0.15"/>
    <row r="14" spans="2:19" s="1" customFormat="1" ht="21.75" customHeight="1" x14ac:dyDescent="0.2">
      <c r="C14" s="179"/>
      <c r="D14" s="62"/>
      <c r="E14" s="180"/>
      <c r="F14" s="180"/>
      <c r="G14" s="180"/>
      <c r="H14" s="167" t="s">
        <v>885</v>
      </c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</row>
    <row r="15" spans="2:19" s="1" customFormat="1" ht="14.65" customHeight="1" x14ac:dyDescent="0.2">
      <c r="C15" s="179"/>
      <c r="D15" s="62"/>
      <c r="E15" s="180"/>
      <c r="F15" s="180"/>
      <c r="G15" s="180"/>
      <c r="H15" s="177" t="s">
        <v>832</v>
      </c>
      <c r="I15" s="177"/>
      <c r="J15" s="177"/>
      <c r="K15" s="177"/>
      <c r="L15" s="174" t="s">
        <v>886</v>
      </c>
      <c r="M15" s="174"/>
      <c r="N15" s="174"/>
      <c r="O15" s="174"/>
      <c r="P15" s="174" t="s">
        <v>887</v>
      </c>
      <c r="Q15" s="174" t="s">
        <v>888</v>
      </c>
      <c r="R15" s="174"/>
      <c r="S15" s="174"/>
    </row>
    <row r="16" spans="2:19" s="1" customFormat="1" ht="14.65" customHeight="1" x14ac:dyDescent="0.15">
      <c r="C16" s="178" t="s">
        <v>274</v>
      </c>
      <c r="D16" s="177" t="s">
        <v>1001</v>
      </c>
      <c r="E16" s="177" t="s">
        <v>889</v>
      </c>
      <c r="F16" s="177" t="s">
        <v>842</v>
      </c>
      <c r="G16" s="177"/>
      <c r="H16" s="177" t="s">
        <v>890</v>
      </c>
      <c r="I16" s="177"/>
      <c r="J16" s="177" t="s">
        <v>891</v>
      </c>
      <c r="K16" s="177"/>
      <c r="L16" s="174" t="s">
        <v>890</v>
      </c>
      <c r="M16" s="174"/>
      <c r="N16" s="174" t="s">
        <v>891</v>
      </c>
      <c r="O16" s="174"/>
      <c r="P16" s="174"/>
      <c r="Q16" s="174"/>
      <c r="R16" s="174"/>
      <c r="S16" s="174"/>
    </row>
    <row r="17" spans="3:19" s="1" customFormat="1" ht="37.15" customHeight="1" x14ac:dyDescent="0.15">
      <c r="C17" s="178"/>
      <c r="D17" s="177"/>
      <c r="E17" s="177"/>
      <c r="F17" s="50" t="s">
        <v>892</v>
      </c>
      <c r="G17" s="50" t="s">
        <v>893</v>
      </c>
      <c r="H17" s="50" t="s">
        <v>892</v>
      </c>
      <c r="I17" s="27" t="s">
        <v>894</v>
      </c>
      <c r="J17" s="50" t="s">
        <v>892</v>
      </c>
      <c r="K17" s="27" t="s">
        <v>894</v>
      </c>
      <c r="L17" s="27" t="s">
        <v>892</v>
      </c>
      <c r="M17" s="27" t="s">
        <v>893</v>
      </c>
      <c r="N17" s="27" t="s">
        <v>892</v>
      </c>
      <c r="O17" s="27" t="s">
        <v>893</v>
      </c>
      <c r="P17" s="174"/>
      <c r="Q17" s="27" t="s">
        <v>895</v>
      </c>
      <c r="R17" s="27" t="s">
        <v>896</v>
      </c>
      <c r="S17" s="51" t="s">
        <v>897</v>
      </c>
    </row>
    <row r="18" spans="3:19" s="1" customFormat="1" ht="14.65" customHeight="1" x14ac:dyDescent="0.15">
      <c r="C18" s="17" t="s">
        <v>647</v>
      </c>
      <c r="D18" s="52" t="s">
        <v>923</v>
      </c>
      <c r="E18" s="52" t="s">
        <v>906</v>
      </c>
      <c r="F18" s="8">
        <v>420</v>
      </c>
      <c r="G18" s="9">
        <v>6.6057469998899001E-3</v>
      </c>
      <c r="H18" s="8">
        <v>63161</v>
      </c>
      <c r="I18" s="9">
        <v>6.4331708430009293E-2</v>
      </c>
      <c r="J18" s="8">
        <v>195505</v>
      </c>
      <c r="K18" s="9">
        <v>2.5640336266705099E-2</v>
      </c>
      <c r="L18" s="8">
        <v>339</v>
      </c>
      <c r="M18" s="9">
        <v>5.3672361108912103E-3</v>
      </c>
      <c r="N18" s="8">
        <v>1609</v>
      </c>
      <c r="O18" s="9">
        <v>8.2299685430040192E-3</v>
      </c>
      <c r="P18" s="54" t="s">
        <v>919</v>
      </c>
      <c r="Q18" s="55">
        <v>3.0953436456040899</v>
      </c>
      <c r="R18" s="55">
        <v>3.0432650982139999</v>
      </c>
      <c r="S18" s="55"/>
    </row>
    <row r="19" spans="3:19" s="1" customFormat="1" ht="14.65" customHeight="1" x14ac:dyDescent="0.15">
      <c r="C19" s="17" t="s">
        <v>629</v>
      </c>
      <c r="D19" s="56" t="s">
        <v>917</v>
      </c>
      <c r="E19" s="56" t="s">
        <v>906</v>
      </c>
      <c r="F19" s="10">
        <v>188</v>
      </c>
      <c r="G19" s="11">
        <v>3.62297893661714E-3</v>
      </c>
      <c r="H19" s="10">
        <v>51703</v>
      </c>
      <c r="I19" s="11">
        <v>5.2661330899712998E-2</v>
      </c>
      <c r="J19" s="10">
        <v>183201</v>
      </c>
      <c r="K19" s="11">
        <v>2.4026675759682099E-2</v>
      </c>
      <c r="L19" s="10">
        <v>6451</v>
      </c>
      <c r="M19" s="11">
        <v>0.12477032280525301</v>
      </c>
      <c r="N19" s="10">
        <v>15924</v>
      </c>
      <c r="O19" s="11">
        <v>8.6920922920726396E-2</v>
      </c>
      <c r="P19" s="58" t="s">
        <v>903</v>
      </c>
      <c r="Q19" s="59">
        <v>3.5433340425120399</v>
      </c>
      <c r="R19" s="59">
        <v>3.1133872536020499</v>
      </c>
      <c r="S19" s="59"/>
    </row>
    <row r="20" spans="3:19" s="1" customFormat="1" ht="14.65" customHeight="1" x14ac:dyDescent="0.15">
      <c r="C20" s="17" t="s">
        <v>777</v>
      </c>
      <c r="D20" s="52" t="s">
        <v>1002</v>
      </c>
      <c r="E20" s="52" t="s">
        <v>899</v>
      </c>
      <c r="F20" s="8">
        <v>34</v>
      </c>
      <c r="G20" s="9">
        <v>9.1147927725054997E-4</v>
      </c>
      <c r="H20" s="8">
        <v>37268</v>
      </c>
      <c r="I20" s="9">
        <v>3.7958773764975001E-2</v>
      </c>
      <c r="J20" s="8">
        <v>271854</v>
      </c>
      <c r="K20" s="9">
        <v>3.5653451192802499E-2</v>
      </c>
      <c r="L20" s="8">
        <v>312</v>
      </c>
      <c r="M20" s="9">
        <v>8.3717934957604403E-3</v>
      </c>
      <c r="N20" s="8">
        <v>3137</v>
      </c>
      <c r="O20" s="9">
        <v>1.15392821146645E-2</v>
      </c>
      <c r="P20" s="54" t="s">
        <v>900</v>
      </c>
      <c r="Q20" s="55">
        <v>7.2945690672963401</v>
      </c>
      <c r="R20" s="55">
        <v>7.0509795432406097</v>
      </c>
      <c r="S20" s="55">
        <v>1.19075346141462</v>
      </c>
    </row>
    <row r="21" spans="3:19" s="1" customFormat="1" ht="14.65" customHeight="1" x14ac:dyDescent="0.15">
      <c r="C21" s="17" t="s">
        <v>391</v>
      </c>
      <c r="D21" s="56" t="s">
        <v>1003</v>
      </c>
      <c r="E21" s="56" t="s">
        <v>906</v>
      </c>
      <c r="F21" s="10">
        <v>131</v>
      </c>
      <c r="G21" s="11">
        <v>5.0086025616516896E-3</v>
      </c>
      <c r="H21" s="10">
        <v>26024</v>
      </c>
      <c r="I21" s="11">
        <v>2.65063627900534E-2</v>
      </c>
      <c r="J21" s="10">
        <v>279756</v>
      </c>
      <c r="K21" s="11">
        <v>3.6689792653018402E-2</v>
      </c>
      <c r="L21" s="10">
        <v>1295</v>
      </c>
      <c r="M21" s="11">
        <v>4.9761758376882903E-2</v>
      </c>
      <c r="N21" s="10">
        <v>11374</v>
      </c>
      <c r="O21" s="11">
        <v>4.0656858119218202E-2</v>
      </c>
      <c r="P21" s="58" t="s">
        <v>915</v>
      </c>
      <c r="Q21" s="59">
        <v>10.7499231478635</v>
      </c>
      <c r="R21" s="59">
        <v>9.5941607020097894</v>
      </c>
      <c r="S21" s="59"/>
    </row>
    <row r="22" spans="3:19" s="1" customFormat="1" ht="14.65" customHeight="1" x14ac:dyDescent="0.15">
      <c r="C22" s="17" t="s">
        <v>627</v>
      </c>
      <c r="D22" s="52" t="s">
        <v>917</v>
      </c>
      <c r="E22" s="52" t="s">
        <v>899</v>
      </c>
      <c r="F22" s="8">
        <v>14</v>
      </c>
      <c r="G22" s="9">
        <v>7.5683857714347496E-4</v>
      </c>
      <c r="H22" s="8">
        <v>18484</v>
      </c>
      <c r="I22" s="9">
        <v>1.8826606586664098E-2</v>
      </c>
      <c r="J22" s="8">
        <v>93967</v>
      </c>
      <c r="K22" s="9">
        <v>1.23237026059358E-2</v>
      </c>
      <c r="L22" s="8">
        <v>916</v>
      </c>
      <c r="M22" s="9">
        <v>4.9556373079419999E-2</v>
      </c>
      <c r="N22" s="8">
        <v>8323</v>
      </c>
      <c r="O22" s="9">
        <v>8.8573648195643104E-2</v>
      </c>
      <c r="P22" s="54" t="s">
        <v>920</v>
      </c>
      <c r="Q22" s="55">
        <v>5.0836940056264899</v>
      </c>
      <c r="R22" s="55">
        <v>4.3426115664845204</v>
      </c>
      <c r="S22" s="55">
        <v>1.16841592728847</v>
      </c>
    </row>
    <row r="23" spans="3:19" s="1" customFormat="1" ht="14.65" customHeight="1" x14ac:dyDescent="0.15">
      <c r="C23" s="17" t="s">
        <v>615</v>
      </c>
      <c r="D23" s="56" t="s">
        <v>912</v>
      </c>
      <c r="E23" s="56" t="s">
        <v>899</v>
      </c>
      <c r="F23" s="10">
        <v>3584</v>
      </c>
      <c r="G23" s="11">
        <v>0.202577436129324</v>
      </c>
      <c r="H23" s="10">
        <v>14108</v>
      </c>
      <c r="I23" s="11">
        <v>1.4369496089843E-2</v>
      </c>
      <c r="J23" s="10">
        <v>49306</v>
      </c>
      <c r="K23" s="11">
        <v>6.4664454615798199E-3</v>
      </c>
      <c r="L23" s="10">
        <v>38</v>
      </c>
      <c r="M23" s="11">
        <v>2.6935072299404598E-3</v>
      </c>
      <c r="N23" s="10">
        <v>266</v>
      </c>
      <c r="O23" s="11">
        <v>5.3948809475520198E-3</v>
      </c>
      <c r="P23" s="58" t="s">
        <v>923</v>
      </c>
      <c r="Q23" s="59">
        <v>3.49489651261695</v>
      </c>
      <c r="R23" s="59">
        <v>3.4447050461975799</v>
      </c>
      <c r="S23" s="59">
        <v>0.40508931102920298</v>
      </c>
    </row>
    <row r="24" spans="3:19" s="1" customFormat="1" ht="14.65" customHeight="1" x14ac:dyDescent="0.15">
      <c r="C24" s="17" t="s">
        <v>358</v>
      </c>
      <c r="D24" s="52" t="s">
        <v>1004</v>
      </c>
      <c r="E24" s="52" t="s">
        <v>906</v>
      </c>
      <c r="F24" s="8">
        <v>25</v>
      </c>
      <c r="G24" s="9">
        <v>1.57193158953722E-3</v>
      </c>
      <c r="H24" s="8">
        <v>15879</v>
      </c>
      <c r="I24" s="9">
        <v>1.6173322115864499E-2</v>
      </c>
      <c r="J24" s="8">
        <v>199171</v>
      </c>
      <c r="K24" s="9">
        <v>2.6121129457435499E-2</v>
      </c>
      <c r="L24" s="8">
        <v>3958</v>
      </c>
      <c r="M24" s="9">
        <v>0.24926002896907901</v>
      </c>
      <c r="N24" s="8">
        <v>33643</v>
      </c>
      <c r="O24" s="9">
        <v>0.16891515331047199</v>
      </c>
      <c r="P24" s="54" t="s">
        <v>923</v>
      </c>
      <c r="Q24" s="55">
        <v>12.543044272309301</v>
      </c>
      <c r="R24" s="55">
        <v>8.8916198305511305</v>
      </c>
      <c r="S24" s="55"/>
    </row>
    <row r="25" spans="3:19" s="1" customFormat="1" ht="14.65" customHeight="1" x14ac:dyDescent="0.15">
      <c r="C25" s="17" t="s">
        <v>481</v>
      </c>
      <c r="D25" s="56" t="s">
        <v>1002</v>
      </c>
      <c r="E25" s="56" t="s">
        <v>899</v>
      </c>
      <c r="F25" s="10">
        <v>10566</v>
      </c>
      <c r="G25" s="11">
        <v>0.67060167555217098</v>
      </c>
      <c r="H25" s="10">
        <v>5190</v>
      </c>
      <c r="I25" s="11">
        <v>5.2861982354894402E-3</v>
      </c>
      <c r="J25" s="10">
        <v>17115</v>
      </c>
      <c r="K25" s="11">
        <v>2.24461960156855E-3</v>
      </c>
      <c r="L25" s="10">
        <v>63</v>
      </c>
      <c r="M25" s="11">
        <v>1.21387283236994E-2</v>
      </c>
      <c r="N25" s="10">
        <v>310</v>
      </c>
      <c r="O25" s="11">
        <v>1.8112766579024199E-2</v>
      </c>
      <c r="P25" s="58" t="s">
        <v>921</v>
      </c>
      <c r="Q25" s="59">
        <v>3.29768786127168</v>
      </c>
      <c r="R25" s="59">
        <v>3.1267797932514099</v>
      </c>
      <c r="S25" s="59">
        <v>1.06878612716763</v>
      </c>
    </row>
    <row r="26" spans="3:19" s="1" customFormat="1" ht="14.65" customHeight="1" x14ac:dyDescent="0.15">
      <c r="C26" s="17" t="s">
        <v>567</v>
      </c>
      <c r="D26" s="52" t="s">
        <v>916</v>
      </c>
      <c r="E26" s="52" t="s">
        <v>899</v>
      </c>
      <c r="F26" s="8">
        <v>3426</v>
      </c>
      <c r="G26" s="9">
        <v>0.21838347781744</v>
      </c>
      <c r="H26" s="8">
        <v>12262</v>
      </c>
      <c r="I26" s="9">
        <v>1.2489279915909699E-2</v>
      </c>
      <c r="J26" s="8">
        <v>45050</v>
      </c>
      <c r="K26" s="9">
        <v>5.90827420687484E-3</v>
      </c>
      <c r="L26" s="8">
        <v>187</v>
      </c>
      <c r="M26" s="9">
        <v>1.5250366987440899E-2</v>
      </c>
      <c r="N26" s="8">
        <v>1166</v>
      </c>
      <c r="O26" s="9">
        <v>2.5882352941176499E-2</v>
      </c>
      <c r="P26" s="54" t="s">
        <v>921</v>
      </c>
      <c r="Q26" s="55">
        <v>3.67395204697439</v>
      </c>
      <c r="R26" s="55">
        <v>3.44679089026915</v>
      </c>
      <c r="S26" s="55">
        <v>0.61001467949763499</v>
      </c>
    </row>
    <row r="27" spans="3:19" s="1" customFormat="1" ht="14.65" customHeight="1" x14ac:dyDescent="0.15">
      <c r="C27" s="17" t="s">
        <v>732</v>
      </c>
      <c r="D27" s="56" t="s">
        <v>1005</v>
      </c>
      <c r="E27" s="56" t="s">
        <v>899</v>
      </c>
      <c r="F27" s="10">
        <v>3077</v>
      </c>
      <c r="G27" s="11">
        <v>0.214604547356675</v>
      </c>
      <c r="H27" s="10">
        <v>11261</v>
      </c>
      <c r="I27" s="11">
        <v>1.14697260751149E-2</v>
      </c>
      <c r="J27" s="10">
        <v>41629</v>
      </c>
      <c r="K27" s="11">
        <v>5.45961258508308E-3</v>
      </c>
      <c r="L27" s="10">
        <v>547</v>
      </c>
      <c r="M27" s="11">
        <v>4.8574726933664901E-2</v>
      </c>
      <c r="N27" s="10">
        <v>2545</v>
      </c>
      <c r="O27" s="11">
        <v>6.1135266280717797E-2</v>
      </c>
      <c r="P27" s="58" t="s">
        <v>920</v>
      </c>
      <c r="Q27" s="59">
        <v>3.6967409643903699</v>
      </c>
      <c r="R27" s="59">
        <v>3.1294567855142801</v>
      </c>
      <c r="S27" s="59">
        <v>1.1814226090045301</v>
      </c>
    </row>
    <row r="28" spans="3:19" s="1" customFormat="1" ht="14.65" customHeight="1" x14ac:dyDescent="0.15">
      <c r="C28" s="17" t="s">
        <v>356</v>
      </c>
      <c r="D28" s="52" t="s">
        <v>1004</v>
      </c>
      <c r="E28" s="52" t="s">
        <v>906</v>
      </c>
      <c r="F28" s="8">
        <v>78</v>
      </c>
      <c r="G28" s="9">
        <v>5.53977272727273E-3</v>
      </c>
      <c r="H28" s="8">
        <v>14002</v>
      </c>
      <c r="I28" s="9">
        <v>1.4261531347461101E-2</v>
      </c>
      <c r="J28" s="8">
        <v>161276</v>
      </c>
      <c r="K28" s="9">
        <v>2.1151228212828999E-2</v>
      </c>
      <c r="L28" s="8">
        <v>621</v>
      </c>
      <c r="M28" s="9">
        <v>4.4350807027567503E-2</v>
      </c>
      <c r="N28" s="8">
        <v>6878</v>
      </c>
      <c r="O28" s="9">
        <v>4.2647387087973401E-2</v>
      </c>
      <c r="P28" s="54" t="s">
        <v>914</v>
      </c>
      <c r="Q28" s="55">
        <v>11.5180688473075</v>
      </c>
      <c r="R28" s="55">
        <v>10.2848068156341</v>
      </c>
      <c r="S28" s="55"/>
    </row>
    <row r="29" spans="3:19" s="1" customFormat="1" ht="14.65" customHeight="1" x14ac:dyDescent="0.15">
      <c r="C29" s="17" t="s">
        <v>286</v>
      </c>
      <c r="D29" s="56" t="s">
        <v>1006</v>
      </c>
      <c r="E29" s="56" t="s">
        <v>906</v>
      </c>
      <c r="F29" s="10">
        <v>50</v>
      </c>
      <c r="G29" s="11">
        <v>3.7180249851279002E-3</v>
      </c>
      <c r="H29" s="10">
        <v>13398</v>
      </c>
      <c r="I29" s="11">
        <v>1.3646336022945601E-2</v>
      </c>
      <c r="J29" s="10">
        <v>143735</v>
      </c>
      <c r="K29" s="11">
        <v>1.8850739026085601E-2</v>
      </c>
      <c r="L29" s="10">
        <v>343</v>
      </c>
      <c r="M29" s="11">
        <v>2.5600835945663501E-2</v>
      </c>
      <c r="N29" s="10">
        <v>3684</v>
      </c>
      <c r="O29" s="11">
        <v>2.5630500573972901E-2</v>
      </c>
      <c r="P29" s="58" t="s">
        <v>911</v>
      </c>
      <c r="Q29" s="59">
        <v>10.7280937453351</v>
      </c>
      <c r="R29" s="59">
        <v>9.9286097280735408</v>
      </c>
      <c r="S29" s="59"/>
    </row>
    <row r="30" spans="3:19" s="1" customFormat="1" ht="14.65" customHeight="1" x14ac:dyDescent="0.15">
      <c r="C30" s="17" t="s">
        <v>665</v>
      </c>
      <c r="D30" s="52" t="s">
        <v>935</v>
      </c>
      <c r="E30" s="52" t="s">
        <v>906</v>
      </c>
      <c r="F30" s="8">
        <v>2166</v>
      </c>
      <c r="G30" s="9">
        <v>0.17661448140900199</v>
      </c>
      <c r="H30" s="8">
        <v>10098</v>
      </c>
      <c r="I30" s="9">
        <v>1.02851695148309E-2</v>
      </c>
      <c r="J30" s="8">
        <v>53709</v>
      </c>
      <c r="K30" s="9">
        <v>7.0438956576479696E-3</v>
      </c>
      <c r="L30" s="8">
        <v>903</v>
      </c>
      <c r="M30" s="9">
        <v>8.9423648247177703E-2</v>
      </c>
      <c r="N30" s="8">
        <v>8685</v>
      </c>
      <c r="O30" s="9">
        <v>0.16170474222197401</v>
      </c>
      <c r="P30" s="54" t="s">
        <v>922</v>
      </c>
      <c r="Q30" s="55">
        <v>5.3187759952465798</v>
      </c>
      <c r="R30" s="55">
        <v>4.0089178901576901</v>
      </c>
      <c r="S30" s="55"/>
    </row>
    <row r="31" spans="3:19" s="1" customFormat="1" ht="14.65" customHeight="1" x14ac:dyDescent="0.15">
      <c r="C31" s="17" t="s">
        <v>791</v>
      </c>
      <c r="D31" s="56" t="s">
        <v>1003</v>
      </c>
      <c r="E31" s="56" t="s">
        <v>899</v>
      </c>
      <c r="F31" s="10">
        <v>1588</v>
      </c>
      <c r="G31" s="11">
        <v>0.12967499591703399</v>
      </c>
      <c r="H31" s="10">
        <v>10658</v>
      </c>
      <c r="I31" s="11">
        <v>1.08555492859049E-2</v>
      </c>
      <c r="J31" s="10">
        <v>45611</v>
      </c>
      <c r="K31" s="11">
        <v>5.9818489422812102E-3</v>
      </c>
      <c r="L31" s="10">
        <v>431</v>
      </c>
      <c r="M31" s="11">
        <v>4.0439106774254101E-2</v>
      </c>
      <c r="N31" s="10">
        <v>2699</v>
      </c>
      <c r="O31" s="11">
        <v>5.9174321983732001E-2</v>
      </c>
      <c r="P31" s="58" t="s">
        <v>916</v>
      </c>
      <c r="Q31" s="59">
        <v>4.2795083505348099</v>
      </c>
      <c r="R31" s="59">
        <v>3.7287572113034102</v>
      </c>
      <c r="S31" s="59">
        <v>1.56549071120285</v>
      </c>
    </row>
    <row r="32" spans="3:19" s="1" customFormat="1" ht="14.65" customHeight="1" x14ac:dyDescent="0.15">
      <c r="C32" s="17" t="s">
        <v>683</v>
      </c>
      <c r="D32" s="52" t="s">
        <v>928</v>
      </c>
      <c r="E32" s="52" t="s">
        <v>906</v>
      </c>
      <c r="F32" s="8">
        <v>211</v>
      </c>
      <c r="G32" s="9">
        <v>1.7522006311243999E-2</v>
      </c>
      <c r="H32" s="8">
        <v>11831</v>
      </c>
      <c r="I32" s="9">
        <v>1.20502911992438E-2</v>
      </c>
      <c r="J32" s="8">
        <v>191617</v>
      </c>
      <c r="K32" s="9">
        <v>2.5130427940038599E-2</v>
      </c>
      <c r="L32" s="8">
        <v>700</v>
      </c>
      <c r="M32" s="9">
        <v>5.9166596230242598E-2</v>
      </c>
      <c r="N32" s="8">
        <v>23059</v>
      </c>
      <c r="O32" s="9">
        <v>0.120339009586832</v>
      </c>
      <c r="P32" s="54" t="s">
        <v>962</v>
      </c>
      <c r="Q32" s="55">
        <v>16.1961795283577</v>
      </c>
      <c r="R32" s="55">
        <v>12.751325128020801</v>
      </c>
      <c r="S32" s="55"/>
    </row>
    <row r="33" spans="3:19" s="1" customFormat="1" ht="14.65" customHeight="1" x14ac:dyDescent="0.15">
      <c r="C33" s="17" t="s">
        <v>389</v>
      </c>
      <c r="D33" s="56" t="s">
        <v>1003</v>
      </c>
      <c r="E33" s="56" t="s">
        <v>906</v>
      </c>
      <c r="F33" s="10">
        <v>3295</v>
      </c>
      <c r="G33" s="11">
        <v>0.27637980204663698</v>
      </c>
      <c r="H33" s="10">
        <v>8627</v>
      </c>
      <c r="I33" s="11">
        <v>8.7869040804561399E-3</v>
      </c>
      <c r="J33" s="10">
        <v>36107</v>
      </c>
      <c r="K33" s="11">
        <v>4.7354063659851304E-3</v>
      </c>
      <c r="L33" s="10">
        <v>604</v>
      </c>
      <c r="M33" s="11">
        <v>7.0012750666512094E-2</v>
      </c>
      <c r="N33" s="10">
        <v>4002</v>
      </c>
      <c r="O33" s="11">
        <v>0.110837233777384</v>
      </c>
      <c r="P33" s="58" t="s">
        <v>922</v>
      </c>
      <c r="Q33" s="59">
        <v>4.1853483250260801</v>
      </c>
      <c r="R33" s="59">
        <v>3.3188333541069399</v>
      </c>
      <c r="S33" s="59"/>
    </row>
    <row r="34" spans="3:19" s="1" customFormat="1" ht="14.65" customHeight="1" x14ac:dyDescent="0.15">
      <c r="C34" s="17" t="s">
        <v>753</v>
      </c>
      <c r="D34" s="52" t="s">
        <v>1003</v>
      </c>
      <c r="E34" s="52" t="s">
        <v>899</v>
      </c>
      <c r="F34" s="8">
        <v>1927</v>
      </c>
      <c r="G34" s="9">
        <v>0.170289855072464</v>
      </c>
      <c r="H34" s="8">
        <v>9389</v>
      </c>
      <c r="I34" s="9">
        <v>9.5630279832389798E-3</v>
      </c>
      <c r="J34" s="8">
        <v>31869</v>
      </c>
      <c r="K34" s="9">
        <v>4.17959579797768E-3</v>
      </c>
      <c r="L34" s="8">
        <v>495</v>
      </c>
      <c r="M34" s="9">
        <v>5.2721269570774297E-2</v>
      </c>
      <c r="N34" s="8">
        <v>3034</v>
      </c>
      <c r="O34" s="9">
        <v>9.5202234146035306E-2</v>
      </c>
      <c r="P34" s="54" t="s">
        <v>925</v>
      </c>
      <c r="Q34" s="55">
        <v>3.3942911918202201</v>
      </c>
      <c r="R34" s="55">
        <v>2.8463008769957301</v>
      </c>
      <c r="S34" s="55">
        <v>1.41282351688146</v>
      </c>
    </row>
    <row r="35" spans="3:19" s="1" customFormat="1" ht="14.65" customHeight="1" x14ac:dyDescent="0.15">
      <c r="C35" s="17" t="s">
        <v>790</v>
      </c>
      <c r="D35" s="56" t="s">
        <v>1003</v>
      </c>
      <c r="E35" s="56" t="s">
        <v>899</v>
      </c>
      <c r="F35" s="10">
        <v>45</v>
      </c>
      <c r="G35" s="11">
        <v>4.1159791457056599E-3</v>
      </c>
      <c r="H35" s="10">
        <v>10888</v>
      </c>
      <c r="I35" s="11">
        <v>1.1089812406167399E-2</v>
      </c>
      <c r="J35" s="10">
        <v>93002</v>
      </c>
      <c r="K35" s="11">
        <v>1.2197143569096E-2</v>
      </c>
      <c r="L35" s="10">
        <v>1982</v>
      </c>
      <c r="M35" s="11">
        <v>0.182035268185158</v>
      </c>
      <c r="N35" s="10">
        <v>14742</v>
      </c>
      <c r="O35" s="11">
        <v>0.15851272015655599</v>
      </c>
      <c r="P35" s="58" t="s">
        <v>916</v>
      </c>
      <c r="Q35" s="59">
        <v>8.5416972814107304</v>
      </c>
      <c r="R35" s="59">
        <v>6.3275320008982696</v>
      </c>
      <c r="S35" s="59">
        <v>1.71978324761205</v>
      </c>
    </row>
    <row r="36" spans="3:19" s="1" customFormat="1" ht="14.65" customHeight="1" x14ac:dyDescent="0.15">
      <c r="C36" s="17" t="s">
        <v>482</v>
      </c>
      <c r="D36" s="52" t="s">
        <v>1002</v>
      </c>
      <c r="E36" s="52" t="s">
        <v>899</v>
      </c>
      <c r="F36" s="8">
        <v>7765</v>
      </c>
      <c r="G36" s="9">
        <v>0.72542974588938702</v>
      </c>
      <c r="H36" s="8">
        <v>2939</v>
      </c>
      <c r="I36" s="9">
        <v>2.9934752628330398E-3</v>
      </c>
      <c r="J36" s="8">
        <v>10013</v>
      </c>
      <c r="K36" s="9">
        <v>1.31319755013181E-3</v>
      </c>
      <c r="L36" s="8">
        <v>130</v>
      </c>
      <c r="M36" s="9">
        <v>4.42327322218442E-2</v>
      </c>
      <c r="N36" s="8">
        <v>1128</v>
      </c>
      <c r="O36" s="9">
        <v>0.11265355038450001</v>
      </c>
      <c r="P36" s="54" t="s">
        <v>919</v>
      </c>
      <c r="Q36" s="55">
        <v>3.4069411364409699</v>
      </c>
      <c r="R36" s="55">
        <v>2.78996084015664</v>
      </c>
      <c r="S36" s="55">
        <v>0.85301122830894904</v>
      </c>
    </row>
    <row r="37" spans="3:19" s="1" customFormat="1" ht="14.65" customHeight="1" x14ac:dyDescent="0.15">
      <c r="C37" s="17" t="s">
        <v>809</v>
      </c>
      <c r="D37" s="56" t="s">
        <v>918</v>
      </c>
      <c r="E37" s="56" t="s">
        <v>906</v>
      </c>
      <c r="F37" s="10">
        <v>22</v>
      </c>
      <c r="G37" s="11">
        <v>2.0786092214663599E-3</v>
      </c>
      <c r="H37" s="10">
        <v>10562</v>
      </c>
      <c r="I37" s="11">
        <v>1.0757769896577901E-2</v>
      </c>
      <c r="J37" s="10">
        <v>154046</v>
      </c>
      <c r="K37" s="11">
        <v>2.0203019055987599E-2</v>
      </c>
      <c r="L37" s="10">
        <v>349</v>
      </c>
      <c r="M37" s="11">
        <v>3.3042984283279703E-2</v>
      </c>
      <c r="N37" s="10">
        <v>4527</v>
      </c>
      <c r="O37" s="11">
        <v>2.9387325863703101E-2</v>
      </c>
      <c r="P37" s="58" t="s">
        <v>971</v>
      </c>
      <c r="Q37" s="59">
        <v>14.584927097140699</v>
      </c>
      <c r="R37" s="59">
        <v>13.2390091060413</v>
      </c>
      <c r="S37" s="59"/>
    </row>
    <row r="38" spans="3:19" s="1" customFormat="1" ht="14.65" customHeight="1" x14ac:dyDescent="0.15">
      <c r="C38" s="17" t="s">
        <v>710</v>
      </c>
      <c r="D38" s="52" t="s">
        <v>909</v>
      </c>
      <c r="E38" s="52" t="s">
        <v>906</v>
      </c>
      <c r="F38" s="8">
        <v>6813</v>
      </c>
      <c r="G38" s="9">
        <v>0.65452973388413904</v>
      </c>
      <c r="H38" s="8">
        <v>3596</v>
      </c>
      <c r="I38" s="9">
        <v>3.6626529585395001E-3</v>
      </c>
      <c r="J38" s="8">
        <v>19690</v>
      </c>
      <c r="K38" s="9">
        <v>2.5823289485763699E-3</v>
      </c>
      <c r="L38" s="8">
        <v>406</v>
      </c>
      <c r="M38" s="9">
        <v>0.112903225806452</v>
      </c>
      <c r="N38" s="8">
        <v>3946</v>
      </c>
      <c r="O38" s="9">
        <v>0.20040629761300199</v>
      </c>
      <c r="P38" s="54" t="s">
        <v>922</v>
      </c>
      <c r="Q38" s="55">
        <v>5.4755283648498301</v>
      </c>
      <c r="R38" s="55">
        <v>3.7887147335423199</v>
      </c>
      <c r="S38" s="55"/>
    </row>
    <row r="39" spans="3:19" s="1" customFormat="1" ht="14.65" customHeight="1" x14ac:dyDescent="0.15">
      <c r="C39" s="17" t="s">
        <v>544</v>
      </c>
      <c r="D39" s="56" t="s">
        <v>920</v>
      </c>
      <c r="E39" s="56" t="s">
        <v>899</v>
      </c>
      <c r="F39" s="10">
        <v>178</v>
      </c>
      <c r="G39" s="11">
        <v>1.8535874205977299E-2</v>
      </c>
      <c r="H39" s="10">
        <v>9425</v>
      </c>
      <c r="I39" s="11">
        <v>9.5996952542366006E-3</v>
      </c>
      <c r="J39" s="10">
        <v>32100</v>
      </c>
      <c r="K39" s="11">
        <v>4.2098912772626498E-3</v>
      </c>
      <c r="L39" s="10">
        <v>36</v>
      </c>
      <c r="M39" s="11">
        <v>3.8196286472148501E-3</v>
      </c>
      <c r="N39" s="10">
        <v>672</v>
      </c>
      <c r="O39" s="11">
        <v>2.0934579439252299E-2</v>
      </c>
      <c r="P39" s="58" t="s">
        <v>908</v>
      </c>
      <c r="Q39" s="59">
        <v>3.4058355437665799</v>
      </c>
      <c r="R39" s="59">
        <v>3.2850143785280701</v>
      </c>
      <c r="S39" s="59">
        <v>0.24095490716180401</v>
      </c>
    </row>
    <row r="40" spans="3:19" s="1" customFormat="1" ht="14.65" customHeight="1" x14ac:dyDescent="0.15">
      <c r="C40" s="17" t="s">
        <v>572</v>
      </c>
      <c r="D40" s="52" t="s">
        <v>916</v>
      </c>
      <c r="E40" s="52" t="s">
        <v>906</v>
      </c>
      <c r="F40" s="8">
        <v>145</v>
      </c>
      <c r="G40" s="9">
        <v>1.5653675914930401E-2</v>
      </c>
      <c r="H40" s="8">
        <v>9118</v>
      </c>
      <c r="I40" s="9">
        <v>9.2870049154513898E-3</v>
      </c>
      <c r="J40" s="8">
        <v>105032</v>
      </c>
      <c r="K40" s="9">
        <v>1.37748691786122E-2</v>
      </c>
      <c r="L40" s="8">
        <v>411</v>
      </c>
      <c r="M40" s="9">
        <v>4.5075674490019702E-2</v>
      </c>
      <c r="N40" s="8">
        <v>4359</v>
      </c>
      <c r="O40" s="9">
        <v>4.1501637596161198E-2</v>
      </c>
      <c r="P40" s="54" t="s">
        <v>943</v>
      </c>
      <c r="Q40" s="55">
        <v>11.519192805439801</v>
      </c>
      <c r="R40" s="55">
        <v>10.1923739519927</v>
      </c>
      <c r="S40" s="55"/>
    </row>
    <row r="41" spans="3:19" s="1" customFormat="1" ht="14.65" customHeight="1" x14ac:dyDescent="0.15">
      <c r="C41" s="17" t="s">
        <v>478</v>
      </c>
      <c r="D41" s="56" t="s">
        <v>1002</v>
      </c>
      <c r="E41" s="56" t="s">
        <v>899</v>
      </c>
      <c r="F41" s="10">
        <v>822</v>
      </c>
      <c r="G41" s="11">
        <v>9.4320137693631706E-2</v>
      </c>
      <c r="H41" s="10">
        <v>7893</v>
      </c>
      <c r="I41" s="11">
        <v>8.0392991662270007E-3</v>
      </c>
      <c r="J41" s="10">
        <v>49957</v>
      </c>
      <c r="K41" s="11">
        <v>6.5518236304738398E-3</v>
      </c>
      <c r="L41" s="10">
        <v>98</v>
      </c>
      <c r="M41" s="11">
        <v>1.24160648676042E-2</v>
      </c>
      <c r="N41" s="10">
        <v>649</v>
      </c>
      <c r="O41" s="11">
        <v>1.29911724082711E-2</v>
      </c>
      <c r="P41" s="58" t="s">
        <v>913</v>
      </c>
      <c r="Q41" s="59">
        <v>6.3292791080704403</v>
      </c>
      <c r="R41" s="59">
        <v>6.0445157152020501</v>
      </c>
      <c r="S41" s="59">
        <v>2.2336247307741002</v>
      </c>
    </row>
    <row r="42" spans="3:19" s="1" customFormat="1" ht="14.65" customHeight="1" x14ac:dyDescent="0.15">
      <c r="C42" s="17" t="s">
        <v>741</v>
      </c>
      <c r="D42" s="52" t="s">
        <v>1002</v>
      </c>
      <c r="E42" s="52" t="s">
        <v>899</v>
      </c>
      <c r="F42" s="8">
        <v>3986</v>
      </c>
      <c r="G42" s="9">
        <v>0.45826626810761101</v>
      </c>
      <c r="H42" s="8">
        <v>4712</v>
      </c>
      <c r="I42" s="9">
        <v>4.7993383594655504E-3</v>
      </c>
      <c r="J42" s="8">
        <v>13482</v>
      </c>
      <c r="K42" s="9">
        <v>1.76815433645031E-3</v>
      </c>
      <c r="L42" s="8">
        <v>331</v>
      </c>
      <c r="M42" s="9">
        <v>7.0246179966044098E-2</v>
      </c>
      <c r="N42" s="8">
        <v>1405</v>
      </c>
      <c r="O42" s="9">
        <v>0.10421302477377201</v>
      </c>
      <c r="P42" s="54" t="s">
        <v>903</v>
      </c>
      <c r="Q42" s="55">
        <v>2.8612054329371799</v>
      </c>
      <c r="R42" s="55">
        <v>2.4448755991782698</v>
      </c>
      <c r="S42" s="55">
        <v>0.33786078098472</v>
      </c>
    </row>
    <row r="43" spans="3:19" s="1" customFormat="1" ht="14.65" customHeight="1" x14ac:dyDescent="0.15">
      <c r="C43" s="17" t="s">
        <v>445</v>
      </c>
      <c r="D43" s="56" t="s">
        <v>1007</v>
      </c>
      <c r="E43" s="56" t="s">
        <v>906</v>
      </c>
      <c r="F43" s="10">
        <v>701</v>
      </c>
      <c r="G43" s="11">
        <v>8.1739738805970102E-2</v>
      </c>
      <c r="H43" s="10">
        <v>7875</v>
      </c>
      <c r="I43" s="11">
        <v>8.0209655307281903E-3</v>
      </c>
      <c r="J43" s="10">
        <v>47605</v>
      </c>
      <c r="K43" s="11">
        <v>6.2433605686631997E-3</v>
      </c>
      <c r="L43" s="10">
        <v>139</v>
      </c>
      <c r="M43" s="11">
        <v>1.7650793650793702E-2</v>
      </c>
      <c r="N43" s="10">
        <v>925</v>
      </c>
      <c r="O43" s="11">
        <v>1.9430732065959501E-2</v>
      </c>
      <c r="P43" s="58" t="s">
        <v>918</v>
      </c>
      <c r="Q43" s="59">
        <v>6.0450793650793697</v>
      </c>
      <c r="R43" s="59">
        <v>5.71070320579111</v>
      </c>
      <c r="S43" s="59"/>
    </row>
    <row r="44" spans="3:19" s="1" customFormat="1" ht="14.65" customHeight="1" x14ac:dyDescent="0.15">
      <c r="C44" s="17" t="s">
        <v>359</v>
      </c>
      <c r="D44" s="52" t="s">
        <v>1004</v>
      </c>
      <c r="E44" s="52" t="s">
        <v>906</v>
      </c>
      <c r="F44" s="8">
        <v>54</v>
      </c>
      <c r="G44" s="9">
        <v>6.5312046444121899E-3</v>
      </c>
      <c r="H44" s="8">
        <v>8214</v>
      </c>
      <c r="I44" s="9">
        <v>8.3662489992890592E-3</v>
      </c>
      <c r="J44" s="8">
        <v>74934</v>
      </c>
      <c r="K44" s="9">
        <v>9.8275387218193008E-3</v>
      </c>
      <c r="L44" s="8">
        <v>265</v>
      </c>
      <c r="M44" s="9">
        <v>3.2261991721451201E-2</v>
      </c>
      <c r="N44" s="8">
        <v>2026</v>
      </c>
      <c r="O44" s="9">
        <v>2.7037126004217E-2</v>
      </c>
      <c r="P44" s="54" t="s">
        <v>931</v>
      </c>
      <c r="Q44" s="55">
        <v>9.1227173119065004</v>
      </c>
      <c r="R44" s="55">
        <v>8.4694930179896897</v>
      </c>
      <c r="S44" s="55"/>
    </row>
    <row r="45" spans="3:19" s="1" customFormat="1" ht="14.65" customHeight="1" x14ac:dyDescent="0.15">
      <c r="C45" s="17" t="s">
        <v>357</v>
      </c>
      <c r="D45" s="56" t="s">
        <v>1004</v>
      </c>
      <c r="E45" s="56" t="s">
        <v>906</v>
      </c>
      <c r="F45" s="10">
        <v>59</v>
      </c>
      <c r="G45" s="11">
        <v>7.5534502624503902E-3</v>
      </c>
      <c r="H45" s="10">
        <v>7752</v>
      </c>
      <c r="I45" s="11">
        <v>7.8956856881530098E-3</v>
      </c>
      <c r="J45" s="10">
        <v>75780</v>
      </c>
      <c r="K45" s="11">
        <v>9.93849099660323E-3</v>
      </c>
      <c r="L45" s="10">
        <v>339</v>
      </c>
      <c r="M45" s="11">
        <v>4.3730650154798802E-2</v>
      </c>
      <c r="N45" s="10">
        <v>2919</v>
      </c>
      <c r="O45" s="11">
        <v>3.8519398258115602E-2</v>
      </c>
      <c r="P45" s="58" t="s">
        <v>931</v>
      </c>
      <c r="Q45" s="59">
        <v>9.7755417956656405</v>
      </c>
      <c r="R45" s="59">
        <v>8.8665857277755293</v>
      </c>
      <c r="S45" s="59"/>
    </row>
    <row r="46" spans="3:19" s="1" customFormat="1" ht="14.65" customHeight="1" x14ac:dyDescent="0.15">
      <c r="C46" s="17" t="s">
        <v>785</v>
      </c>
      <c r="D46" s="52" t="s">
        <v>1003</v>
      </c>
      <c r="E46" s="52" t="s">
        <v>899</v>
      </c>
      <c r="F46" s="8">
        <v>368</v>
      </c>
      <c r="G46" s="9">
        <v>4.7761194029850802E-2</v>
      </c>
      <c r="H46" s="8">
        <v>7337</v>
      </c>
      <c r="I46" s="9">
        <v>7.4729935363749504E-3</v>
      </c>
      <c r="J46" s="8">
        <v>40510</v>
      </c>
      <c r="K46" s="9">
        <v>5.3128565620532697E-3</v>
      </c>
      <c r="L46" s="8">
        <v>63</v>
      </c>
      <c r="M46" s="9">
        <v>8.5866157830175802E-3</v>
      </c>
      <c r="N46" s="8">
        <v>532</v>
      </c>
      <c r="O46" s="9">
        <v>1.31325598617625E-2</v>
      </c>
      <c r="P46" s="54" t="s">
        <v>914</v>
      </c>
      <c r="Q46" s="55">
        <v>5.5213302439689302</v>
      </c>
      <c r="R46" s="55">
        <v>5.2620291448996399</v>
      </c>
      <c r="S46" s="55">
        <v>2.3471446095134301</v>
      </c>
    </row>
    <row r="47" spans="3:19" s="1" customFormat="1" ht="14.65" customHeight="1" x14ac:dyDescent="0.15">
      <c r="C47" s="17" t="s">
        <v>516</v>
      </c>
      <c r="D47" s="56" t="s">
        <v>1008</v>
      </c>
      <c r="E47" s="56" t="s">
        <v>899</v>
      </c>
      <c r="F47" s="10">
        <v>3054</v>
      </c>
      <c r="G47" s="11">
        <v>0.40998791784132099</v>
      </c>
      <c r="H47" s="10">
        <v>4395</v>
      </c>
      <c r="I47" s="11">
        <v>4.4764626676254502E-3</v>
      </c>
      <c r="J47" s="10">
        <v>10921</v>
      </c>
      <c r="K47" s="11">
        <v>1.4322810790961199E-3</v>
      </c>
      <c r="L47" s="10">
        <v>6</v>
      </c>
      <c r="M47" s="11">
        <v>1.36518771331058E-3</v>
      </c>
      <c r="N47" s="10">
        <v>57</v>
      </c>
      <c r="O47" s="11">
        <v>5.21930226169765E-3</v>
      </c>
      <c r="P47" s="58" t="s">
        <v>912</v>
      </c>
      <c r="Q47" s="59">
        <v>2.48486916951081</v>
      </c>
      <c r="R47" s="59">
        <v>2.4575074048758299</v>
      </c>
      <c r="S47" s="59">
        <v>0.73287827076223</v>
      </c>
    </row>
    <row r="48" spans="3:19" s="1" customFormat="1" ht="14.65" customHeight="1" x14ac:dyDescent="0.15">
      <c r="C48" s="19" t="s">
        <v>1009</v>
      </c>
      <c r="D48" s="63"/>
      <c r="E48" s="63"/>
      <c r="F48" s="20">
        <v>72243</v>
      </c>
      <c r="G48" s="22">
        <v>0.233645645684494</v>
      </c>
      <c r="H48" s="20">
        <v>236956</v>
      </c>
      <c r="I48" s="22">
        <v>0.24134805184752101</v>
      </c>
      <c r="J48" s="20">
        <v>2101865</v>
      </c>
      <c r="K48" s="22">
        <v>0.27565804141693701</v>
      </c>
      <c r="L48" s="20">
        <v>18277</v>
      </c>
      <c r="M48" s="22">
        <v>7.7132463410928595E-2</v>
      </c>
      <c r="N48" s="20">
        <v>219050</v>
      </c>
      <c r="O48" s="22">
        <v>0.104216969215435</v>
      </c>
      <c r="P48" s="63"/>
      <c r="Q48" s="64">
        <v>8.8702754941845701</v>
      </c>
      <c r="R48" s="64">
        <v>7.2227877391061801</v>
      </c>
      <c r="S48" s="64">
        <v>2.1590253042758998</v>
      </c>
    </row>
    <row r="49" spans="3:19" s="1" customFormat="1" ht="14.65" customHeight="1" x14ac:dyDescent="0.15">
      <c r="C49" s="19" t="s">
        <v>1010</v>
      </c>
      <c r="D49" s="65"/>
      <c r="E49" s="65"/>
      <c r="F49" s="21">
        <v>31734</v>
      </c>
      <c r="G49" s="23">
        <v>9.1050724325813195E-2</v>
      </c>
      <c r="H49" s="21">
        <v>316797</v>
      </c>
      <c r="I49" s="23">
        <v>0.32266892917309198</v>
      </c>
      <c r="J49" s="21">
        <v>2755485</v>
      </c>
      <c r="K49" s="23">
        <v>0.36137982137470698</v>
      </c>
      <c r="L49" s="21">
        <v>31113</v>
      </c>
      <c r="M49" s="23">
        <v>9.8211157302626001E-2</v>
      </c>
      <c r="N49" s="21">
        <v>324619</v>
      </c>
      <c r="O49" s="23">
        <v>0.117808298720552</v>
      </c>
      <c r="P49" s="65"/>
      <c r="Q49" s="66">
        <v>8.6979516851485297</v>
      </c>
      <c r="R49" s="66">
        <v>7.1262933870990297</v>
      </c>
      <c r="S49" s="65"/>
    </row>
    <row r="50" spans="3:19" s="1" customFormat="1" ht="14.65" customHeight="1" x14ac:dyDescent="0.15">
      <c r="C50" s="12" t="s">
        <v>879</v>
      </c>
      <c r="D50" s="60"/>
      <c r="E50" s="60"/>
      <c r="F50" s="13">
        <v>158769</v>
      </c>
      <c r="G50" s="14">
        <v>0.13920132986021899</v>
      </c>
      <c r="H50" s="13">
        <v>981802</v>
      </c>
      <c r="I50" s="14">
        <v>1</v>
      </c>
      <c r="J50" s="13">
        <v>7624900</v>
      </c>
      <c r="K50" s="14">
        <v>1</v>
      </c>
      <c r="L50" s="13">
        <v>72148</v>
      </c>
      <c r="M50" s="14">
        <v>7.3485285220441607E-2</v>
      </c>
      <c r="N50" s="13">
        <v>672848</v>
      </c>
      <c r="O50" s="14">
        <v>8.8243517947776406E-2</v>
      </c>
      <c r="P50" s="60"/>
      <c r="Q50" s="61">
        <v>7.7662298508253196</v>
      </c>
      <c r="R50" s="61">
        <v>6.5063001976575698</v>
      </c>
      <c r="S50" s="61">
        <v>1.7430357297880501</v>
      </c>
    </row>
    <row r="51" spans="3:19" s="1" customFormat="1" ht="12.75" customHeight="1" x14ac:dyDescent="0.2">
      <c r="C51" s="183" t="s">
        <v>979</v>
      </c>
      <c r="D51" s="183"/>
      <c r="E51" s="183"/>
      <c r="F51" s="183"/>
      <c r="G51" s="183"/>
      <c r="H51" s="183"/>
      <c r="I51" s="183"/>
      <c r="J51" s="183"/>
      <c r="K51" s="183"/>
      <c r="L51" s="183"/>
      <c r="M51" s="183"/>
    </row>
  </sheetData>
  <mergeCells count="20">
    <mergeCell ref="C51:M51"/>
    <mergeCell ref="Q15:S16"/>
    <mergeCell ref="C16:C17"/>
    <mergeCell ref="D16:D17"/>
    <mergeCell ref="E16:E17"/>
    <mergeCell ref="F16:G16"/>
    <mergeCell ref="H16:I16"/>
    <mergeCell ref="J16:K16"/>
    <mergeCell ref="L16:M16"/>
    <mergeCell ref="N16:O16"/>
    <mergeCell ref="B2:B5"/>
    <mergeCell ref="C3:F4"/>
    <mergeCell ref="J3:M3"/>
    <mergeCell ref="C7:I7"/>
    <mergeCell ref="C14:C15"/>
    <mergeCell ref="E14:G15"/>
    <mergeCell ref="H14:S14"/>
    <mergeCell ref="H15:K15"/>
    <mergeCell ref="L15:O15"/>
    <mergeCell ref="P15:P17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S51"/>
  <sheetViews>
    <sheetView workbookViewId="0">
      <selection activeCell="C5" sqref="C5"/>
    </sheetView>
  </sheetViews>
  <sheetFormatPr defaultColWidth="8.85546875" defaultRowHeight="12.75" x14ac:dyDescent="0.2"/>
  <cols>
    <col min="1" max="1" width="1" style="15" customWidth="1"/>
    <col min="2" max="2" width="0.28515625" style="15" customWidth="1"/>
    <col min="3" max="3" width="44.7109375" style="15" customWidth="1"/>
    <col min="4" max="5" width="5.140625" style="15" customWidth="1"/>
    <col min="6" max="6" width="5.28515625" style="15" customWidth="1"/>
    <col min="7" max="7" width="6.140625" style="15" customWidth="1"/>
    <col min="8" max="8" width="5.7109375" style="15" customWidth="1"/>
    <col min="9" max="9" width="6.7109375" style="15" bestFit="1" customWidth="1"/>
    <col min="10" max="10" width="7.5703125" style="15" customWidth="1"/>
    <col min="11" max="11" width="6.7109375" style="15" bestFit="1" customWidth="1"/>
    <col min="12" max="14" width="5.7109375" style="15" customWidth="1"/>
    <col min="15" max="15" width="6.28515625" style="15" bestFit="1" customWidth="1"/>
    <col min="16" max="19" width="5.710937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 x14ac:dyDescent="0.2">
      <c r="B1" s="184"/>
    </row>
    <row r="2" spans="2:19" s="1" customFormat="1" ht="12.75" customHeight="1" thickBot="1" x14ac:dyDescent="0.25">
      <c r="B2" s="184"/>
      <c r="G2" s="160" t="s">
        <v>0</v>
      </c>
      <c r="H2" s="160"/>
      <c r="I2" s="160"/>
      <c r="J2" s="160"/>
      <c r="K2" s="160"/>
      <c r="N2" s="161" t="s">
        <v>1011</v>
      </c>
      <c r="O2" s="161"/>
      <c r="P2" s="161"/>
      <c r="Q2" s="161"/>
    </row>
    <row r="3" spans="2:19" s="1" customFormat="1" ht="2.1" customHeight="1" thickBot="1" x14ac:dyDescent="0.2">
      <c r="B3" s="184"/>
      <c r="G3" s="160"/>
      <c r="H3" s="160"/>
      <c r="I3" s="160"/>
      <c r="J3" s="160"/>
      <c r="K3" s="160"/>
    </row>
    <row r="4" spans="2:19" s="1" customFormat="1" ht="17.850000000000001" customHeight="1" x14ac:dyDescent="0.15">
      <c r="B4" s="184"/>
    </row>
    <row r="5" spans="2:19" s="1" customFormat="1" ht="11.65" customHeight="1" x14ac:dyDescent="0.15"/>
    <row r="6" spans="2:19" s="1" customFormat="1" ht="13.15" customHeight="1" thickBot="1" x14ac:dyDescent="0.2">
      <c r="D6" s="181" t="s">
        <v>1012</v>
      </c>
      <c r="E6" s="181"/>
      <c r="F6" s="181"/>
      <c r="G6" s="181"/>
      <c r="H6" s="181"/>
      <c r="I6" s="181"/>
      <c r="J6" s="181"/>
      <c r="K6" s="181"/>
      <c r="L6" s="181"/>
    </row>
    <row r="7" spans="2:19" s="1" customFormat="1" ht="3.4" customHeight="1" thickBot="1" x14ac:dyDescent="0.2">
      <c r="C7" s="161" t="s">
        <v>3</v>
      </c>
      <c r="D7" s="181"/>
      <c r="E7" s="181"/>
      <c r="F7" s="181"/>
      <c r="G7" s="181"/>
      <c r="H7" s="181"/>
      <c r="I7" s="181"/>
      <c r="J7" s="181"/>
      <c r="K7" s="181"/>
      <c r="L7" s="181"/>
    </row>
    <row r="8" spans="2:19" s="1" customFormat="1" ht="8.65" customHeight="1" x14ac:dyDescent="0.15">
      <c r="C8" s="161"/>
    </row>
    <row r="9" spans="2:19" s="1" customFormat="1" ht="8.85" customHeight="1" x14ac:dyDescent="0.15"/>
    <row r="10" spans="2:19" s="1" customFormat="1" ht="11.85" customHeight="1" x14ac:dyDescent="0.2">
      <c r="C10" s="2" t="s">
        <v>883</v>
      </c>
    </row>
    <row r="11" spans="2:19" s="1" customFormat="1" ht="8.85" customHeight="1" x14ac:dyDescent="0.15"/>
    <row r="12" spans="2:19" s="1" customFormat="1" ht="11.85" customHeight="1" x14ac:dyDescent="0.2">
      <c r="C12" s="2" t="s">
        <v>982</v>
      </c>
    </row>
    <row r="13" spans="2:19" s="1" customFormat="1" ht="18.399999999999999" customHeight="1" x14ac:dyDescent="0.15"/>
    <row r="14" spans="2:19" s="1" customFormat="1" ht="21.75" customHeight="1" x14ac:dyDescent="0.2">
      <c r="C14" s="179"/>
      <c r="D14" s="62"/>
      <c r="E14" s="182"/>
      <c r="F14" s="182"/>
      <c r="G14" s="182"/>
      <c r="H14" s="167" t="s">
        <v>854</v>
      </c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</row>
    <row r="15" spans="2:19" s="1" customFormat="1" ht="14.65" customHeight="1" x14ac:dyDescent="0.2">
      <c r="C15" s="179"/>
      <c r="D15" s="62"/>
      <c r="E15" s="182"/>
      <c r="F15" s="182"/>
      <c r="G15" s="182"/>
      <c r="H15" s="177" t="s">
        <v>832</v>
      </c>
      <c r="I15" s="177"/>
      <c r="J15" s="177"/>
      <c r="K15" s="177"/>
      <c r="L15" s="174" t="s">
        <v>886</v>
      </c>
      <c r="M15" s="174"/>
      <c r="N15" s="174"/>
      <c r="O15" s="174"/>
      <c r="P15" s="174" t="s">
        <v>887</v>
      </c>
      <c r="Q15" s="174" t="s">
        <v>888</v>
      </c>
      <c r="R15" s="174"/>
      <c r="S15" s="174"/>
    </row>
    <row r="16" spans="2:19" s="1" customFormat="1" ht="14.65" customHeight="1" x14ac:dyDescent="0.15">
      <c r="C16" s="178" t="s">
        <v>274</v>
      </c>
      <c r="D16" s="177" t="s">
        <v>1001</v>
      </c>
      <c r="E16" s="177" t="s">
        <v>889</v>
      </c>
      <c r="F16" s="177" t="s">
        <v>842</v>
      </c>
      <c r="G16" s="177"/>
      <c r="H16" s="177" t="s">
        <v>890</v>
      </c>
      <c r="I16" s="177"/>
      <c r="J16" s="177" t="s">
        <v>891</v>
      </c>
      <c r="K16" s="177"/>
      <c r="L16" s="174" t="s">
        <v>890</v>
      </c>
      <c r="M16" s="174"/>
      <c r="N16" s="174" t="s">
        <v>891</v>
      </c>
      <c r="O16" s="174"/>
      <c r="P16" s="174"/>
      <c r="Q16" s="174"/>
      <c r="R16" s="174"/>
      <c r="S16" s="174"/>
    </row>
    <row r="17" spans="3:19" s="1" customFormat="1" ht="37.15" customHeight="1" x14ac:dyDescent="0.15">
      <c r="C17" s="178"/>
      <c r="D17" s="177"/>
      <c r="E17" s="177"/>
      <c r="F17" s="50" t="s">
        <v>892</v>
      </c>
      <c r="G17" s="50" t="s">
        <v>893</v>
      </c>
      <c r="H17" s="50" t="s">
        <v>892</v>
      </c>
      <c r="I17" s="27" t="s">
        <v>894</v>
      </c>
      <c r="J17" s="50" t="s">
        <v>892</v>
      </c>
      <c r="K17" s="27" t="s">
        <v>894</v>
      </c>
      <c r="L17" s="27" t="s">
        <v>892</v>
      </c>
      <c r="M17" s="27" t="s">
        <v>893</v>
      </c>
      <c r="N17" s="27" t="s">
        <v>892</v>
      </c>
      <c r="O17" s="27" t="s">
        <v>893</v>
      </c>
      <c r="P17" s="174"/>
      <c r="Q17" s="27" t="s">
        <v>895</v>
      </c>
      <c r="R17" s="27" t="s">
        <v>896</v>
      </c>
      <c r="S17" s="51" t="s">
        <v>897</v>
      </c>
    </row>
    <row r="18" spans="3:19" s="1" customFormat="1" ht="11.85" customHeight="1" x14ac:dyDescent="0.15">
      <c r="C18" s="17" t="s">
        <v>512</v>
      </c>
      <c r="D18" s="52" t="s">
        <v>1002</v>
      </c>
      <c r="E18" s="52" t="s">
        <v>906</v>
      </c>
      <c r="F18" s="8">
        <v>36</v>
      </c>
      <c r="G18" s="9">
        <v>1.28013654789844E-3</v>
      </c>
      <c r="H18" s="8">
        <v>28086</v>
      </c>
      <c r="I18" s="9">
        <v>0.30632477886723303</v>
      </c>
      <c r="J18" s="8">
        <v>426747</v>
      </c>
      <c r="K18" s="9">
        <v>0.192456031323539</v>
      </c>
      <c r="L18" s="8">
        <v>1973</v>
      </c>
      <c r="M18" s="9">
        <v>7.0248522395499502E-2</v>
      </c>
      <c r="N18" s="8">
        <v>12760</v>
      </c>
      <c r="O18" s="9">
        <v>2.99006202738391E-2</v>
      </c>
      <c r="P18" s="54" t="s">
        <v>912</v>
      </c>
      <c r="Q18" s="55">
        <v>15.1942960905789</v>
      </c>
      <c r="R18" s="55">
        <v>14.260751349902399</v>
      </c>
      <c r="S18" s="55"/>
    </row>
    <row r="19" spans="3:19" s="1" customFormat="1" ht="11.85" customHeight="1" x14ac:dyDescent="0.15">
      <c r="C19" s="17" t="s">
        <v>284</v>
      </c>
      <c r="D19" s="56" t="s">
        <v>1006</v>
      </c>
      <c r="E19" s="56" t="s">
        <v>906</v>
      </c>
      <c r="F19" s="10">
        <v>40</v>
      </c>
      <c r="G19" s="11">
        <v>2.8614350096573399E-3</v>
      </c>
      <c r="H19" s="10">
        <v>13939</v>
      </c>
      <c r="I19" s="11">
        <v>0.15202809558607</v>
      </c>
      <c r="J19" s="10">
        <v>533323</v>
      </c>
      <c r="K19" s="11">
        <v>0.24052009268621399</v>
      </c>
      <c r="L19" s="10">
        <v>1469</v>
      </c>
      <c r="M19" s="11">
        <v>0.105387760958462</v>
      </c>
      <c r="N19" s="10">
        <v>19045</v>
      </c>
      <c r="O19" s="11">
        <v>3.5710066882545799E-2</v>
      </c>
      <c r="P19" s="58" t="s">
        <v>909</v>
      </c>
      <c r="Q19" s="59">
        <v>38.2612095559222</v>
      </c>
      <c r="R19" s="59">
        <v>34.079390537289498</v>
      </c>
      <c r="S19" s="59"/>
    </row>
    <row r="20" spans="3:19" s="1" customFormat="1" ht="11.85" customHeight="1" x14ac:dyDescent="0.15">
      <c r="C20" s="17" t="s">
        <v>409</v>
      </c>
      <c r="D20" s="52" t="s">
        <v>1003</v>
      </c>
      <c r="E20" s="52" t="s">
        <v>906</v>
      </c>
      <c r="F20" s="8">
        <v>12</v>
      </c>
      <c r="G20" s="9">
        <v>1.7084282460136701E-3</v>
      </c>
      <c r="H20" s="8">
        <v>7012</v>
      </c>
      <c r="I20" s="9">
        <v>7.6477581336503495E-2</v>
      </c>
      <c r="J20" s="8">
        <v>114445</v>
      </c>
      <c r="K20" s="9">
        <v>5.1612853763054897E-2</v>
      </c>
      <c r="L20" s="8">
        <v>1143</v>
      </c>
      <c r="M20" s="9">
        <v>0.16300627495721601</v>
      </c>
      <c r="N20" s="8">
        <v>6041</v>
      </c>
      <c r="O20" s="9">
        <v>5.2785180654462797E-2</v>
      </c>
      <c r="P20" s="54" t="s">
        <v>931</v>
      </c>
      <c r="Q20" s="55">
        <v>16.321306332002301</v>
      </c>
      <c r="R20" s="55">
        <v>14.5687510649174</v>
      </c>
      <c r="S20" s="55"/>
    </row>
    <row r="21" spans="3:19" s="1" customFormat="1" ht="11.85" customHeight="1" x14ac:dyDescent="0.15">
      <c r="C21" s="17" t="s">
        <v>492</v>
      </c>
      <c r="D21" s="56" t="s">
        <v>1002</v>
      </c>
      <c r="E21" s="56" t="s">
        <v>906</v>
      </c>
      <c r="F21" s="10">
        <v>6</v>
      </c>
      <c r="G21" s="11">
        <v>1.2536564981195199E-3</v>
      </c>
      <c r="H21" s="10">
        <v>4780</v>
      </c>
      <c r="I21" s="11">
        <v>5.21338903006969E-2</v>
      </c>
      <c r="J21" s="10">
        <v>140492</v>
      </c>
      <c r="K21" s="11">
        <v>6.3359631708498398E-2</v>
      </c>
      <c r="L21" s="10">
        <v>671</v>
      </c>
      <c r="M21" s="11">
        <v>0.140376569037657</v>
      </c>
      <c r="N21" s="10">
        <v>3904</v>
      </c>
      <c r="O21" s="11">
        <v>2.77880591065683E-2</v>
      </c>
      <c r="P21" s="58" t="s">
        <v>907</v>
      </c>
      <c r="Q21" s="59">
        <v>29.3916317991632</v>
      </c>
      <c r="R21" s="59">
        <v>26.951569724993899</v>
      </c>
      <c r="S21" s="59"/>
    </row>
    <row r="22" spans="3:19" s="1" customFormat="1" ht="11.85" customHeight="1" x14ac:dyDescent="0.15">
      <c r="C22" s="17" t="s">
        <v>408</v>
      </c>
      <c r="D22" s="52" t="s">
        <v>1003</v>
      </c>
      <c r="E22" s="52" t="s">
        <v>906</v>
      </c>
      <c r="F22" s="8">
        <v>7</v>
      </c>
      <c r="G22" s="9">
        <v>1.5230635335074E-3</v>
      </c>
      <c r="H22" s="8">
        <v>4589</v>
      </c>
      <c r="I22" s="9">
        <v>5.0050716022991298E-2</v>
      </c>
      <c r="J22" s="8">
        <v>99082</v>
      </c>
      <c r="K22" s="9">
        <v>4.4684387929145003E-2</v>
      </c>
      <c r="L22" s="8">
        <v>490</v>
      </c>
      <c r="M22" s="9">
        <v>0.106777075615603</v>
      </c>
      <c r="N22" s="8">
        <v>5847</v>
      </c>
      <c r="O22" s="9">
        <v>5.9011727659918099E-2</v>
      </c>
      <c r="P22" s="54" t="s">
        <v>921</v>
      </c>
      <c r="Q22" s="55">
        <v>21.591196339071701</v>
      </c>
      <c r="R22" s="55">
        <v>19.152476213710699</v>
      </c>
      <c r="S22" s="55"/>
    </row>
    <row r="23" spans="3:19" s="1" customFormat="1" ht="11.85" customHeight="1" x14ac:dyDescent="0.15">
      <c r="C23" s="17" t="s">
        <v>505</v>
      </c>
      <c r="D23" s="56" t="s">
        <v>1002</v>
      </c>
      <c r="E23" s="56" t="s">
        <v>906</v>
      </c>
      <c r="F23" s="10">
        <v>11</v>
      </c>
      <c r="G23" s="11">
        <v>2.6359932901989002E-3</v>
      </c>
      <c r="H23" s="10">
        <v>4162</v>
      </c>
      <c r="I23" s="11">
        <v>4.5393567245083803E-2</v>
      </c>
      <c r="J23" s="10">
        <v>92833</v>
      </c>
      <c r="K23" s="11">
        <v>4.1866189465557001E-2</v>
      </c>
      <c r="L23" s="10">
        <v>1368</v>
      </c>
      <c r="M23" s="11">
        <v>0.32868813070639102</v>
      </c>
      <c r="N23" s="10">
        <v>14057</v>
      </c>
      <c r="O23" s="11">
        <v>0.151422446759234</v>
      </c>
      <c r="P23" s="58" t="s">
        <v>928</v>
      </c>
      <c r="Q23" s="59">
        <v>22.304901489668399</v>
      </c>
      <c r="R23" s="59">
        <v>17.749821045096599</v>
      </c>
      <c r="S23" s="59"/>
    </row>
    <row r="24" spans="3:19" s="1" customFormat="1" ht="11.85" customHeight="1" x14ac:dyDescent="0.15">
      <c r="C24" s="17" t="s">
        <v>357</v>
      </c>
      <c r="D24" s="52" t="s">
        <v>1004</v>
      </c>
      <c r="E24" s="52" t="s">
        <v>906</v>
      </c>
      <c r="F24" s="8">
        <v>7</v>
      </c>
      <c r="G24" s="9">
        <v>2.1071643588199901E-3</v>
      </c>
      <c r="H24" s="8">
        <v>3315</v>
      </c>
      <c r="I24" s="9">
        <v>3.6155616390546097E-2</v>
      </c>
      <c r="J24" s="8">
        <v>80866</v>
      </c>
      <c r="K24" s="9">
        <v>3.6469264995440599E-2</v>
      </c>
      <c r="L24" s="8">
        <v>181</v>
      </c>
      <c r="M24" s="9">
        <v>5.4600301659125203E-2</v>
      </c>
      <c r="N24" s="8">
        <v>1887</v>
      </c>
      <c r="O24" s="9">
        <v>2.3334899710632399E-2</v>
      </c>
      <c r="P24" s="54" t="s">
        <v>931</v>
      </c>
      <c r="Q24" s="55">
        <v>24.393966817496199</v>
      </c>
      <c r="R24" s="55">
        <v>22.890236119974499</v>
      </c>
      <c r="S24" s="55"/>
    </row>
    <row r="25" spans="3:19" s="1" customFormat="1" ht="11.85" customHeight="1" x14ac:dyDescent="0.15">
      <c r="C25" s="17" t="s">
        <v>356</v>
      </c>
      <c r="D25" s="56" t="s">
        <v>1004</v>
      </c>
      <c r="E25" s="56" t="s">
        <v>906</v>
      </c>
      <c r="F25" s="10">
        <v>11</v>
      </c>
      <c r="G25" s="11">
        <v>3.3783783783783799E-3</v>
      </c>
      <c r="H25" s="10">
        <v>3245</v>
      </c>
      <c r="I25" s="11">
        <v>3.53921493777744E-2</v>
      </c>
      <c r="J25" s="10">
        <v>77704</v>
      </c>
      <c r="K25" s="11">
        <v>3.5043253866961499E-2</v>
      </c>
      <c r="L25" s="10">
        <v>208</v>
      </c>
      <c r="M25" s="11">
        <v>6.4098613251155595E-2</v>
      </c>
      <c r="N25" s="10">
        <v>1761</v>
      </c>
      <c r="O25" s="11">
        <v>2.2662925975496798E-2</v>
      </c>
      <c r="P25" s="58" t="s">
        <v>914</v>
      </c>
      <c r="Q25" s="59">
        <v>23.945762711864401</v>
      </c>
      <c r="R25" s="59">
        <v>22.263088574250901</v>
      </c>
      <c r="S25" s="59"/>
    </row>
    <row r="26" spans="3:19" s="1" customFormat="1" ht="11.85" customHeight="1" x14ac:dyDescent="0.15">
      <c r="C26" s="17" t="s">
        <v>281</v>
      </c>
      <c r="D26" s="52" t="s">
        <v>1006</v>
      </c>
      <c r="E26" s="52" t="s">
        <v>906</v>
      </c>
      <c r="F26" s="8">
        <v>10</v>
      </c>
      <c r="G26" s="9">
        <v>3.58037952022914E-3</v>
      </c>
      <c r="H26" s="8">
        <v>2783</v>
      </c>
      <c r="I26" s="9">
        <v>3.0353267093481101E-2</v>
      </c>
      <c r="J26" s="8">
        <v>137618</v>
      </c>
      <c r="K26" s="9">
        <v>6.2063503946560197E-2</v>
      </c>
      <c r="L26" s="8">
        <v>70</v>
      </c>
      <c r="M26" s="9">
        <v>2.5152712899748499E-2</v>
      </c>
      <c r="N26" s="8">
        <v>1993</v>
      </c>
      <c r="O26" s="9">
        <v>1.44821171649058E-2</v>
      </c>
      <c r="P26" s="54" t="s">
        <v>907</v>
      </c>
      <c r="Q26" s="55">
        <v>49.449514911965501</v>
      </c>
      <c r="R26" s="55">
        <v>45.317729450792498</v>
      </c>
      <c r="S26" s="55"/>
    </row>
    <row r="27" spans="3:19" s="1" customFormat="1" ht="11.85" customHeight="1" x14ac:dyDescent="0.15">
      <c r="C27" s="17" t="s">
        <v>391</v>
      </c>
      <c r="D27" s="56" t="s">
        <v>1003</v>
      </c>
      <c r="E27" s="56" t="s">
        <v>906</v>
      </c>
      <c r="F27" s="10">
        <v>9</v>
      </c>
      <c r="G27" s="11">
        <v>3.9456378781236303E-3</v>
      </c>
      <c r="H27" s="10">
        <v>2272</v>
      </c>
      <c r="I27" s="11">
        <v>2.47799579002476E-2</v>
      </c>
      <c r="J27" s="10">
        <v>45344</v>
      </c>
      <c r="K27" s="11">
        <v>2.0449414487587601E-2</v>
      </c>
      <c r="L27" s="10">
        <v>860</v>
      </c>
      <c r="M27" s="11">
        <v>0.37852112676056299</v>
      </c>
      <c r="N27" s="10">
        <v>6971</v>
      </c>
      <c r="O27" s="11">
        <v>0.15373588567395899</v>
      </c>
      <c r="P27" s="58" t="s">
        <v>915</v>
      </c>
      <c r="Q27" s="59">
        <v>19.957746478873201</v>
      </c>
      <c r="R27" s="59">
        <v>14.980169971671399</v>
      </c>
      <c r="S27" s="59"/>
    </row>
    <row r="28" spans="3:19" s="1" customFormat="1" ht="11.85" customHeight="1" x14ac:dyDescent="0.15">
      <c r="C28" s="17" t="s">
        <v>304</v>
      </c>
      <c r="D28" s="52" t="s">
        <v>1006</v>
      </c>
      <c r="E28" s="52" t="s">
        <v>906</v>
      </c>
      <c r="F28" s="8">
        <v>6</v>
      </c>
      <c r="G28" s="9">
        <v>3.7902716361339199E-3</v>
      </c>
      <c r="H28" s="8">
        <v>1577</v>
      </c>
      <c r="I28" s="9">
        <v>1.7199821130585598E-2</v>
      </c>
      <c r="J28" s="8">
        <v>44259</v>
      </c>
      <c r="K28" s="9">
        <v>1.99600969435016E-2</v>
      </c>
      <c r="L28" s="8">
        <v>271</v>
      </c>
      <c r="M28" s="9">
        <v>0.17184527584020301</v>
      </c>
      <c r="N28" s="8">
        <v>2999</v>
      </c>
      <c r="O28" s="9">
        <v>6.7760229557830107E-2</v>
      </c>
      <c r="P28" s="54" t="s">
        <v>910</v>
      </c>
      <c r="Q28" s="55">
        <v>28.065313887127498</v>
      </c>
      <c r="R28" s="55">
        <v>23.2626339969372</v>
      </c>
      <c r="S28" s="55"/>
    </row>
    <row r="29" spans="3:19" s="1" customFormat="1" ht="11.85" customHeight="1" x14ac:dyDescent="0.15">
      <c r="C29" s="17" t="s">
        <v>683</v>
      </c>
      <c r="D29" s="56" t="s">
        <v>928</v>
      </c>
      <c r="E29" s="56" t="s">
        <v>906</v>
      </c>
      <c r="F29" s="10">
        <v>9</v>
      </c>
      <c r="G29" s="11">
        <v>6.1517429938482597E-3</v>
      </c>
      <c r="H29" s="10">
        <v>1454</v>
      </c>
      <c r="I29" s="11">
        <v>1.5858300522429598E-2</v>
      </c>
      <c r="J29" s="10">
        <v>39969</v>
      </c>
      <c r="K29" s="11">
        <v>1.80253759627379E-2</v>
      </c>
      <c r="L29" s="10">
        <v>339</v>
      </c>
      <c r="M29" s="11">
        <v>0.23314993122420899</v>
      </c>
      <c r="N29" s="10">
        <v>2444</v>
      </c>
      <c r="O29" s="11">
        <v>6.1147389226650702E-2</v>
      </c>
      <c r="P29" s="58" t="s">
        <v>962</v>
      </c>
      <c r="Q29" s="59">
        <v>27.488995873452499</v>
      </c>
      <c r="R29" s="59">
        <v>24.533632286995498</v>
      </c>
      <c r="S29" s="59"/>
    </row>
    <row r="30" spans="3:19" s="1" customFormat="1" ht="11.85" customHeight="1" x14ac:dyDescent="0.15">
      <c r="C30" s="17" t="s">
        <v>285</v>
      </c>
      <c r="D30" s="52" t="s">
        <v>1006</v>
      </c>
      <c r="E30" s="52" t="s">
        <v>906</v>
      </c>
      <c r="F30" s="8">
        <v>1</v>
      </c>
      <c r="G30" s="9">
        <v>8.4175084175084204E-4</v>
      </c>
      <c r="H30" s="8">
        <v>1187</v>
      </c>
      <c r="I30" s="9">
        <v>1.2946219202286001E-2</v>
      </c>
      <c r="J30" s="8">
        <v>36986</v>
      </c>
      <c r="K30" s="9">
        <v>1.66800909544353E-2</v>
      </c>
      <c r="L30" s="8">
        <v>39</v>
      </c>
      <c r="M30" s="9">
        <v>3.2855939342881203E-2</v>
      </c>
      <c r="N30" s="8">
        <v>466</v>
      </c>
      <c r="O30" s="9">
        <v>1.25993619207268E-2</v>
      </c>
      <c r="P30" s="54" t="s">
        <v>910</v>
      </c>
      <c r="Q30" s="55">
        <v>31.159224936815502</v>
      </c>
      <c r="R30" s="55">
        <v>29.7726480836237</v>
      </c>
      <c r="S30" s="55"/>
    </row>
    <row r="31" spans="3:19" s="1" customFormat="1" ht="11.85" customHeight="1" x14ac:dyDescent="0.15">
      <c r="C31" s="17" t="s">
        <v>705</v>
      </c>
      <c r="D31" s="56" t="s">
        <v>909</v>
      </c>
      <c r="E31" s="56" t="s">
        <v>906</v>
      </c>
      <c r="F31" s="10">
        <v>2</v>
      </c>
      <c r="G31" s="11">
        <v>1.9762845849802401E-3</v>
      </c>
      <c r="H31" s="10">
        <v>1010</v>
      </c>
      <c r="I31" s="11">
        <v>1.10157383271347E-2</v>
      </c>
      <c r="J31" s="10">
        <v>17392</v>
      </c>
      <c r="K31" s="11">
        <v>7.8435121905461105E-3</v>
      </c>
      <c r="L31" s="10">
        <v>157</v>
      </c>
      <c r="M31" s="11">
        <v>0.155445544554455</v>
      </c>
      <c r="N31" s="10">
        <v>471</v>
      </c>
      <c r="O31" s="11">
        <v>2.7081416743330301E-2</v>
      </c>
      <c r="P31" s="58" t="s">
        <v>944</v>
      </c>
      <c r="Q31" s="59">
        <v>17.219801980198</v>
      </c>
      <c r="R31" s="59">
        <v>16.1535756154748</v>
      </c>
      <c r="S31" s="59"/>
    </row>
    <row r="32" spans="3:19" s="1" customFormat="1" ht="11.85" customHeight="1" x14ac:dyDescent="0.15">
      <c r="C32" s="17" t="s">
        <v>499</v>
      </c>
      <c r="D32" s="52" t="s">
        <v>1002</v>
      </c>
      <c r="E32" s="52" t="s">
        <v>906</v>
      </c>
      <c r="F32" s="8">
        <v>1</v>
      </c>
      <c r="G32" s="9">
        <v>1.12107623318386E-3</v>
      </c>
      <c r="H32" s="8">
        <v>891</v>
      </c>
      <c r="I32" s="9">
        <v>9.7178444054227993E-3</v>
      </c>
      <c r="J32" s="8">
        <v>17336</v>
      </c>
      <c r="K32" s="9">
        <v>7.8182570914965208E-3</v>
      </c>
      <c r="L32" s="8">
        <v>417</v>
      </c>
      <c r="M32" s="9">
        <v>0.46801346801346799</v>
      </c>
      <c r="N32" s="8">
        <v>4144</v>
      </c>
      <c r="O32" s="9">
        <v>0.239040147669589</v>
      </c>
      <c r="P32" s="54" t="s">
        <v>913</v>
      </c>
      <c r="Q32" s="55">
        <v>19.456790123456798</v>
      </c>
      <c r="R32" s="55">
        <v>12.4367088607595</v>
      </c>
      <c r="S32" s="55"/>
    </row>
    <row r="33" spans="3:19" s="1" customFormat="1" ht="11.85" customHeight="1" x14ac:dyDescent="0.15">
      <c r="C33" s="17" t="s">
        <v>291</v>
      </c>
      <c r="D33" s="56" t="s">
        <v>1006</v>
      </c>
      <c r="E33" s="56" t="s">
        <v>906</v>
      </c>
      <c r="F33" s="10">
        <v>3</v>
      </c>
      <c r="G33" s="11">
        <v>3.4129692832764501E-3</v>
      </c>
      <c r="H33" s="10">
        <v>876</v>
      </c>
      <c r="I33" s="11">
        <v>9.5542443312574294E-3</v>
      </c>
      <c r="J33" s="10">
        <v>25457</v>
      </c>
      <c r="K33" s="11">
        <v>1.14806974375996E-2</v>
      </c>
      <c r="L33" s="10">
        <v>125</v>
      </c>
      <c r="M33" s="11">
        <v>0.14269406392694101</v>
      </c>
      <c r="N33" s="10">
        <v>1337</v>
      </c>
      <c r="O33" s="11">
        <v>5.2519935577640703E-2</v>
      </c>
      <c r="P33" s="58" t="s">
        <v>913</v>
      </c>
      <c r="Q33" s="59">
        <v>29.060502283104999</v>
      </c>
      <c r="R33" s="59">
        <v>25.459387483355499</v>
      </c>
      <c r="S33" s="59"/>
    </row>
    <row r="34" spans="3:19" s="1" customFormat="1" ht="11.85" customHeight="1" x14ac:dyDescent="0.15">
      <c r="C34" s="17" t="s">
        <v>682</v>
      </c>
      <c r="D34" s="52" t="s">
        <v>928</v>
      </c>
      <c r="E34" s="52" t="s">
        <v>906</v>
      </c>
      <c r="F34" s="8">
        <v>4</v>
      </c>
      <c r="G34" s="9">
        <v>4.7225501770956297E-3</v>
      </c>
      <c r="H34" s="8">
        <v>843</v>
      </c>
      <c r="I34" s="9">
        <v>9.1943241680936209E-3</v>
      </c>
      <c r="J34" s="8">
        <v>10029</v>
      </c>
      <c r="K34" s="9">
        <v>4.5229176494357703E-3</v>
      </c>
      <c r="L34" s="8">
        <v>31</v>
      </c>
      <c r="M34" s="9">
        <v>3.6773428232503E-2</v>
      </c>
      <c r="N34" s="8">
        <v>504</v>
      </c>
      <c r="O34" s="9">
        <v>5.0254262638348798E-2</v>
      </c>
      <c r="P34" s="54" t="s">
        <v>943</v>
      </c>
      <c r="Q34" s="55">
        <v>11.896797153024901</v>
      </c>
      <c r="R34" s="55">
        <v>10.5825123152709</v>
      </c>
      <c r="S34" s="55"/>
    </row>
    <row r="35" spans="3:19" s="1" customFormat="1" ht="11.85" customHeight="1" x14ac:dyDescent="0.15">
      <c r="C35" s="17" t="s">
        <v>303</v>
      </c>
      <c r="D35" s="56" t="s">
        <v>1006</v>
      </c>
      <c r="E35" s="56" t="s">
        <v>906</v>
      </c>
      <c r="F35" s="10"/>
      <c r="G35" s="11"/>
      <c r="H35" s="10">
        <v>824</v>
      </c>
      <c r="I35" s="11">
        <v>8.9870974074841604E-3</v>
      </c>
      <c r="J35" s="10">
        <v>23259</v>
      </c>
      <c r="K35" s="11">
        <v>1.04894347999029E-2</v>
      </c>
      <c r="L35" s="10">
        <v>163</v>
      </c>
      <c r="M35" s="11">
        <v>0.19781553398058299</v>
      </c>
      <c r="N35" s="10">
        <v>2869</v>
      </c>
      <c r="O35" s="11">
        <v>0.123350101036158</v>
      </c>
      <c r="P35" s="58" t="s">
        <v>920</v>
      </c>
      <c r="Q35" s="59">
        <v>28.226941747572798</v>
      </c>
      <c r="R35" s="59">
        <v>20.9319213313162</v>
      </c>
      <c r="S35" s="59"/>
    </row>
    <row r="36" spans="3:19" s="1" customFormat="1" ht="11.85" customHeight="1" x14ac:dyDescent="0.15">
      <c r="C36" s="17" t="s">
        <v>369</v>
      </c>
      <c r="D36" s="52" t="s">
        <v>1004</v>
      </c>
      <c r="E36" s="52" t="s">
        <v>906</v>
      </c>
      <c r="F36" s="8">
        <v>40</v>
      </c>
      <c r="G36" s="9">
        <v>5.7971014492753603E-2</v>
      </c>
      <c r="H36" s="8">
        <v>650</v>
      </c>
      <c r="I36" s="9">
        <v>7.0893365471659002E-3</v>
      </c>
      <c r="J36" s="8">
        <v>9566</v>
      </c>
      <c r="K36" s="9">
        <v>4.3141120983650003E-3</v>
      </c>
      <c r="L36" s="8">
        <v>225</v>
      </c>
      <c r="M36" s="9">
        <v>0.34615384615384598</v>
      </c>
      <c r="N36" s="8">
        <v>1345</v>
      </c>
      <c r="O36" s="9">
        <v>0.140602132552791</v>
      </c>
      <c r="P36" s="54" t="s">
        <v>908</v>
      </c>
      <c r="Q36" s="55">
        <v>14.7169230769231</v>
      </c>
      <c r="R36" s="55">
        <v>8.7552941176470593</v>
      </c>
      <c r="S36" s="55"/>
    </row>
    <row r="37" spans="3:19" s="1" customFormat="1" ht="11.85" customHeight="1" x14ac:dyDescent="0.15">
      <c r="C37" s="17" t="s">
        <v>294</v>
      </c>
      <c r="D37" s="56" t="s">
        <v>1006</v>
      </c>
      <c r="E37" s="56" t="s">
        <v>906</v>
      </c>
      <c r="F37" s="10"/>
      <c r="G37" s="11"/>
      <c r="H37" s="10">
        <v>646</v>
      </c>
      <c r="I37" s="11">
        <v>7.0457098607218001E-3</v>
      </c>
      <c r="J37" s="10">
        <v>66233</v>
      </c>
      <c r="K37" s="11">
        <v>2.9870017416998702E-2</v>
      </c>
      <c r="L37" s="10">
        <v>103</v>
      </c>
      <c r="M37" s="11">
        <v>0.15944272445820401</v>
      </c>
      <c r="N37" s="10">
        <v>3071</v>
      </c>
      <c r="O37" s="11">
        <v>4.6366614829465698E-2</v>
      </c>
      <c r="P37" s="58" t="s">
        <v>915</v>
      </c>
      <c r="Q37" s="59">
        <v>102.52786377709</v>
      </c>
      <c r="R37" s="59">
        <v>82.160220994475097</v>
      </c>
      <c r="S37" s="59"/>
    </row>
    <row r="38" spans="3:19" s="1" customFormat="1" ht="11.85" customHeight="1" x14ac:dyDescent="0.15">
      <c r="C38" s="17" t="s">
        <v>342</v>
      </c>
      <c r="D38" s="52" t="s">
        <v>1013</v>
      </c>
      <c r="E38" s="52" t="s">
        <v>906</v>
      </c>
      <c r="F38" s="8">
        <v>16</v>
      </c>
      <c r="G38" s="9">
        <v>2.48062015503876E-2</v>
      </c>
      <c r="H38" s="8">
        <v>629</v>
      </c>
      <c r="I38" s="9">
        <v>6.8602964433343901E-3</v>
      </c>
      <c r="J38" s="8">
        <v>4618</v>
      </c>
      <c r="K38" s="9">
        <v>2.08264370376851E-3</v>
      </c>
      <c r="L38" s="8">
        <v>35</v>
      </c>
      <c r="M38" s="9">
        <v>5.5643879173290903E-2</v>
      </c>
      <c r="N38" s="8">
        <v>227</v>
      </c>
      <c r="O38" s="9">
        <v>4.9155478562148101E-2</v>
      </c>
      <c r="P38" s="54" t="s">
        <v>912</v>
      </c>
      <c r="Q38" s="55">
        <v>7.3418124006359298</v>
      </c>
      <c r="R38" s="55">
        <v>6.2138047138047101</v>
      </c>
      <c r="S38" s="55"/>
    </row>
    <row r="39" spans="3:19" s="1" customFormat="1" ht="11.85" customHeight="1" x14ac:dyDescent="0.15">
      <c r="C39" s="17" t="s">
        <v>710</v>
      </c>
      <c r="D39" s="56" t="s">
        <v>909</v>
      </c>
      <c r="E39" s="56" t="s">
        <v>906</v>
      </c>
      <c r="F39" s="10">
        <v>17</v>
      </c>
      <c r="G39" s="11">
        <v>2.7243589743589699E-2</v>
      </c>
      <c r="H39" s="10">
        <v>607</v>
      </c>
      <c r="I39" s="11">
        <v>6.6203496678918497E-3</v>
      </c>
      <c r="J39" s="10">
        <v>10656</v>
      </c>
      <c r="K39" s="11">
        <v>4.80568456200893E-3</v>
      </c>
      <c r="L39" s="10">
        <v>160</v>
      </c>
      <c r="M39" s="11">
        <v>0.263591433278418</v>
      </c>
      <c r="N39" s="10">
        <v>1711</v>
      </c>
      <c r="O39" s="11">
        <v>0.160566816816817</v>
      </c>
      <c r="P39" s="58" t="s">
        <v>922</v>
      </c>
      <c r="Q39" s="59">
        <v>17.555189456342699</v>
      </c>
      <c r="R39" s="59">
        <v>12.852348993288601</v>
      </c>
      <c r="S39" s="59"/>
    </row>
    <row r="40" spans="3:19" s="1" customFormat="1" ht="11.85" customHeight="1" x14ac:dyDescent="0.15">
      <c r="C40" s="17" t="s">
        <v>504</v>
      </c>
      <c r="D40" s="52" t="s">
        <v>1002</v>
      </c>
      <c r="E40" s="52" t="s">
        <v>906</v>
      </c>
      <c r="F40" s="8">
        <v>1</v>
      </c>
      <c r="G40" s="9">
        <v>1.94174757281553E-3</v>
      </c>
      <c r="H40" s="8">
        <v>514</v>
      </c>
      <c r="I40" s="9">
        <v>5.6060292080665798E-3</v>
      </c>
      <c r="J40" s="8">
        <v>10427</v>
      </c>
      <c r="K40" s="9">
        <v>4.7024092462525499E-3</v>
      </c>
      <c r="L40" s="8">
        <v>291</v>
      </c>
      <c r="M40" s="9">
        <v>0.56614785992217898</v>
      </c>
      <c r="N40" s="8">
        <v>3455</v>
      </c>
      <c r="O40" s="9">
        <v>0.33135129951088499</v>
      </c>
      <c r="P40" s="54" t="s">
        <v>909</v>
      </c>
      <c r="Q40" s="55">
        <v>20.285992217898801</v>
      </c>
      <c r="R40" s="55">
        <v>11.578475336322899</v>
      </c>
      <c r="S40" s="55"/>
    </row>
    <row r="41" spans="3:19" s="1" customFormat="1" ht="11.85" customHeight="1" x14ac:dyDescent="0.15">
      <c r="C41" s="17" t="s">
        <v>397</v>
      </c>
      <c r="D41" s="56" t="s">
        <v>1003</v>
      </c>
      <c r="E41" s="56" t="s">
        <v>906</v>
      </c>
      <c r="F41" s="10">
        <v>3</v>
      </c>
      <c r="G41" s="11">
        <v>6.1855670103092798E-3</v>
      </c>
      <c r="H41" s="10">
        <v>482</v>
      </c>
      <c r="I41" s="11">
        <v>5.2570157165137896E-3</v>
      </c>
      <c r="J41" s="10">
        <v>7625</v>
      </c>
      <c r="K41" s="11">
        <v>3.4387523259495202E-3</v>
      </c>
      <c r="L41" s="10">
        <v>36</v>
      </c>
      <c r="M41" s="11">
        <v>7.4688796680497896E-2</v>
      </c>
      <c r="N41" s="10">
        <v>235</v>
      </c>
      <c r="O41" s="11">
        <v>3.0819672131147498E-2</v>
      </c>
      <c r="P41" s="58" t="s">
        <v>935</v>
      </c>
      <c r="Q41" s="59">
        <v>15.819502074688801</v>
      </c>
      <c r="R41" s="59">
        <v>14.955156950672601</v>
      </c>
      <c r="S41" s="59"/>
    </row>
    <row r="42" spans="3:19" s="1" customFormat="1" ht="11.85" customHeight="1" x14ac:dyDescent="0.15">
      <c r="C42" s="17" t="s">
        <v>290</v>
      </c>
      <c r="D42" s="52" t="s">
        <v>1006</v>
      </c>
      <c r="E42" s="52" t="s">
        <v>906</v>
      </c>
      <c r="F42" s="8"/>
      <c r="G42" s="9"/>
      <c r="H42" s="8">
        <v>425</v>
      </c>
      <c r="I42" s="9">
        <v>4.6353354346853996E-3</v>
      </c>
      <c r="J42" s="8">
        <v>13612</v>
      </c>
      <c r="K42" s="9">
        <v>6.1387930046983502E-3</v>
      </c>
      <c r="L42" s="8">
        <v>35</v>
      </c>
      <c r="M42" s="9">
        <v>8.2352941176470601E-2</v>
      </c>
      <c r="N42" s="8">
        <v>522</v>
      </c>
      <c r="O42" s="9">
        <v>3.8348516015280602E-2</v>
      </c>
      <c r="P42" s="54" t="s">
        <v>912</v>
      </c>
      <c r="Q42" s="55">
        <v>32.0282352941177</v>
      </c>
      <c r="R42" s="55">
        <v>29.076923076923102</v>
      </c>
      <c r="S42" s="55"/>
    </row>
    <row r="43" spans="3:19" s="1" customFormat="1" ht="11.85" customHeight="1" x14ac:dyDescent="0.15">
      <c r="C43" s="17" t="s">
        <v>491</v>
      </c>
      <c r="D43" s="56" t="s">
        <v>1002</v>
      </c>
      <c r="E43" s="56" t="s">
        <v>906</v>
      </c>
      <c r="F43" s="10">
        <v>1</v>
      </c>
      <c r="G43" s="11">
        <v>2.8169014084507E-3</v>
      </c>
      <c r="H43" s="10">
        <v>354</v>
      </c>
      <c r="I43" s="11">
        <v>3.8609617503026598E-3</v>
      </c>
      <c r="J43" s="10">
        <v>10782</v>
      </c>
      <c r="K43" s="11">
        <v>4.8625085348705296E-3</v>
      </c>
      <c r="L43" s="10">
        <v>56</v>
      </c>
      <c r="M43" s="11">
        <v>0.15819209039547999</v>
      </c>
      <c r="N43" s="10">
        <v>622</v>
      </c>
      <c r="O43" s="11">
        <v>5.7688740493414901E-2</v>
      </c>
      <c r="P43" s="58" t="s">
        <v>951</v>
      </c>
      <c r="Q43" s="59">
        <v>30.457627118644101</v>
      </c>
      <c r="R43" s="59">
        <v>26.8825503355705</v>
      </c>
      <c r="S43" s="59"/>
    </row>
    <row r="44" spans="3:19" s="1" customFormat="1" ht="11.85" customHeight="1" x14ac:dyDescent="0.15">
      <c r="C44" s="17" t="s">
        <v>681</v>
      </c>
      <c r="D44" s="52" t="s">
        <v>928</v>
      </c>
      <c r="E44" s="52" t="s">
        <v>906</v>
      </c>
      <c r="F44" s="8">
        <v>10</v>
      </c>
      <c r="G44" s="9">
        <v>2.8169014084507001E-2</v>
      </c>
      <c r="H44" s="8">
        <v>345</v>
      </c>
      <c r="I44" s="9">
        <v>3.7628017058034401E-3</v>
      </c>
      <c r="J44" s="8">
        <v>13019</v>
      </c>
      <c r="K44" s="9">
        <v>5.8713595451195897E-3</v>
      </c>
      <c r="L44" s="8">
        <v>116</v>
      </c>
      <c r="M44" s="9">
        <v>0.336231884057971</v>
      </c>
      <c r="N44" s="8">
        <v>4245</v>
      </c>
      <c r="O44" s="9">
        <v>0.32606190951685998</v>
      </c>
      <c r="P44" s="54" t="s">
        <v>944</v>
      </c>
      <c r="Q44" s="55">
        <v>37.736231884058</v>
      </c>
      <c r="R44" s="55">
        <v>21.8995633187773</v>
      </c>
      <c r="S44" s="55"/>
    </row>
    <row r="45" spans="3:19" s="1" customFormat="1" ht="11.85" customHeight="1" x14ac:dyDescent="0.15">
      <c r="C45" s="17" t="s">
        <v>680</v>
      </c>
      <c r="D45" s="56" t="s">
        <v>928</v>
      </c>
      <c r="E45" s="56" t="s">
        <v>906</v>
      </c>
      <c r="F45" s="10">
        <v>2</v>
      </c>
      <c r="G45" s="11">
        <v>6.8027210884353704E-3</v>
      </c>
      <c r="H45" s="10">
        <v>292</v>
      </c>
      <c r="I45" s="11">
        <v>3.1847481104191398E-3</v>
      </c>
      <c r="J45" s="10">
        <v>7936</v>
      </c>
      <c r="K45" s="11">
        <v>3.5790083224570999E-3</v>
      </c>
      <c r="L45" s="10">
        <v>69</v>
      </c>
      <c r="M45" s="11">
        <v>0.236301369863014</v>
      </c>
      <c r="N45" s="10">
        <v>280</v>
      </c>
      <c r="O45" s="11">
        <v>3.5282258064516098E-2</v>
      </c>
      <c r="P45" s="58" t="s">
        <v>945</v>
      </c>
      <c r="Q45" s="59">
        <v>27.178082191780799</v>
      </c>
      <c r="R45" s="59">
        <v>25.0493273542601</v>
      </c>
      <c r="S45" s="59"/>
    </row>
    <row r="46" spans="3:19" s="1" customFormat="1" ht="11.85" customHeight="1" x14ac:dyDescent="0.15">
      <c r="C46" s="17" t="s">
        <v>757</v>
      </c>
      <c r="D46" s="52" t="s">
        <v>910</v>
      </c>
      <c r="E46" s="52" t="s">
        <v>906</v>
      </c>
      <c r="F46" s="8">
        <v>6</v>
      </c>
      <c r="G46" s="9">
        <v>2.3346303501945501E-2</v>
      </c>
      <c r="H46" s="8">
        <v>251</v>
      </c>
      <c r="I46" s="9">
        <v>2.7375745743671398E-3</v>
      </c>
      <c r="J46" s="8">
        <v>5953</v>
      </c>
      <c r="K46" s="9">
        <v>2.6847072257544301E-3</v>
      </c>
      <c r="L46" s="8">
        <v>66</v>
      </c>
      <c r="M46" s="9">
        <v>0.26294820717131501</v>
      </c>
      <c r="N46" s="8">
        <v>263</v>
      </c>
      <c r="O46" s="9">
        <v>4.4179405341844502E-2</v>
      </c>
      <c r="P46" s="54" t="s">
        <v>945</v>
      </c>
      <c r="Q46" s="55">
        <v>23.717131474103599</v>
      </c>
      <c r="R46" s="55">
        <v>20.048648648648701</v>
      </c>
      <c r="S46" s="55"/>
    </row>
    <row r="47" spans="3:19" s="1" customFormat="1" ht="11.85" customHeight="1" x14ac:dyDescent="0.15">
      <c r="C47" s="17" t="s">
        <v>366</v>
      </c>
      <c r="D47" s="56" t="s">
        <v>1004</v>
      </c>
      <c r="E47" s="56" t="s">
        <v>906</v>
      </c>
      <c r="F47" s="10">
        <v>4</v>
      </c>
      <c r="G47" s="11">
        <v>2.06185567010309E-2</v>
      </c>
      <c r="H47" s="10">
        <v>190</v>
      </c>
      <c r="I47" s="11">
        <v>2.0722676060946502E-3</v>
      </c>
      <c r="J47" s="10">
        <v>3576</v>
      </c>
      <c r="K47" s="11">
        <v>1.6127184678813801E-3</v>
      </c>
      <c r="L47" s="10">
        <v>87</v>
      </c>
      <c r="M47" s="11">
        <v>0.45789473684210502</v>
      </c>
      <c r="N47" s="10">
        <v>369</v>
      </c>
      <c r="O47" s="11">
        <v>0.103187919463087</v>
      </c>
      <c r="P47" s="58" t="s">
        <v>935</v>
      </c>
      <c r="Q47" s="59">
        <v>18.821052631578901</v>
      </c>
      <c r="R47" s="59">
        <v>14.2427184466019</v>
      </c>
      <c r="S47" s="59"/>
    </row>
    <row r="48" spans="3:19" s="1" customFormat="1" ht="11.85" customHeight="1" x14ac:dyDescent="0.15">
      <c r="C48" s="19" t="s">
        <v>1009</v>
      </c>
      <c r="D48" s="63"/>
      <c r="E48" s="63"/>
      <c r="F48" s="20"/>
      <c r="G48" s="22"/>
      <c r="H48" s="20">
        <v>100</v>
      </c>
      <c r="I48" s="22">
        <v>1.09066716110245E-3</v>
      </c>
      <c r="J48" s="20">
        <v>2338</v>
      </c>
      <c r="K48" s="22">
        <v>1.05440038532065E-3</v>
      </c>
      <c r="L48" s="20">
        <v>56</v>
      </c>
      <c r="M48" s="22">
        <v>0.56000000000000005</v>
      </c>
      <c r="N48" s="20">
        <v>917</v>
      </c>
      <c r="O48" s="67">
        <v>0.39221556886227499</v>
      </c>
      <c r="P48" s="63"/>
      <c r="Q48" s="68">
        <v>23.38</v>
      </c>
      <c r="R48" s="68">
        <v>12.295454545454501</v>
      </c>
      <c r="S48" s="68">
        <v>4.37</v>
      </c>
    </row>
    <row r="49" spans="3:19" s="1" customFormat="1" ht="11.85" customHeight="1" x14ac:dyDescent="0.15">
      <c r="C49" s="19" t="s">
        <v>1010</v>
      </c>
      <c r="D49" s="65"/>
      <c r="E49" s="65"/>
      <c r="F49" s="21">
        <v>32</v>
      </c>
      <c r="G49" s="23">
        <v>9.4423133667748595E-3</v>
      </c>
      <c r="H49" s="21">
        <v>3357</v>
      </c>
      <c r="I49" s="23">
        <v>3.6613696598209101E-2</v>
      </c>
      <c r="J49" s="21">
        <v>87892</v>
      </c>
      <c r="K49" s="23">
        <v>3.96378779583417E-2</v>
      </c>
      <c r="L49" s="21">
        <v>1159</v>
      </c>
      <c r="M49" s="23">
        <v>0.34524873398868</v>
      </c>
      <c r="N49" s="21">
        <v>15251</v>
      </c>
      <c r="O49" s="23">
        <v>0.17351977426842</v>
      </c>
      <c r="P49" s="65"/>
      <c r="Q49" s="69">
        <v>26.181709859994001</v>
      </c>
      <c r="R49" s="69">
        <v>21.819381255686999</v>
      </c>
      <c r="S49" s="65"/>
    </row>
    <row r="50" spans="3:19" s="1" customFormat="1" ht="11.85" customHeight="1" x14ac:dyDescent="0.15">
      <c r="C50" s="12" t="s">
        <v>879</v>
      </c>
      <c r="D50" s="60"/>
      <c r="E50" s="60"/>
      <c r="F50" s="13">
        <v>307</v>
      </c>
      <c r="G50" s="14">
        <v>3.3371741635323999E-3</v>
      </c>
      <c r="H50" s="13">
        <v>91687</v>
      </c>
      <c r="I50" s="14">
        <v>1</v>
      </c>
      <c r="J50" s="13">
        <v>2217374</v>
      </c>
      <c r="K50" s="14">
        <v>1</v>
      </c>
      <c r="L50" s="13">
        <v>12469</v>
      </c>
      <c r="M50" s="14">
        <v>0.135995288317864</v>
      </c>
      <c r="N50" s="13">
        <v>120813</v>
      </c>
      <c r="O50" s="14">
        <v>5.44847193121233E-2</v>
      </c>
      <c r="P50" s="60"/>
      <c r="Q50" s="61">
        <v>24.184170056823799</v>
      </c>
      <c r="R50" s="61">
        <v>21.572698124163701</v>
      </c>
      <c r="S50" s="61">
        <v>4.7662154940176903E-3</v>
      </c>
    </row>
    <row r="51" spans="3:19" s="1" customFormat="1" ht="12.75" customHeight="1" x14ac:dyDescent="0.15">
      <c r="C51" s="175" t="s">
        <v>979</v>
      </c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</row>
  </sheetData>
  <mergeCells count="21">
    <mergeCell ref="C51:Q51"/>
    <mergeCell ref="P15:P17"/>
    <mergeCell ref="Q15:S16"/>
    <mergeCell ref="C16:C17"/>
    <mergeCell ref="D16:D17"/>
    <mergeCell ref="E16:E17"/>
    <mergeCell ref="F16:G16"/>
    <mergeCell ref="H16:I16"/>
    <mergeCell ref="J16:K16"/>
    <mergeCell ref="L16:M16"/>
    <mergeCell ref="N16:O16"/>
    <mergeCell ref="C14:C15"/>
    <mergeCell ref="E14:G15"/>
    <mergeCell ref="H14:S14"/>
    <mergeCell ref="H15:K15"/>
    <mergeCell ref="L15:O15"/>
    <mergeCell ref="B1:B4"/>
    <mergeCell ref="G2:K3"/>
    <mergeCell ref="N2:Q2"/>
    <mergeCell ref="D6:L7"/>
    <mergeCell ref="C7:C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R52"/>
  <sheetViews>
    <sheetView workbookViewId="0">
      <selection activeCell="A3" sqref="A3"/>
    </sheetView>
  </sheetViews>
  <sheetFormatPr defaultColWidth="8.85546875" defaultRowHeight="12.75" x14ac:dyDescent="0.2"/>
  <cols>
    <col min="1" max="1" width="2.28515625" style="15" customWidth="1"/>
    <col min="2" max="2" width="40.140625" style="15" customWidth="1"/>
    <col min="3" max="4" width="3.5703125" style="15" customWidth="1"/>
    <col min="5" max="10" width="6.42578125" style="15" customWidth="1"/>
    <col min="11" max="11" width="6.5703125" style="15" customWidth="1"/>
    <col min="12" max="12" width="6.28515625" style="15" customWidth="1"/>
    <col min="13" max="13" width="6.5703125" style="15" customWidth="1"/>
    <col min="14" max="14" width="6.28515625" style="15" customWidth="1"/>
    <col min="15" max="18" width="6.42578125" style="15" customWidth="1"/>
    <col min="19" max="19" width="4.7109375" style="15" customWidth="1"/>
    <col min="20" max="16384" width="8.85546875" style="15"/>
  </cols>
  <sheetData>
    <row r="1" spans="2:18" s="1" customFormat="1" ht="8.85" customHeight="1" thickBot="1" x14ac:dyDescent="0.2"/>
    <row r="2" spans="2:18" s="1" customFormat="1" ht="2.1" customHeight="1" thickBot="1" x14ac:dyDescent="0.2">
      <c r="G2" s="160" t="s">
        <v>0</v>
      </c>
      <c r="H2" s="160"/>
      <c r="I2" s="160"/>
      <c r="J2" s="160"/>
      <c r="N2" s="161" t="s">
        <v>1014</v>
      </c>
      <c r="O2" s="161"/>
      <c r="P2" s="161"/>
      <c r="Q2" s="161"/>
    </row>
    <row r="3" spans="2:18" s="1" customFormat="1" ht="10.15" customHeight="1" thickBot="1" x14ac:dyDescent="0.2">
      <c r="G3" s="160"/>
      <c r="H3" s="160"/>
      <c r="I3" s="160"/>
      <c r="J3" s="160"/>
      <c r="N3" s="161"/>
      <c r="O3" s="161"/>
      <c r="P3" s="161"/>
      <c r="Q3" s="161"/>
    </row>
    <row r="4" spans="2:18" s="1" customFormat="1" ht="2.1" customHeight="1" thickBot="1" x14ac:dyDescent="0.2">
      <c r="G4" s="160"/>
      <c r="H4" s="160"/>
      <c r="I4" s="160"/>
      <c r="J4" s="160"/>
    </row>
    <row r="5" spans="2:18" s="1" customFormat="1" ht="29.85" customHeight="1" x14ac:dyDescent="0.15"/>
    <row r="6" spans="2:18" s="1" customFormat="1" ht="12.75" customHeight="1" thickBot="1" x14ac:dyDescent="0.2">
      <c r="D6" s="181" t="s">
        <v>1015</v>
      </c>
      <c r="E6" s="181"/>
      <c r="F6" s="181"/>
      <c r="G6" s="181"/>
      <c r="H6" s="181"/>
      <c r="I6" s="181"/>
      <c r="J6" s="181"/>
      <c r="K6" s="181"/>
      <c r="L6" s="181"/>
      <c r="M6" s="181"/>
    </row>
    <row r="7" spans="2:18" s="1" customFormat="1" ht="9.75" customHeight="1" thickBot="1" x14ac:dyDescent="0.2">
      <c r="D7" s="181"/>
      <c r="E7" s="181"/>
      <c r="F7" s="181"/>
      <c r="G7" s="181"/>
      <c r="H7" s="181"/>
      <c r="I7" s="181"/>
      <c r="J7" s="181"/>
      <c r="K7" s="181"/>
      <c r="L7" s="181"/>
      <c r="M7" s="181"/>
    </row>
    <row r="8" spans="2:18" s="1" customFormat="1" ht="2.1" customHeight="1" x14ac:dyDescent="0.15"/>
    <row r="9" spans="2:18" s="1" customFormat="1" ht="8.85" customHeight="1" x14ac:dyDescent="0.15"/>
    <row r="10" spans="2:18" s="1" customFormat="1" ht="11.85" customHeight="1" x14ac:dyDescent="0.15"/>
    <row r="11" spans="2:18" s="1" customFormat="1" ht="8.85" customHeight="1" x14ac:dyDescent="0.15"/>
    <row r="12" spans="2:18" s="1" customFormat="1" ht="11.85" customHeight="1" x14ac:dyDescent="0.2">
      <c r="B12" s="161" t="s">
        <v>1016</v>
      </c>
      <c r="C12" s="161"/>
      <c r="D12" s="161"/>
    </row>
    <row r="13" spans="2:18" s="1" customFormat="1" ht="18.399999999999999" customHeight="1" x14ac:dyDescent="0.15"/>
    <row r="14" spans="2:18" s="1" customFormat="1" ht="21.75" customHeight="1" x14ac:dyDescent="0.2">
      <c r="B14" s="179"/>
      <c r="C14" s="62"/>
      <c r="D14" s="180"/>
      <c r="E14" s="180"/>
      <c r="F14" s="180"/>
      <c r="G14" s="167" t="s">
        <v>854</v>
      </c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</row>
    <row r="15" spans="2:18" s="1" customFormat="1" ht="14.65" customHeight="1" x14ac:dyDescent="0.2">
      <c r="B15" s="179"/>
      <c r="C15" s="62"/>
      <c r="D15" s="180"/>
      <c r="E15" s="180"/>
      <c r="F15" s="180"/>
      <c r="G15" s="177" t="s">
        <v>832</v>
      </c>
      <c r="H15" s="177"/>
      <c r="I15" s="177"/>
      <c r="J15" s="177"/>
      <c r="K15" s="174" t="s">
        <v>886</v>
      </c>
      <c r="L15" s="174"/>
      <c r="M15" s="174"/>
      <c r="N15" s="174"/>
      <c r="O15" s="174" t="s">
        <v>887</v>
      </c>
      <c r="P15" s="174" t="s">
        <v>888</v>
      </c>
      <c r="Q15" s="174"/>
      <c r="R15" s="174"/>
    </row>
    <row r="16" spans="2:18" s="1" customFormat="1" ht="14.65" customHeight="1" x14ac:dyDescent="0.15">
      <c r="B16" s="178" t="s">
        <v>274</v>
      </c>
      <c r="C16" s="177" t="s">
        <v>1001</v>
      </c>
      <c r="D16" s="177" t="s">
        <v>889</v>
      </c>
      <c r="E16" s="177" t="s">
        <v>842</v>
      </c>
      <c r="F16" s="177"/>
      <c r="G16" s="177" t="s">
        <v>890</v>
      </c>
      <c r="H16" s="177"/>
      <c r="I16" s="177" t="s">
        <v>891</v>
      </c>
      <c r="J16" s="177"/>
      <c r="K16" s="174" t="s">
        <v>890</v>
      </c>
      <c r="L16" s="174"/>
      <c r="M16" s="174" t="s">
        <v>891</v>
      </c>
      <c r="N16" s="174"/>
      <c r="O16" s="174"/>
      <c r="P16" s="174"/>
      <c r="Q16" s="174"/>
      <c r="R16" s="174"/>
    </row>
    <row r="17" spans="2:18" s="1" customFormat="1" ht="37.15" customHeight="1" x14ac:dyDescent="0.15">
      <c r="B17" s="178"/>
      <c r="C17" s="177"/>
      <c r="D17" s="177"/>
      <c r="E17" s="50" t="s">
        <v>892</v>
      </c>
      <c r="F17" s="50" t="s">
        <v>893</v>
      </c>
      <c r="G17" s="50" t="s">
        <v>892</v>
      </c>
      <c r="H17" s="27" t="s">
        <v>894</v>
      </c>
      <c r="I17" s="50" t="s">
        <v>892</v>
      </c>
      <c r="J17" s="27" t="s">
        <v>894</v>
      </c>
      <c r="K17" s="27" t="s">
        <v>892</v>
      </c>
      <c r="L17" s="27" t="s">
        <v>893</v>
      </c>
      <c r="M17" s="27" t="s">
        <v>892</v>
      </c>
      <c r="N17" s="27" t="s">
        <v>893</v>
      </c>
      <c r="O17" s="174"/>
      <c r="P17" s="27" t="s">
        <v>895</v>
      </c>
      <c r="Q17" s="27" t="s">
        <v>896</v>
      </c>
      <c r="R17" s="51" t="s">
        <v>897</v>
      </c>
    </row>
    <row r="18" spans="2:18" s="1" customFormat="1" ht="14.65" customHeight="1" x14ac:dyDescent="0.15">
      <c r="B18" s="17" t="s">
        <v>710</v>
      </c>
      <c r="C18" s="52" t="s">
        <v>909</v>
      </c>
      <c r="D18" s="52" t="s">
        <v>906</v>
      </c>
      <c r="E18" s="8">
        <v>19</v>
      </c>
      <c r="F18" s="9">
        <v>3.02644154189232E-3</v>
      </c>
      <c r="G18" s="8">
        <v>6259</v>
      </c>
      <c r="H18" s="9">
        <v>0.42899246058944501</v>
      </c>
      <c r="I18" s="8">
        <v>109472</v>
      </c>
      <c r="J18" s="9">
        <v>0.32728816498346702</v>
      </c>
      <c r="K18" s="8">
        <v>19</v>
      </c>
      <c r="L18" s="9">
        <v>3.03562869467966E-3</v>
      </c>
      <c r="M18" s="8">
        <v>1235</v>
      </c>
      <c r="N18" s="9">
        <v>1.12814235603625E-2</v>
      </c>
      <c r="O18" s="54" t="s">
        <v>922</v>
      </c>
      <c r="P18" s="55">
        <v>17.490333919156399</v>
      </c>
      <c r="Q18" s="55">
        <v>17.162980769230799</v>
      </c>
      <c r="R18" s="55"/>
    </row>
    <row r="19" spans="2:18" s="1" customFormat="1" ht="14.65" customHeight="1" x14ac:dyDescent="0.15">
      <c r="B19" s="17" t="s">
        <v>504</v>
      </c>
      <c r="C19" s="56" t="s">
        <v>1002</v>
      </c>
      <c r="D19" s="56" t="s">
        <v>906</v>
      </c>
      <c r="E19" s="10">
        <v>1</v>
      </c>
      <c r="F19" s="11">
        <v>7.4682598954443598E-4</v>
      </c>
      <c r="G19" s="10">
        <v>1338</v>
      </c>
      <c r="H19" s="11">
        <v>9.1706648389307699E-2</v>
      </c>
      <c r="I19" s="10">
        <v>36737</v>
      </c>
      <c r="J19" s="11">
        <v>0.10983251714591501</v>
      </c>
      <c r="K19" s="10">
        <v>44</v>
      </c>
      <c r="L19" s="11">
        <v>3.28849028400598E-2</v>
      </c>
      <c r="M19" s="10">
        <v>1296</v>
      </c>
      <c r="N19" s="11">
        <v>3.5277785339031503E-2</v>
      </c>
      <c r="O19" s="58" t="s">
        <v>909</v>
      </c>
      <c r="P19" s="59">
        <v>27.456651718983601</v>
      </c>
      <c r="Q19" s="59">
        <v>25.755795981452899</v>
      </c>
      <c r="R19" s="59"/>
    </row>
    <row r="20" spans="2:18" s="1" customFormat="1" ht="14.65" customHeight="1" x14ac:dyDescent="0.15">
      <c r="B20" s="17" t="s">
        <v>505</v>
      </c>
      <c r="C20" s="52" t="s">
        <v>1002</v>
      </c>
      <c r="D20" s="52" t="s">
        <v>906</v>
      </c>
      <c r="E20" s="8">
        <v>2</v>
      </c>
      <c r="F20" s="9">
        <v>1.9900497512437801E-3</v>
      </c>
      <c r="G20" s="8">
        <v>1003</v>
      </c>
      <c r="H20" s="9">
        <v>6.8745716244002802E-2</v>
      </c>
      <c r="I20" s="8">
        <v>29463</v>
      </c>
      <c r="J20" s="9">
        <v>8.8085457513408794E-2</v>
      </c>
      <c r="K20" s="8">
        <v>47</v>
      </c>
      <c r="L20" s="9">
        <v>4.6859421734795598E-2</v>
      </c>
      <c r="M20" s="8">
        <v>806</v>
      </c>
      <c r="N20" s="9">
        <v>2.73563452465805E-2</v>
      </c>
      <c r="O20" s="54" t="s">
        <v>928</v>
      </c>
      <c r="P20" s="55">
        <v>29.3748753738784</v>
      </c>
      <c r="Q20" s="55">
        <v>27.976987447698701</v>
      </c>
      <c r="R20" s="55"/>
    </row>
    <row r="21" spans="2:18" s="1" customFormat="1" ht="14.65" customHeight="1" x14ac:dyDescent="0.15">
      <c r="B21" s="17" t="s">
        <v>284</v>
      </c>
      <c r="C21" s="56" t="s">
        <v>1006</v>
      </c>
      <c r="D21" s="56" t="s">
        <v>906</v>
      </c>
      <c r="E21" s="10"/>
      <c r="F21" s="11"/>
      <c r="G21" s="10">
        <v>592</v>
      </c>
      <c r="H21" s="11">
        <v>4.05757368060315E-2</v>
      </c>
      <c r="I21" s="10">
        <v>18922</v>
      </c>
      <c r="J21" s="11">
        <v>5.6571056140539699E-2</v>
      </c>
      <c r="K21" s="10">
        <v>30</v>
      </c>
      <c r="L21" s="11">
        <v>5.0675675675675699E-2</v>
      </c>
      <c r="M21" s="10">
        <v>977</v>
      </c>
      <c r="N21" s="11">
        <v>5.1633019765352499E-2</v>
      </c>
      <c r="O21" s="58" t="s">
        <v>909</v>
      </c>
      <c r="P21" s="59">
        <v>31.9628378378378</v>
      </c>
      <c r="Q21" s="59">
        <v>29.0071174377224</v>
      </c>
      <c r="R21" s="59"/>
    </row>
    <row r="22" spans="2:18" s="1" customFormat="1" ht="14.65" customHeight="1" x14ac:dyDescent="0.15">
      <c r="B22" s="17" t="s">
        <v>706</v>
      </c>
      <c r="C22" s="52" t="s">
        <v>909</v>
      </c>
      <c r="D22" s="52" t="s">
        <v>906</v>
      </c>
      <c r="E22" s="8">
        <v>2</v>
      </c>
      <c r="F22" s="9">
        <v>3.4188034188034201E-3</v>
      </c>
      <c r="G22" s="8">
        <v>583</v>
      </c>
      <c r="H22" s="9">
        <v>3.9958875942426302E-2</v>
      </c>
      <c r="I22" s="8">
        <v>8878</v>
      </c>
      <c r="J22" s="9">
        <v>2.6542534426366698E-2</v>
      </c>
      <c r="K22" s="8">
        <v>2</v>
      </c>
      <c r="L22" s="9">
        <v>3.43053173241852E-3</v>
      </c>
      <c r="M22" s="8">
        <v>13</v>
      </c>
      <c r="N22" s="9">
        <v>1.4642937598558199E-3</v>
      </c>
      <c r="O22" s="54" t="s">
        <v>912</v>
      </c>
      <c r="P22" s="55">
        <v>15.2281303602058</v>
      </c>
      <c r="Q22" s="55">
        <v>15.0516351118761</v>
      </c>
      <c r="R22" s="55"/>
    </row>
    <row r="23" spans="2:18" s="1" customFormat="1" ht="14.65" customHeight="1" x14ac:dyDescent="0.15">
      <c r="B23" s="17" t="s">
        <v>512</v>
      </c>
      <c r="C23" s="56" t="s">
        <v>1002</v>
      </c>
      <c r="D23" s="56" t="s">
        <v>906</v>
      </c>
      <c r="E23" s="10">
        <v>4</v>
      </c>
      <c r="F23" s="11">
        <v>7.1684587813620098E-3</v>
      </c>
      <c r="G23" s="10">
        <v>554</v>
      </c>
      <c r="H23" s="11">
        <v>3.7971213159698397E-2</v>
      </c>
      <c r="I23" s="10">
        <v>12918</v>
      </c>
      <c r="J23" s="11">
        <v>3.8620912336089802E-2</v>
      </c>
      <c r="K23" s="10">
        <v>6</v>
      </c>
      <c r="L23" s="11">
        <v>1.0830324909747301E-2</v>
      </c>
      <c r="M23" s="10">
        <v>34</v>
      </c>
      <c r="N23" s="11">
        <v>2.6319863755999398E-3</v>
      </c>
      <c r="O23" s="58" t="s">
        <v>912</v>
      </c>
      <c r="P23" s="59">
        <v>23.3176895306859</v>
      </c>
      <c r="Q23" s="59">
        <v>22.965328467153299</v>
      </c>
      <c r="R23" s="59"/>
    </row>
    <row r="24" spans="2:18" s="1" customFormat="1" ht="14.65" customHeight="1" x14ac:dyDescent="0.15">
      <c r="B24" s="17" t="s">
        <v>304</v>
      </c>
      <c r="C24" s="52" t="s">
        <v>1006</v>
      </c>
      <c r="D24" s="52" t="s">
        <v>906</v>
      </c>
      <c r="E24" s="8">
        <v>5</v>
      </c>
      <c r="F24" s="9">
        <v>9.07441016333938E-3</v>
      </c>
      <c r="G24" s="8">
        <v>546</v>
      </c>
      <c r="H24" s="9">
        <v>3.7422892392049399E-2</v>
      </c>
      <c r="I24" s="8">
        <v>19768</v>
      </c>
      <c r="J24" s="9">
        <v>5.91003402275758E-2</v>
      </c>
      <c r="K24" s="8">
        <v>18</v>
      </c>
      <c r="L24" s="9">
        <v>3.2967032967033003E-2</v>
      </c>
      <c r="M24" s="8">
        <v>162</v>
      </c>
      <c r="N24" s="9">
        <v>8.1950627276406295E-3</v>
      </c>
      <c r="O24" s="54" t="s">
        <v>910</v>
      </c>
      <c r="P24" s="55">
        <v>36.205128205128197</v>
      </c>
      <c r="Q24" s="55">
        <v>35.143939393939398</v>
      </c>
      <c r="R24" s="55"/>
    </row>
    <row r="25" spans="2:18" s="1" customFormat="1" ht="14.65" customHeight="1" x14ac:dyDescent="0.15">
      <c r="B25" s="17" t="s">
        <v>492</v>
      </c>
      <c r="C25" s="56" t="s">
        <v>1002</v>
      </c>
      <c r="D25" s="56" t="s">
        <v>906</v>
      </c>
      <c r="E25" s="10"/>
      <c r="F25" s="11"/>
      <c r="G25" s="10">
        <v>538</v>
      </c>
      <c r="H25" s="11">
        <v>3.6874571624400297E-2</v>
      </c>
      <c r="I25" s="10">
        <v>17596</v>
      </c>
      <c r="J25" s="11">
        <v>5.2606717252348403E-2</v>
      </c>
      <c r="K25" s="10">
        <v>24</v>
      </c>
      <c r="L25" s="11">
        <v>4.4609665427509299E-2</v>
      </c>
      <c r="M25" s="10">
        <v>454</v>
      </c>
      <c r="N25" s="11">
        <v>2.5801318481473101E-2</v>
      </c>
      <c r="O25" s="58" t="s">
        <v>907</v>
      </c>
      <c r="P25" s="59">
        <v>32.706319702602201</v>
      </c>
      <c r="Q25" s="59">
        <v>30.957198443579799</v>
      </c>
      <c r="R25" s="59"/>
    </row>
    <row r="26" spans="2:18" s="1" customFormat="1" ht="14.65" customHeight="1" x14ac:dyDescent="0.15">
      <c r="B26" s="17" t="s">
        <v>503</v>
      </c>
      <c r="C26" s="52" t="s">
        <v>1002</v>
      </c>
      <c r="D26" s="52" t="s">
        <v>906</v>
      </c>
      <c r="E26" s="8">
        <v>4</v>
      </c>
      <c r="F26" s="9">
        <v>7.9522862823061605E-3</v>
      </c>
      <c r="G26" s="8">
        <v>499</v>
      </c>
      <c r="H26" s="9">
        <v>3.4201507882111001E-2</v>
      </c>
      <c r="I26" s="8">
        <v>15932</v>
      </c>
      <c r="J26" s="9">
        <v>4.7631860608343603E-2</v>
      </c>
      <c r="K26" s="8">
        <v>6</v>
      </c>
      <c r="L26" s="9">
        <v>1.20240480961924E-2</v>
      </c>
      <c r="M26" s="8">
        <v>59</v>
      </c>
      <c r="N26" s="9">
        <v>3.70323876475019E-3</v>
      </c>
      <c r="O26" s="54" t="s">
        <v>910</v>
      </c>
      <c r="P26" s="55">
        <v>31.9278557114229</v>
      </c>
      <c r="Q26" s="55">
        <v>31.474645030426</v>
      </c>
      <c r="R26" s="55"/>
    </row>
    <row r="27" spans="2:18" s="1" customFormat="1" ht="14.65" customHeight="1" x14ac:dyDescent="0.15">
      <c r="B27" s="17" t="s">
        <v>705</v>
      </c>
      <c r="C27" s="56" t="s">
        <v>909</v>
      </c>
      <c r="D27" s="56" t="s">
        <v>906</v>
      </c>
      <c r="E27" s="10">
        <v>2</v>
      </c>
      <c r="F27" s="11">
        <v>4.3010752688172E-3</v>
      </c>
      <c r="G27" s="10">
        <v>463</v>
      </c>
      <c r="H27" s="11">
        <v>3.1734064427690202E-2</v>
      </c>
      <c r="I27" s="10">
        <v>10525</v>
      </c>
      <c r="J27" s="11">
        <v>3.1466566212830602E-2</v>
      </c>
      <c r="K27" s="10">
        <v>6</v>
      </c>
      <c r="L27" s="11">
        <v>1.29589632829374E-2</v>
      </c>
      <c r="M27" s="10">
        <v>118</v>
      </c>
      <c r="N27" s="11">
        <v>1.12114014251781E-2</v>
      </c>
      <c r="O27" s="58" t="s">
        <v>944</v>
      </c>
      <c r="P27" s="59">
        <v>22.732181425486001</v>
      </c>
      <c r="Q27" s="59">
        <v>21.984682713347901</v>
      </c>
      <c r="R27" s="59"/>
    </row>
    <row r="28" spans="2:18" s="1" customFormat="1" ht="14.65" customHeight="1" x14ac:dyDescent="0.15">
      <c r="B28" s="17" t="s">
        <v>303</v>
      </c>
      <c r="C28" s="52" t="s">
        <v>1006</v>
      </c>
      <c r="D28" s="52" t="s">
        <v>906</v>
      </c>
      <c r="E28" s="8"/>
      <c r="F28" s="9"/>
      <c r="G28" s="8">
        <v>162</v>
      </c>
      <c r="H28" s="9">
        <v>1.11034955448938E-2</v>
      </c>
      <c r="I28" s="8">
        <v>4915</v>
      </c>
      <c r="J28" s="9">
        <v>1.4694363224329E-2</v>
      </c>
      <c r="K28" s="8">
        <v>10</v>
      </c>
      <c r="L28" s="9">
        <v>6.1728395061728399E-2</v>
      </c>
      <c r="M28" s="8">
        <v>124</v>
      </c>
      <c r="N28" s="9">
        <v>2.5228891149542201E-2</v>
      </c>
      <c r="O28" s="54" t="s">
        <v>920</v>
      </c>
      <c r="P28" s="55">
        <v>30.339506172839499</v>
      </c>
      <c r="Q28" s="55">
        <v>28.157894736842099</v>
      </c>
      <c r="R28" s="55"/>
    </row>
    <row r="29" spans="2:18" s="1" customFormat="1" ht="14.65" customHeight="1" x14ac:dyDescent="0.15">
      <c r="B29" s="17" t="s">
        <v>351</v>
      </c>
      <c r="C29" s="56" t="s">
        <v>1004</v>
      </c>
      <c r="D29" s="56" t="s">
        <v>906</v>
      </c>
      <c r="E29" s="10"/>
      <c r="F29" s="11"/>
      <c r="G29" s="10">
        <v>156</v>
      </c>
      <c r="H29" s="11">
        <v>1.0692254969156999E-2</v>
      </c>
      <c r="I29" s="10">
        <v>2624</v>
      </c>
      <c r="J29" s="11">
        <v>7.8449662463151992E-3</v>
      </c>
      <c r="K29" s="10"/>
      <c r="L29" s="11"/>
      <c r="M29" s="10"/>
      <c r="N29" s="11"/>
      <c r="O29" s="58" t="s">
        <v>933</v>
      </c>
      <c r="P29" s="59">
        <v>16.8205128205128</v>
      </c>
      <c r="Q29" s="59">
        <v>16.8205128205128</v>
      </c>
      <c r="R29" s="59"/>
    </row>
    <row r="30" spans="2:18" s="1" customFormat="1" ht="14.65" customHeight="1" x14ac:dyDescent="0.15">
      <c r="B30" s="17" t="s">
        <v>757</v>
      </c>
      <c r="C30" s="52" t="s">
        <v>910</v>
      </c>
      <c r="D30" s="52" t="s">
        <v>906</v>
      </c>
      <c r="E30" s="8"/>
      <c r="F30" s="9"/>
      <c r="G30" s="8">
        <v>155</v>
      </c>
      <c r="H30" s="9">
        <v>1.0623714873200799E-2</v>
      </c>
      <c r="I30" s="8">
        <v>3927</v>
      </c>
      <c r="J30" s="9">
        <v>1.1740542091951099E-2</v>
      </c>
      <c r="K30" s="8"/>
      <c r="L30" s="9"/>
      <c r="M30" s="8"/>
      <c r="N30" s="9"/>
      <c r="O30" s="54" t="s">
        <v>945</v>
      </c>
      <c r="P30" s="55">
        <v>25.3354838709677</v>
      </c>
      <c r="Q30" s="55">
        <v>25.3354838709677</v>
      </c>
      <c r="R30" s="55"/>
    </row>
    <row r="31" spans="2:18" s="1" customFormat="1" ht="14.65" customHeight="1" x14ac:dyDescent="0.15">
      <c r="B31" s="17" t="s">
        <v>465</v>
      </c>
      <c r="C31" s="56" t="s">
        <v>1005</v>
      </c>
      <c r="D31" s="56" t="s">
        <v>906</v>
      </c>
      <c r="E31" s="10">
        <v>1</v>
      </c>
      <c r="F31" s="11">
        <v>7.7519379844961196E-3</v>
      </c>
      <c r="G31" s="10">
        <v>128</v>
      </c>
      <c r="H31" s="11">
        <v>8.7731322823851998E-3</v>
      </c>
      <c r="I31" s="10">
        <v>1946</v>
      </c>
      <c r="J31" s="11">
        <v>5.8179513396834498E-3</v>
      </c>
      <c r="K31" s="10"/>
      <c r="L31" s="11"/>
      <c r="M31" s="10"/>
      <c r="N31" s="11"/>
      <c r="O31" s="58" t="s">
        <v>944</v>
      </c>
      <c r="P31" s="59">
        <v>15.203125</v>
      </c>
      <c r="Q31" s="59">
        <v>15.203125</v>
      </c>
      <c r="R31" s="59"/>
    </row>
    <row r="32" spans="2:18" s="1" customFormat="1" ht="14.65" customHeight="1" x14ac:dyDescent="0.15">
      <c r="B32" s="17" t="s">
        <v>434</v>
      </c>
      <c r="C32" s="52" t="s">
        <v>1007</v>
      </c>
      <c r="D32" s="52" t="s">
        <v>906</v>
      </c>
      <c r="E32" s="8"/>
      <c r="F32" s="9"/>
      <c r="G32" s="8">
        <v>122</v>
      </c>
      <c r="H32" s="9">
        <v>8.3618917066483906E-3</v>
      </c>
      <c r="I32" s="8">
        <v>2331</v>
      </c>
      <c r="J32" s="9">
        <v>6.9689848781100301E-3</v>
      </c>
      <c r="K32" s="8"/>
      <c r="L32" s="9"/>
      <c r="M32" s="8"/>
      <c r="N32" s="9"/>
      <c r="O32" s="54" t="s">
        <v>935</v>
      </c>
      <c r="P32" s="55">
        <v>19.106557377049199</v>
      </c>
      <c r="Q32" s="55">
        <v>19.106557377049199</v>
      </c>
      <c r="R32" s="55"/>
    </row>
    <row r="33" spans="2:18" s="1" customFormat="1" ht="14.65" customHeight="1" x14ac:dyDescent="0.15">
      <c r="B33" s="17" t="s">
        <v>499</v>
      </c>
      <c r="C33" s="56" t="s">
        <v>1002</v>
      </c>
      <c r="D33" s="56" t="s">
        <v>906</v>
      </c>
      <c r="E33" s="10">
        <v>1</v>
      </c>
      <c r="F33" s="11">
        <v>8.6956521739130401E-3</v>
      </c>
      <c r="G33" s="10">
        <v>114</v>
      </c>
      <c r="H33" s="11">
        <v>7.8135709389993094E-3</v>
      </c>
      <c r="I33" s="10">
        <v>3115</v>
      </c>
      <c r="J33" s="11">
        <v>9.3129077199968907E-3</v>
      </c>
      <c r="K33" s="10">
        <v>3</v>
      </c>
      <c r="L33" s="11">
        <v>2.6315789473684199E-2</v>
      </c>
      <c r="M33" s="10">
        <v>30</v>
      </c>
      <c r="N33" s="11">
        <v>9.6308186195826605E-3</v>
      </c>
      <c r="O33" s="58" t="s">
        <v>913</v>
      </c>
      <c r="P33" s="59">
        <v>27.324561403508799</v>
      </c>
      <c r="Q33" s="59">
        <v>26.7117117117117</v>
      </c>
      <c r="R33" s="59"/>
    </row>
    <row r="34" spans="2:18" s="1" customFormat="1" ht="14.65" customHeight="1" x14ac:dyDescent="0.15">
      <c r="B34" s="17" t="s">
        <v>707</v>
      </c>
      <c r="C34" s="52" t="s">
        <v>909</v>
      </c>
      <c r="D34" s="52" t="s">
        <v>906</v>
      </c>
      <c r="E34" s="8"/>
      <c r="F34" s="9"/>
      <c r="G34" s="8">
        <v>115</v>
      </c>
      <c r="H34" s="9">
        <v>7.8821110349554507E-3</v>
      </c>
      <c r="I34" s="8">
        <v>1638</v>
      </c>
      <c r="J34" s="9">
        <v>4.8971245089421897E-3</v>
      </c>
      <c r="K34" s="8"/>
      <c r="L34" s="9"/>
      <c r="M34" s="8"/>
      <c r="N34" s="9"/>
      <c r="O34" s="54" t="s">
        <v>935</v>
      </c>
      <c r="P34" s="55">
        <v>14.243478260869599</v>
      </c>
      <c r="Q34" s="55">
        <v>14.243478260869599</v>
      </c>
      <c r="R34" s="55"/>
    </row>
    <row r="35" spans="2:18" s="1" customFormat="1" ht="14.65" customHeight="1" x14ac:dyDescent="0.15">
      <c r="B35" s="17" t="s">
        <v>491</v>
      </c>
      <c r="C35" s="56" t="s">
        <v>1002</v>
      </c>
      <c r="D35" s="56" t="s">
        <v>906</v>
      </c>
      <c r="E35" s="10"/>
      <c r="F35" s="11"/>
      <c r="G35" s="10">
        <v>106</v>
      </c>
      <c r="H35" s="11">
        <v>7.2652501713502404E-3</v>
      </c>
      <c r="I35" s="10">
        <v>4328</v>
      </c>
      <c r="J35" s="11">
        <v>1.29394107904162E-2</v>
      </c>
      <c r="K35" s="10">
        <v>7</v>
      </c>
      <c r="L35" s="11">
        <v>6.6037735849056603E-2</v>
      </c>
      <c r="M35" s="10">
        <v>61</v>
      </c>
      <c r="N35" s="11">
        <v>1.409426987061E-2</v>
      </c>
      <c r="O35" s="58" t="s">
        <v>951</v>
      </c>
      <c r="P35" s="59">
        <v>40.830188679245303</v>
      </c>
      <c r="Q35" s="59">
        <v>39.161616161616202</v>
      </c>
      <c r="R35" s="59"/>
    </row>
    <row r="36" spans="2:18" s="1" customFormat="1" ht="14.65" customHeight="1" x14ac:dyDescent="0.15">
      <c r="B36" s="17" t="s">
        <v>501</v>
      </c>
      <c r="C36" s="52" t="s">
        <v>1002</v>
      </c>
      <c r="D36" s="52" t="s">
        <v>906</v>
      </c>
      <c r="E36" s="8"/>
      <c r="F36" s="9"/>
      <c r="G36" s="8">
        <v>67</v>
      </c>
      <c r="H36" s="9">
        <v>4.5921864290610001E-3</v>
      </c>
      <c r="I36" s="8">
        <v>1551</v>
      </c>
      <c r="J36" s="9">
        <v>4.6370208262327996E-3</v>
      </c>
      <c r="K36" s="8"/>
      <c r="L36" s="9"/>
      <c r="M36" s="8"/>
      <c r="N36" s="9"/>
      <c r="O36" s="54" t="s">
        <v>915</v>
      </c>
      <c r="P36" s="55">
        <v>23.1492537313433</v>
      </c>
      <c r="Q36" s="55">
        <v>23.1492537313433</v>
      </c>
      <c r="R36" s="55"/>
    </row>
    <row r="37" spans="2:18" s="1" customFormat="1" ht="14.65" customHeight="1" x14ac:dyDescent="0.15">
      <c r="B37" s="17" t="s">
        <v>683</v>
      </c>
      <c r="C37" s="56" t="s">
        <v>928</v>
      </c>
      <c r="D37" s="56" t="s">
        <v>906</v>
      </c>
      <c r="E37" s="10"/>
      <c r="F37" s="11"/>
      <c r="G37" s="10">
        <v>47</v>
      </c>
      <c r="H37" s="11">
        <v>3.2213845099383102E-3</v>
      </c>
      <c r="I37" s="10">
        <v>1953</v>
      </c>
      <c r="J37" s="11">
        <v>5.8388792222002998E-3</v>
      </c>
      <c r="K37" s="10">
        <v>1</v>
      </c>
      <c r="L37" s="11">
        <v>2.1276595744680899E-2</v>
      </c>
      <c r="M37" s="10">
        <v>2</v>
      </c>
      <c r="N37" s="11">
        <v>1.0240655401945701E-3</v>
      </c>
      <c r="O37" s="58" t="s">
        <v>962</v>
      </c>
      <c r="P37" s="59">
        <v>41.553191489361701</v>
      </c>
      <c r="Q37" s="59">
        <v>41.1086956521739</v>
      </c>
      <c r="R37" s="59"/>
    </row>
    <row r="38" spans="2:18" s="1" customFormat="1" ht="14.65" customHeight="1" x14ac:dyDescent="0.15">
      <c r="B38" s="17" t="s">
        <v>391</v>
      </c>
      <c r="C38" s="52" t="s">
        <v>1003</v>
      </c>
      <c r="D38" s="52" t="s">
        <v>906</v>
      </c>
      <c r="E38" s="8"/>
      <c r="F38" s="9"/>
      <c r="G38" s="8">
        <v>46</v>
      </c>
      <c r="H38" s="9">
        <v>3.1528444139821798E-3</v>
      </c>
      <c r="I38" s="8">
        <v>725</v>
      </c>
      <c r="J38" s="9">
        <v>2.1675306892448599E-3</v>
      </c>
      <c r="K38" s="8">
        <v>1</v>
      </c>
      <c r="L38" s="9">
        <v>2.1739130434782601E-2</v>
      </c>
      <c r="M38" s="8">
        <v>96</v>
      </c>
      <c r="N38" s="9">
        <v>0.132413793103448</v>
      </c>
      <c r="O38" s="54" t="s">
        <v>915</v>
      </c>
      <c r="P38" s="55">
        <v>15.7608695652174</v>
      </c>
      <c r="Q38" s="55">
        <v>12.6444444444444</v>
      </c>
      <c r="R38" s="55"/>
    </row>
    <row r="39" spans="2:18" s="1" customFormat="1" ht="14.65" customHeight="1" x14ac:dyDescent="0.15">
      <c r="B39" s="17" t="s">
        <v>530</v>
      </c>
      <c r="C39" s="56" t="s">
        <v>1008</v>
      </c>
      <c r="D39" s="56" t="s">
        <v>906</v>
      </c>
      <c r="E39" s="10"/>
      <c r="F39" s="11"/>
      <c r="G39" s="10">
        <v>37</v>
      </c>
      <c r="H39" s="11">
        <v>2.53598355037697E-3</v>
      </c>
      <c r="I39" s="10">
        <v>616</v>
      </c>
      <c r="J39" s="11">
        <v>1.8416536614825299E-3</v>
      </c>
      <c r="K39" s="10"/>
      <c r="L39" s="11"/>
      <c r="M39" s="10"/>
      <c r="N39" s="11"/>
      <c r="O39" s="58" t="s">
        <v>912</v>
      </c>
      <c r="P39" s="59">
        <v>16.648648648648699</v>
      </c>
      <c r="Q39" s="59">
        <v>16.648648648648699</v>
      </c>
      <c r="R39" s="59"/>
    </row>
    <row r="40" spans="2:18" s="1" customFormat="1" ht="14.65" customHeight="1" x14ac:dyDescent="0.15">
      <c r="B40" s="17" t="s">
        <v>682</v>
      </c>
      <c r="C40" s="52" t="s">
        <v>928</v>
      </c>
      <c r="D40" s="52" t="s">
        <v>906</v>
      </c>
      <c r="E40" s="8"/>
      <c r="F40" s="9"/>
      <c r="G40" s="8">
        <v>37</v>
      </c>
      <c r="H40" s="9">
        <v>2.53598355037697E-3</v>
      </c>
      <c r="I40" s="8">
        <v>783</v>
      </c>
      <c r="J40" s="9">
        <v>2.34093314438445E-3</v>
      </c>
      <c r="K40" s="8">
        <v>1</v>
      </c>
      <c r="L40" s="9">
        <v>2.7027027027027001E-2</v>
      </c>
      <c r="M40" s="8">
        <v>15</v>
      </c>
      <c r="N40" s="9">
        <v>1.9157088122605401E-2</v>
      </c>
      <c r="O40" s="54" t="s">
        <v>943</v>
      </c>
      <c r="P40" s="55">
        <v>21.1621621621622</v>
      </c>
      <c r="Q40" s="55">
        <v>20.5</v>
      </c>
      <c r="R40" s="55"/>
    </row>
    <row r="41" spans="2:18" s="1" customFormat="1" ht="14.65" customHeight="1" x14ac:dyDescent="0.15">
      <c r="B41" s="17" t="s">
        <v>495</v>
      </c>
      <c r="C41" s="56" t="s">
        <v>1002</v>
      </c>
      <c r="D41" s="56" t="s">
        <v>906</v>
      </c>
      <c r="E41" s="10"/>
      <c r="F41" s="11"/>
      <c r="G41" s="10">
        <v>34</v>
      </c>
      <c r="H41" s="11">
        <v>2.3303632625085698E-3</v>
      </c>
      <c r="I41" s="10">
        <v>828</v>
      </c>
      <c r="J41" s="11">
        <v>2.4754695319927499E-3</v>
      </c>
      <c r="K41" s="10"/>
      <c r="L41" s="11"/>
      <c r="M41" s="10"/>
      <c r="N41" s="11"/>
      <c r="O41" s="58" t="s">
        <v>930</v>
      </c>
      <c r="P41" s="59">
        <v>24.352941176470601</v>
      </c>
      <c r="Q41" s="59">
        <v>24.352941176470601</v>
      </c>
      <c r="R41" s="59"/>
    </row>
    <row r="42" spans="2:18" s="1" customFormat="1" ht="14.65" customHeight="1" x14ac:dyDescent="0.15">
      <c r="B42" s="17" t="s">
        <v>574</v>
      </c>
      <c r="C42" s="52" t="s">
        <v>916</v>
      </c>
      <c r="D42" s="52" t="s">
        <v>906</v>
      </c>
      <c r="E42" s="8"/>
      <c r="F42" s="9"/>
      <c r="G42" s="8">
        <v>34</v>
      </c>
      <c r="H42" s="9">
        <v>2.3303632625085698E-3</v>
      </c>
      <c r="I42" s="8">
        <v>612</v>
      </c>
      <c r="J42" s="9">
        <v>1.8296948714728999E-3</v>
      </c>
      <c r="K42" s="8"/>
      <c r="L42" s="9"/>
      <c r="M42" s="8"/>
      <c r="N42" s="9"/>
      <c r="O42" s="54" t="s">
        <v>923</v>
      </c>
      <c r="P42" s="55">
        <v>18</v>
      </c>
      <c r="Q42" s="55">
        <v>18</v>
      </c>
      <c r="R42" s="55"/>
    </row>
    <row r="43" spans="2:18" s="1" customFormat="1" ht="14.65" customHeight="1" x14ac:dyDescent="0.15">
      <c r="B43" s="17" t="s">
        <v>291</v>
      </c>
      <c r="C43" s="56" t="s">
        <v>1006</v>
      </c>
      <c r="D43" s="56" t="s">
        <v>906</v>
      </c>
      <c r="E43" s="10">
        <v>1</v>
      </c>
      <c r="F43" s="11">
        <v>3.125E-2</v>
      </c>
      <c r="G43" s="10">
        <v>31</v>
      </c>
      <c r="H43" s="11">
        <v>2.12474297464016E-3</v>
      </c>
      <c r="I43" s="10">
        <v>835</v>
      </c>
      <c r="J43" s="11">
        <v>2.4963974145095998E-3</v>
      </c>
      <c r="K43" s="10">
        <v>1</v>
      </c>
      <c r="L43" s="11">
        <v>3.2258064516128997E-2</v>
      </c>
      <c r="M43" s="10">
        <v>40</v>
      </c>
      <c r="N43" s="11">
        <v>4.7904191616766498E-2</v>
      </c>
      <c r="O43" s="58" t="s">
        <v>913</v>
      </c>
      <c r="P43" s="59">
        <v>26.935483870967701</v>
      </c>
      <c r="Q43" s="59">
        <v>24.5</v>
      </c>
      <c r="R43" s="59"/>
    </row>
    <row r="44" spans="2:18" s="1" customFormat="1" ht="14.65" customHeight="1" x14ac:dyDescent="0.15">
      <c r="B44" s="17" t="s">
        <v>356</v>
      </c>
      <c r="C44" s="52" t="s">
        <v>1004</v>
      </c>
      <c r="D44" s="52" t="s">
        <v>906</v>
      </c>
      <c r="E44" s="8"/>
      <c r="F44" s="9"/>
      <c r="G44" s="8">
        <v>31</v>
      </c>
      <c r="H44" s="9">
        <v>2.12474297464016E-3</v>
      </c>
      <c r="I44" s="8">
        <v>640</v>
      </c>
      <c r="J44" s="9">
        <v>1.91340640154029E-3</v>
      </c>
      <c r="K44" s="8"/>
      <c r="L44" s="9"/>
      <c r="M44" s="8"/>
      <c r="N44" s="9"/>
      <c r="O44" s="54" t="s">
        <v>914</v>
      </c>
      <c r="P44" s="55">
        <v>20.645161290322601</v>
      </c>
      <c r="Q44" s="55">
        <v>20.645161290322601</v>
      </c>
      <c r="R44" s="55"/>
    </row>
    <row r="45" spans="2:18" s="1" customFormat="1" ht="14.65" customHeight="1" x14ac:dyDescent="0.15">
      <c r="B45" s="17" t="s">
        <v>281</v>
      </c>
      <c r="C45" s="56" t="s">
        <v>1006</v>
      </c>
      <c r="D45" s="56" t="s">
        <v>906</v>
      </c>
      <c r="E45" s="10"/>
      <c r="F45" s="11"/>
      <c r="G45" s="10">
        <v>29</v>
      </c>
      <c r="H45" s="11">
        <v>1.9876627827279001E-3</v>
      </c>
      <c r="I45" s="10">
        <v>1220</v>
      </c>
      <c r="J45" s="11">
        <v>3.6474309529361802E-3</v>
      </c>
      <c r="K45" s="10">
        <v>4</v>
      </c>
      <c r="L45" s="11">
        <v>0.13793103448275901</v>
      </c>
      <c r="M45" s="10">
        <v>91</v>
      </c>
      <c r="N45" s="11">
        <v>7.4590163934426204E-2</v>
      </c>
      <c r="O45" s="58" t="s">
        <v>907</v>
      </c>
      <c r="P45" s="59">
        <v>42.068965517241402</v>
      </c>
      <c r="Q45" s="59">
        <v>35.56</v>
      </c>
      <c r="R45" s="59"/>
    </row>
    <row r="46" spans="2:18" s="1" customFormat="1" ht="14.65" customHeight="1" x14ac:dyDescent="0.15">
      <c r="B46" s="17" t="s">
        <v>333</v>
      </c>
      <c r="C46" s="52" t="s">
        <v>1013</v>
      </c>
      <c r="D46" s="52" t="s">
        <v>906</v>
      </c>
      <c r="E46" s="8"/>
      <c r="F46" s="9"/>
      <c r="G46" s="8">
        <v>29</v>
      </c>
      <c r="H46" s="9">
        <v>1.9876627827279001E-3</v>
      </c>
      <c r="I46" s="8">
        <v>642</v>
      </c>
      <c r="J46" s="9">
        <v>1.9193857965451101E-3</v>
      </c>
      <c r="K46" s="8"/>
      <c r="L46" s="9"/>
      <c r="M46" s="8"/>
      <c r="N46" s="9"/>
      <c r="O46" s="54" t="s">
        <v>909</v>
      </c>
      <c r="P46" s="55">
        <v>22.137931034482801</v>
      </c>
      <c r="Q46" s="55">
        <v>22.137931034482801</v>
      </c>
      <c r="R46" s="55"/>
    </row>
    <row r="47" spans="2:18" s="1" customFormat="1" ht="14.65" customHeight="1" x14ac:dyDescent="0.15">
      <c r="B47" s="17" t="s">
        <v>286</v>
      </c>
      <c r="C47" s="56" t="s">
        <v>1006</v>
      </c>
      <c r="D47" s="56" t="s">
        <v>906</v>
      </c>
      <c r="E47" s="10"/>
      <c r="F47" s="11"/>
      <c r="G47" s="10">
        <v>26</v>
      </c>
      <c r="H47" s="11">
        <v>1.7820424948594899E-3</v>
      </c>
      <c r="I47" s="10">
        <v>1100</v>
      </c>
      <c r="J47" s="11">
        <v>3.2886672526473799E-3</v>
      </c>
      <c r="K47" s="10">
        <v>3</v>
      </c>
      <c r="L47" s="11">
        <v>0.115384615384615</v>
      </c>
      <c r="M47" s="10">
        <v>576</v>
      </c>
      <c r="N47" s="11">
        <v>0.52363636363636401</v>
      </c>
      <c r="O47" s="58" t="s">
        <v>911</v>
      </c>
      <c r="P47" s="59">
        <v>42.307692307692299</v>
      </c>
      <c r="Q47" s="59">
        <v>16.260869565217401</v>
      </c>
      <c r="R47" s="59"/>
    </row>
    <row r="48" spans="2:18" s="1" customFormat="1" ht="14.65" customHeight="1" x14ac:dyDescent="0.15">
      <c r="B48" s="17" t="s">
        <v>435</v>
      </c>
      <c r="C48" s="52" t="s">
        <v>1007</v>
      </c>
      <c r="D48" s="52" t="s">
        <v>906</v>
      </c>
      <c r="E48" s="8">
        <v>1</v>
      </c>
      <c r="F48" s="9">
        <v>3.8461538461538498E-2</v>
      </c>
      <c r="G48" s="8">
        <v>25</v>
      </c>
      <c r="H48" s="9">
        <v>1.71350239890336E-3</v>
      </c>
      <c r="I48" s="8">
        <v>234</v>
      </c>
      <c r="J48" s="9">
        <v>6.9958921556316901E-4</v>
      </c>
      <c r="K48" s="8"/>
      <c r="L48" s="9"/>
      <c r="M48" s="8"/>
      <c r="N48" s="9"/>
      <c r="O48" s="54" t="s">
        <v>900</v>
      </c>
      <c r="P48" s="55">
        <v>9.36</v>
      </c>
      <c r="Q48" s="55">
        <v>9.36</v>
      </c>
      <c r="R48" s="55"/>
    </row>
    <row r="49" spans="2:18" s="1" customFormat="1" ht="14.65" customHeight="1" x14ac:dyDescent="0.15">
      <c r="B49" s="19" t="s">
        <v>1009</v>
      </c>
      <c r="C49" s="70"/>
      <c r="D49" s="70"/>
      <c r="E49" s="20"/>
      <c r="F49" s="22"/>
      <c r="G49" s="20">
        <v>6</v>
      </c>
      <c r="H49" s="22">
        <v>4.1124057573680599E-4</v>
      </c>
      <c r="I49" s="20">
        <v>284</v>
      </c>
      <c r="J49" s="22">
        <v>8.4907409068350499E-4</v>
      </c>
      <c r="K49" s="20">
        <v>1</v>
      </c>
      <c r="L49" s="22">
        <v>0.16666666666666699</v>
      </c>
      <c r="M49" s="20">
        <v>1</v>
      </c>
      <c r="N49" s="22">
        <v>3.5211267605633799E-3</v>
      </c>
      <c r="O49" s="63"/>
      <c r="P49" s="68">
        <v>47.3333333333333</v>
      </c>
      <c r="Q49" s="68">
        <v>44.6</v>
      </c>
      <c r="R49" s="68">
        <v>12.3333333333333</v>
      </c>
    </row>
    <row r="50" spans="2:18" s="1" customFormat="1" ht="15.75" customHeight="1" x14ac:dyDescent="0.15">
      <c r="B50" s="19" t="s">
        <v>1010</v>
      </c>
      <c r="C50" s="71"/>
      <c r="D50" s="71"/>
      <c r="E50" s="21">
        <v>2</v>
      </c>
      <c r="F50" s="23">
        <v>2.94117647058824E-3</v>
      </c>
      <c r="G50" s="21">
        <v>678</v>
      </c>
      <c r="H50" s="23">
        <v>4.6470185058259103E-2</v>
      </c>
      <c r="I50" s="21">
        <v>17424</v>
      </c>
      <c r="J50" s="23">
        <v>5.2092489281934502E-2</v>
      </c>
      <c r="K50" s="21">
        <v>20</v>
      </c>
      <c r="L50" s="23">
        <v>2.9498525073746298E-2</v>
      </c>
      <c r="M50" s="21">
        <v>3616</v>
      </c>
      <c r="N50" s="23">
        <v>0.20752984389348</v>
      </c>
      <c r="O50" s="65"/>
      <c r="P50" s="69">
        <v>25.699115044247801</v>
      </c>
      <c r="Q50" s="69">
        <v>21.547112462006101</v>
      </c>
      <c r="R50" s="65"/>
    </row>
    <row r="51" spans="2:18" s="1" customFormat="1" ht="14.65" customHeight="1" x14ac:dyDescent="0.15">
      <c r="B51" s="12" t="s">
        <v>879</v>
      </c>
      <c r="C51" s="72"/>
      <c r="D51" s="72"/>
      <c r="E51" s="13">
        <v>45</v>
      </c>
      <c r="F51" s="14">
        <v>3.0748206354629299E-3</v>
      </c>
      <c r="G51" s="13">
        <v>14590</v>
      </c>
      <c r="H51" s="14">
        <v>1</v>
      </c>
      <c r="I51" s="13">
        <v>334482</v>
      </c>
      <c r="J51" s="14">
        <v>1</v>
      </c>
      <c r="K51" s="13">
        <v>254</v>
      </c>
      <c r="L51" s="14">
        <v>1.74091843728581E-2</v>
      </c>
      <c r="M51" s="13">
        <v>8373</v>
      </c>
      <c r="N51" s="14">
        <v>2.5032737187651401E-2</v>
      </c>
      <c r="O51" s="60"/>
      <c r="P51" s="61">
        <v>22.925428375599701</v>
      </c>
      <c r="Q51" s="61">
        <v>21.843122209821399</v>
      </c>
      <c r="R51" s="61">
        <v>5.0719671007539401E-3</v>
      </c>
    </row>
    <row r="52" spans="2:18" s="1" customFormat="1" ht="12.75" customHeight="1" x14ac:dyDescent="0.15">
      <c r="B52" s="175" t="s">
        <v>979</v>
      </c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</row>
  </sheetData>
  <mergeCells count="20">
    <mergeCell ref="B52:Q52"/>
    <mergeCell ref="P15:R16"/>
    <mergeCell ref="B16:B17"/>
    <mergeCell ref="C16:C17"/>
    <mergeCell ref="D16:D17"/>
    <mergeCell ref="E16:F16"/>
    <mergeCell ref="G16:H16"/>
    <mergeCell ref="I16:J16"/>
    <mergeCell ref="K16:L16"/>
    <mergeCell ref="M16:N16"/>
    <mergeCell ref="G2:J4"/>
    <mergeCell ref="N2:Q3"/>
    <mergeCell ref="D6:M7"/>
    <mergeCell ref="B12:D12"/>
    <mergeCell ref="B14:B15"/>
    <mergeCell ref="D14:F15"/>
    <mergeCell ref="G14:R14"/>
    <mergeCell ref="G15:J15"/>
    <mergeCell ref="K15:N15"/>
    <mergeCell ref="O15:O17"/>
  </mergeCells>
  <pageMargins left="0.7" right="0.7" top="0.75" bottom="0.75" header="0.3" footer="0.3"/>
  <pageSetup paperSize="9" orientation="landscape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Y554"/>
  <sheetViews>
    <sheetView workbookViewId="0">
      <selection activeCell="H5" sqref="H5"/>
    </sheetView>
  </sheetViews>
  <sheetFormatPr defaultColWidth="8.85546875" defaultRowHeight="12.75" x14ac:dyDescent="0.2"/>
  <cols>
    <col min="1" max="1" width="0.7109375" style="15" customWidth="1"/>
    <col min="2" max="2" width="0.42578125" style="15" customWidth="1"/>
    <col min="3" max="3" width="5.7109375" style="15" customWidth="1"/>
    <col min="4" max="4" width="9.7109375" style="15" customWidth="1"/>
    <col min="5" max="17" width="5.7109375" style="15" customWidth="1"/>
    <col min="18" max="18" width="5.28515625" style="15" customWidth="1"/>
    <col min="19" max="19" width="6.140625" style="15" customWidth="1"/>
    <col min="20" max="23" width="5.7109375" style="15" customWidth="1"/>
    <col min="24" max="24" width="7.140625" style="15" customWidth="1"/>
    <col min="25" max="25" width="5.7109375" style="15" customWidth="1"/>
    <col min="26" max="26" width="4.7109375" style="15" customWidth="1"/>
    <col min="27" max="16384" width="8.85546875" style="15"/>
  </cols>
  <sheetData>
    <row r="1" spans="2:25" s="1" customFormat="1" ht="8.85" customHeight="1" thickBot="1" x14ac:dyDescent="0.2">
      <c r="B1" s="159"/>
      <c r="C1" s="159"/>
      <c r="D1" s="159"/>
      <c r="E1" s="159"/>
    </row>
    <row r="2" spans="2:25" s="1" customFormat="1" ht="12.75" customHeight="1" thickBot="1" x14ac:dyDescent="0.25">
      <c r="B2" s="159"/>
      <c r="C2" s="159"/>
      <c r="D2" s="159"/>
      <c r="E2" s="159"/>
      <c r="L2" s="160" t="s">
        <v>0</v>
      </c>
      <c r="M2" s="160"/>
      <c r="N2" s="160"/>
      <c r="O2" s="160"/>
      <c r="P2" s="160"/>
      <c r="T2" s="161" t="s">
        <v>1017</v>
      </c>
      <c r="U2" s="161"/>
      <c r="V2" s="161"/>
      <c r="W2" s="161"/>
    </row>
    <row r="3" spans="2:25" s="1" customFormat="1" ht="2.1" customHeight="1" thickBot="1" x14ac:dyDescent="0.2">
      <c r="B3" s="159"/>
      <c r="C3" s="159"/>
      <c r="D3" s="159"/>
      <c r="E3" s="159"/>
      <c r="L3" s="160"/>
      <c r="M3" s="160"/>
      <c r="N3" s="160"/>
      <c r="O3" s="160"/>
      <c r="P3" s="160"/>
    </row>
    <row r="4" spans="2:25" s="1" customFormat="1" ht="17.850000000000001" customHeight="1" x14ac:dyDescent="0.15">
      <c r="B4" s="159"/>
      <c r="C4" s="159"/>
      <c r="D4" s="159"/>
      <c r="E4" s="159"/>
    </row>
    <row r="5" spans="2:25" s="1" customFormat="1" ht="12.75" customHeight="1" x14ac:dyDescent="0.15"/>
    <row r="6" spans="2:25" s="1" customFormat="1" ht="11.85" customHeight="1" thickBot="1" x14ac:dyDescent="0.2">
      <c r="K6" s="164" t="s">
        <v>1018</v>
      </c>
      <c r="L6" s="164"/>
      <c r="M6" s="164"/>
      <c r="N6" s="164"/>
      <c r="O6" s="164"/>
      <c r="P6" s="164"/>
      <c r="Q6" s="164"/>
    </row>
    <row r="7" spans="2:25" s="1" customFormat="1" ht="2.1" customHeight="1" thickBot="1" x14ac:dyDescent="0.2">
      <c r="C7" s="161" t="s">
        <v>3</v>
      </c>
      <c r="D7" s="161"/>
      <c r="K7" s="164"/>
      <c r="L7" s="164"/>
      <c r="M7" s="164"/>
      <c r="N7" s="164"/>
      <c r="O7" s="164"/>
      <c r="P7" s="164"/>
      <c r="Q7" s="164"/>
    </row>
    <row r="8" spans="2:25" s="1" customFormat="1" ht="9.75" customHeight="1" x14ac:dyDescent="0.15">
      <c r="C8" s="161"/>
      <c r="D8" s="161"/>
    </row>
    <row r="9" spans="2:25" s="1" customFormat="1" ht="8.65" customHeight="1" x14ac:dyDescent="0.15"/>
    <row r="10" spans="2:25" s="1" customFormat="1" ht="11.85" customHeight="1" x14ac:dyDescent="0.2">
      <c r="C10" s="161" t="s">
        <v>1019</v>
      </c>
      <c r="D10" s="161"/>
    </row>
    <row r="11" spans="2:25" s="1" customFormat="1" ht="8.65" customHeight="1" x14ac:dyDescent="0.15"/>
    <row r="12" spans="2:25" s="1" customFormat="1" ht="11.85" customHeight="1" x14ac:dyDescent="0.2">
      <c r="C12" s="161" t="s">
        <v>852</v>
      </c>
      <c r="D12" s="161"/>
      <c r="E12" s="161"/>
    </row>
    <row r="13" spans="2:25" s="1" customFormat="1" ht="17.649999999999999" customHeight="1" x14ac:dyDescent="0.15"/>
    <row r="14" spans="2:25" s="1" customFormat="1" ht="15.4" customHeight="1" x14ac:dyDescent="0.15">
      <c r="C14" s="167" t="s">
        <v>274</v>
      </c>
      <c r="D14" s="163" t="s">
        <v>830</v>
      </c>
      <c r="E14" s="163"/>
      <c r="F14" s="163"/>
      <c r="G14" s="163"/>
      <c r="H14" s="163"/>
      <c r="I14" s="163"/>
      <c r="J14" s="163"/>
      <c r="K14" s="163"/>
      <c r="L14" s="163"/>
      <c r="M14" s="163"/>
      <c r="N14" s="163" t="s">
        <v>831</v>
      </c>
      <c r="O14" s="163"/>
      <c r="P14" s="163"/>
      <c r="Q14" s="163"/>
      <c r="R14" s="163"/>
      <c r="S14" s="163"/>
      <c r="T14" s="163"/>
      <c r="U14" s="163"/>
      <c r="V14" s="163"/>
      <c r="W14" s="163"/>
      <c r="X14" s="185" t="s">
        <v>832</v>
      </c>
      <c r="Y14" s="185"/>
    </row>
    <row r="15" spans="2:25" s="1" customFormat="1" ht="14.65" customHeight="1" x14ac:dyDescent="0.15">
      <c r="C15" s="167"/>
      <c r="D15" s="163" t="s">
        <v>833</v>
      </c>
      <c r="E15" s="163"/>
      <c r="F15" s="163" t="s">
        <v>1020</v>
      </c>
      <c r="G15" s="163"/>
      <c r="H15" s="163" t="s">
        <v>1021</v>
      </c>
      <c r="I15" s="163"/>
      <c r="J15" s="163" t="s">
        <v>1022</v>
      </c>
      <c r="K15" s="163"/>
      <c r="L15" s="169" t="s">
        <v>832</v>
      </c>
      <c r="M15" s="169"/>
      <c r="N15" s="163" t="s">
        <v>833</v>
      </c>
      <c r="O15" s="163"/>
      <c r="P15" s="163" t="s">
        <v>1020</v>
      </c>
      <c r="Q15" s="163"/>
      <c r="R15" s="163" t="s">
        <v>1021</v>
      </c>
      <c r="S15" s="163"/>
      <c r="T15" s="163" t="s">
        <v>1022</v>
      </c>
      <c r="U15" s="163"/>
      <c r="V15" s="169" t="s">
        <v>832</v>
      </c>
      <c r="W15" s="169"/>
      <c r="X15" s="185"/>
      <c r="Y15" s="185"/>
    </row>
    <row r="16" spans="2:25" s="1" customFormat="1" ht="14.65" customHeight="1" x14ac:dyDescent="0.15">
      <c r="C16" s="167"/>
      <c r="D16" s="5" t="s">
        <v>892</v>
      </c>
      <c r="E16" s="5" t="s">
        <v>1023</v>
      </c>
      <c r="F16" s="5" t="s">
        <v>892</v>
      </c>
      <c r="G16" s="5" t="s">
        <v>1023</v>
      </c>
      <c r="H16" s="5" t="s">
        <v>892</v>
      </c>
      <c r="I16" s="5" t="s">
        <v>1023</v>
      </c>
      <c r="J16" s="5" t="s">
        <v>892</v>
      </c>
      <c r="K16" s="5" t="s">
        <v>1023</v>
      </c>
      <c r="L16" s="73" t="s">
        <v>892</v>
      </c>
      <c r="M16" s="73" t="s">
        <v>1024</v>
      </c>
      <c r="N16" s="5" t="s">
        <v>892</v>
      </c>
      <c r="O16" s="5" t="s">
        <v>1023</v>
      </c>
      <c r="P16" s="5" t="s">
        <v>892</v>
      </c>
      <c r="Q16" s="5" t="s">
        <v>1023</v>
      </c>
      <c r="R16" s="5" t="s">
        <v>892</v>
      </c>
      <c r="S16" s="5" t="s">
        <v>1023</v>
      </c>
      <c r="T16" s="5" t="s">
        <v>892</v>
      </c>
      <c r="U16" s="5" t="s">
        <v>1023</v>
      </c>
      <c r="V16" s="73" t="s">
        <v>892</v>
      </c>
      <c r="W16" s="73" t="s">
        <v>1024</v>
      </c>
      <c r="X16" s="73" t="s">
        <v>892</v>
      </c>
      <c r="Y16" s="73" t="s">
        <v>1024</v>
      </c>
    </row>
    <row r="17" spans="3:25" s="1" customFormat="1" ht="15.4" customHeight="1" x14ac:dyDescent="0.15">
      <c r="C17" s="17" t="s">
        <v>1025</v>
      </c>
      <c r="D17" s="8"/>
      <c r="E17" s="9"/>
      <c r="F17" s="8"/>
      <c r="G17" s="9"/>
      <c r="H17" s="8">
        <v>210</v>
      </c>
      <c r="I17" s="9">
        <v>0.45751633986928097</v>
      </c>
      <c r="J17" s="8">
        <v>249</v>
      </c>
      <c r="K17" s="9">
        <v>0.54248366013071903</v>
      </c>
      <c r="L17" s="13">
        <v>459</v>
      </c>
      <c r="M17" s="14">
        <v>8.8798607080673299E-4</v>
      </c>
      <c r="N17" s="8"/>
      <c r="O17" s="9"/>
      <c r="P17" s="8"/>
      <c r="Q17" s="9"/>
      <c r="R17" s="8">
        <v>180</v>
      </c>
      <c r="S17" s="9">
        <v>0.49450549450549502</v>
      </c>
      <c r="T17" s="8">
        <v>184</v>
      </c>
      <c r="U17" s="9">
        <v>0.50549450549450503</v>
      </c>
      <c r="V17" s="13">
        <v>364</v>
      </c>
      <c r="W17" s="14">
        <v>6.3727833131119996E-4</v>
      </c>
      <c r="X17" s="13">
        <v>823</v>
      </c>
      <c r="Y17" s="14">
        <v>7.5637890263482695E-4</v>
      </c>
    </row>
    <row r="18" spans="3:25" s="1" customFormat="1" ht="15.4" customHeight="1" x14ac:dyDescent="0.15">
      <c r="C18" s="17" t="s">
        <v>1026</v>
      </c>
      <c r="D18" s="10"/>
      <c r="E18" s="11"/>
      <c r="F18" s="10"/>
      <c r="G18" s="11"/>
      <c r="H18" s="10">
        <v>1344</v>
      </c>
      <c r="I18" s="11">
        <v>0.57313432835820899</v>
      </c>
      <c r="J18" s="10">
        <v>1001</v>
      </c>
      <c r="K18" s="11">
        <v>0.42686567164179101</v>
      </c>
      <c r="L18" s="13">
        <v>2345</v>
      </c>
      <c r="M18" s="14">
        <v>4.5366608628361399E-3</v>
      </c>
      <c r="N18" s="10"/>
      <c r="O18" s="11"/>
      <c r="P18" s="10"/>
      <c r="Q18" s="11"/>
      <c r="R18" s="10">
        <v>1483</v>
      </c>
      <c r="S18" s="11">
        <v>0.65272887323943696</v>
      </c>
      <c r="T18" s="10">
        <v>789</v>
      </c>
      <c r="U18" s="11">
        <v>0.34727112676056299</v>
      </c>
      <c r="V18" s="13">
        <v>2272</v>
      </c>
      <c r="W18" s="14">
        <v>3.9777372767556196E-3</v>
      </c>
      <c r="X18" s="13">
        <v>4617</v>
      </c>
      <c r="Y18" s="14">
        <v>4.24325807225395E-3</v>
      </c>
    </row>
    <row r="19" spans="3:25" s="1" customFormat="1" ht="15.4" customHeight="1" x14ac:dyDescent="0.15">
      <c r="C19" s="17" t="s">
        <v>1027</v>
      </c>
      <c r="D19" s="8">
        <v>18</v>
      </c>
      <c r="E19" s="9">
        <v>8.7804878048780496E-2</v>
      </c>
      <c r="F19" s="8">
        <v>151</v>
      </c>
      <c r="G19" s="9">
        <v>0.73658536585365897</v>
      </c>
      <c r="H19" s="8">
        <v>36</v>
      </c>
      <c r="I19" s="9">
        <v>0.17560975609756099</v>
      </c>
      <c r="J19" s="8"/>
      <c r="K19" s="9"/>
      <c r="L19" s="13">
        <v>205</v>
      </c>
      <c r="M19" s="14">
        <v>3.9659508609015298E-4</v>
      </c>
      <c r="N19" s="8">
        <v>19</v>
      </c>
      <c r="O19" s="9">
        <v>0.115853658536585</v>
      </c>
      <c r="P19" s="8">
        <v>117</v>
      </c>
      <c r="Q19" s="9">
        <v>0.71341463414634099</v>
      </c>
      <c r="R19" s="8">
        <v>28</v>
      </c>
      <c r="S19" s="9">
        <v>0.17073170731707299</v>
      </c>
      <c r="T19" s="8"/>
      <c r="U19" s="9"/>
      <c r="V19" s="13">
        <v>164</v>
      </c>
      <c r="W19" s="14">
        <v>2.8712540201933199E-4</v>
      </c>
      <c r="X19" s="13">
        <v>369</v>
      </c>
      <c r="Y19" s="14">
        <v>3.3912978745109502E-4</v>
      </c>
    </row>
    <row r="20" spans="3:25" s="1" customFormat="1" ht="15.4" customHeight="1" x14ac:dyDescent="0.15">
      <c r="C20" s="17" t="s">
        <v>1028</v>
      </c>
      <c r="D20" s="10"/>
      <c r="E20" s="11"/>
      <c r="F20" s="10"/>
      <c r="G20" s="11"/>
      <c r="H20" s="10">
        <v>6</v>
      </c>
      <c r="I20" s="11">
        <v>0.46153846153846201</v>
      </c>
      <c r="J20" s="10">
        <v>7</v>
      </c>
      <c r="K20" s="11">
        <v>0.53846153846153799</v>
      </c>
      <c r="L20" s="13">
        <v>13</v>
      </c>
      <c r="M20" s="14">
        <v>2.5149932288643799E-5</v>
      </c>
      <c r="N20" s="10"/>
      <c r="O20" s="11"/>
      <c r="P20" s="10">
        <v>1</v>
      </c>
      <c r="Q20" s="11">
        <v>0.1</v>
      </c>
      <c r="R20" s="10">
        <v>4</v>
      </c>
      <c r="S20" s="11">
        <v>0.4</v>
      </c>
      <c r="T20" s="10">
        <v>5</v>
      </c>
      <c r="U20" s="11">
        <v>0.5</v>
      </c>
      <c r="V20" s="13">
        <v>10</v>
      </c>
      <c r="W20" s="14">
        <v>1.7507646464593402E-5</v>
      </c>
      <c r="X20" s="13">
        <v>23</v>
      </c>
      <c r="Y20" s="14">
        <v>2.1138171033537102E-5</v>
      </c>
    </row>
    <row r="21" spans="3:25" s="1" customFormat="1" ht="15.4" customHeight="1" x14ac:dyDescent="0.15">
      <c r="C21" s="17" t="s">
        <v>1029</v>
      </c>
      <c r="D21" s="8"/>
      <c r="E21" s="9"/>
      <c r="F21" s="8">
        <v>11</v>
      </c>
      <c r="G21" s="9">
        <v>8.2089552238805999E-2</v>
      </c>
      <c r="H21" s="8">
        <v>64</v>
      </c>
      <c r="I21" s="9">
        <v>0.47761194029850701</v>
      </c>
      <c r="J21" s="8">
        <v>59</v>
      </c>
      <c r="K21" s="9">
        <v>0.44029850746268701</v>
      </c>
      <c r="L21" s="13">
        <v>134</v>
      </c>
      <c r="M21" s="14">
        <v>2.5923776359063701E-4</v>
      </c>
      <c r="N21" s="8">
        <v>1</v>
      </c>
      <c r="O21" s="9">
        <v>7.63358778625954E-3</v>
      </c>
      <c r="P21" s="8">
        <v>8</v>
      </c>
      <c r="Q21" s="9">
        <v>6.1068702290076299E-2</v>
      </c>
      <c r="R21" s="8">
        <v>59</v>
      </c>
      <c r="S21" s="9">
        <v>0.45038167938931301</v>
      </c>
      <c r="T21" s="8">
        <v>63</v>
      </c>
      <c r="U21" s="9">
        <v>0.480916030534351</v>
      </c>
      <c r="V21" s="13">
        <v>131</v>
      </c>
      <c r="W21" s="14">
        <v>2.2935016868617399E-4</v>
      </c>
      <c r="X21" s="13">
        <v>265</v>
      </c>
      <c r="Y21" s="14">
        <v>2.4354849234292699E-4</v>
      </c>
    </row>
    <row r="22" spans="3:25" s="1" customFormat="1" ht="15.4" customHeight="1" x14ac:dyDescent="0.15">
      <c r="C22" s="17" t="s">
        <v>1030</v>
      </c>
      <c r="D22" s="10"/>
      <c r="E22" s="11"/>
      <c r="F22" s="10">
        <v>25</v>
      </c>
      <c r="G22" s="11">
        <v>3.9619651347068102E-2</v>
      </c>
      <c r="H22" s="10">
        <v>406</v>
      </c>
      <c r="I22" s="11">
        <v>0.64342313787638705</v>
      </c>
      <c r="J22" s="10">
        <v>200</v>
      </c>
      <c r="K22" s="11">
        <v>0.31695721077654498</v>
      </c>
      <c r="L22" s="13">
        <v>631</v>
      </c>
      <c r="M22" s="14">
        <v>1.22073902108725E-3</v>
      </c>
      <c r="N22" s="10"/>
      <c r="O22" s="11"/>
      <c r="P22" s="10">
        <v>17</v>
      </c>
      <c r="Q22" s="11">
        <v>2.4285714285714299E-2</v>
      </c>
      <c r="R22" s="10">
        <v>467</v>
      </c>
      <c r="S22" s="11">
        <v>0.66714285714285704</v>
      </c>
      <c r="T22" s="10">
        <v>216</v>
      </c>
      <c r="U22" s="11">
        <v>0.308571428571429</v>
      </c>
      <c r="V22" s="13">
        <v>700</v>
      </c>
      <c r="W22" s="14">
        <v>1.22553525252154E-3</v>
      </c>
      <c r="X22" s="13">
        <v>1331</v>
      </c>
      <c r="Y22" s="14">
        <v>1.2232567672016499E-3</v>
      </c>
    </row>
    <row r="23" spans="3:25" s="1" customFormat="1" ht="15.4" customHeight="1" x14ac:dyDescent="0.15">
      <c r="C23" s="17" t="s">
        <v>1031</v>
      </c>
      <c r="D23" s="8">
        <v>15</v>
      </c>
      <c r="E23" s="9">
        <v>7.8492935635792807E-3</v>
      </c>
      <c r="F23" s="8">
        <v>317</v>
      </c>
      <c r="G23" s="9">
        <v>0.165881737310309</v>
      </c>
      <c r="H23" s="8">
        <v>979</v>
      </c>
      <c r="I23" s="9">
        <v>0.51229722658294097</v>
      </c>
      <c r="J23" s="8">
        <v>600</v>
      </c>
      <c r="K23" s="9">
        <v>0.31397174254317101</v>
      </c>
      <c r="L23" s="13">
        <v>1911</v>
      </c>
      <c r="M23" s="14">
        <v>3.6970400464306401E-3</v>
      </c>
      <c r="N23" s="8">
        <v>7</v>
      </c>
      <c r="O23" s="9">
        <v>5.67260940032415E-3</v>
      </c>
      <c r="P23" s="8">
        <v>195</v>
      </c>
      <c r="Q23" s="9">
        <v>0.158022690437601</v>
      </c>
      <c r="R23" s="8">
        <v>536</v>
      </c>
      <c r="S23" s="9">
        <v>0.43435980551053499</v>
      </c>
      <c r="T23" s="8">
        <v>496</v>
      </c>
      <c r="U23" s="9">
        <v>0.40194489465153999</v>
      </c>
      <c r="V23" s="13">
        <v>1234</v>
      </c>
      <c r="W23" s="14">
        <v>2.1604435737308299E-3</v>
      </c>
      <c r="X23" s="13">
        <v>3145</v>
      </c>
      <c r="Y23" s="14">
        <v>2.89041512610757E-3</v>
      </c>
    </row>
    <row r="24" spans="3:25" s="1" customFormat="1" ht="15.4" customHeight="1" x14ac:dyDescent="0.15">
      <c r="C24" s="17" t="s">
        <v>1032</v>
      </c>
      <c r="D24" s="10"/>
      <c r="E24" s="11"/>
      <c r="F24" s="10">
        <v>16</v>
      </c>
      <c r="G24" s="11">
        <v>2.6186579378068699E-2</v>
      </c>
      <c r="H24" s="10">
        <v>231</v>
      </c>
      <c r="I24" s="11">
        <v>0.37806873977086702</v>
      </c>
      <c r="J24" s="10">
        <v>364</v>
      </c>
      <c r="K24" s="11">
        <v>0.59574468085106402</v>
      </c>
      <c r="L24" s="13">
        <v>611</v>
      </c>
      <c r="M24" s="14">
        <v>1.1820468175662601E-3</v>
      </c>
      <c r="N24" s="10"/>
      <c r="O24" s="11"/>
      <c r="P24" s="10">
        <v>16</v>
      </c>
      <c r="Q24" s="11">
        <v>2.8021015761821401E-2</v>
      </c>
      <c r="R24" s="10">
        <v>221</v>
      </c>
      <c r="S24" s="11">
        <v>0.38704028021015802</v>
      </c>
      <c r="T24" s="10">
        <v>334</v>
      </c>
      <c r="U24" s="11">
        <v>0.58493870402802095</v>
      </c>
      <c r="V24" s="13">
        <v>571</v>
      </c>
      <c r="W24" s="14">
        <v>9.996866131282841E-4</v>
      </c>
      <c r="X24" s="13">
        <v>1182</v>
      </c>
      <c r="Y24" s="14">
        <v>1.08631818094091E-3</v>
      </c>
    </row>
    <row r="25" spans="3:25" s="1" customFormat="1" ht="15.4" customHeight="1" x14ac:dyDescent="0.15">
      <c r="C25" s="17" t="s">
        <v>1033</v>
      </c>
      <c r="D25" s="8"/>
      <c r="E25" s="9"/>
      <c r="F25" s="8">
        <v>45</v>
      </c>
      <c r="G25" s="9">
        <v>5.2508751458576398E-2</v>
      </c>
      <c r="H25" s="8">
        <v>415</v>
      </c>
      <c r="I25" s="9">
        <v>0.484247374562427</v>
      </c>
      <c r="J25" s="8">
        <v>397</v>
      </c>
      <c r="K25" s="9">
        <v>0.46324387397899702</v>
      </c>
      <c r="L25" s="13">
        <v>857</v>
      </c>
      <c r="M25" s="14">
        <v>1.6579609208744401E-3</v>
      </c>
      <c r="N25" s="8"/>
      <c r="O25" s="9"/>
      <c r="P25" s="8">
        <v>34</v>
      </c>
      <c r="Q25" s="9">
        <v>3.7486218302094802E-2</v>
      </c>
      <c r="R25" s="8">
        <v>453</v>
      </c>
      <c r="S25" s="9">
        <v>0.49944873208379298</v>
      </c>
      <c r="T25" s="8">
        <v>420</v>
      </c>
      <c r="U25" s="9">
        <v>0.46306504961411199</v>
      </c>
      <c r="V25" s="13">
        <v>907</v>
      </c>
      <c r="W25" s="14">
        <v>1.5879435343386201E-3</v>
      </c>
      <c r="X25" s="13">
        <v>1764</v>
      </c>
      <c r="Y25" s="14">
        <v>1.6212058131808401E-3</v>
      </c>
    </row>
    <row r="26" spans="3:25" s="1" customFormat="1" ht="15.4" customHeight="1" x14ac:dyDescent="0.15">
      <c r="C26" s="17" t="s">
        <v>1034</v>
      </c>
      <c r="D26" s="10">
        <v>26</v>
      </c>
      <c r="E26" s="11">
        <v>2.4766622213755001E-3</v>
      </c>
      <c r="F26" s="10">
        <v>209</v>
      </c>
      <c r="G26" s="11">
        <v>1.99085540102877E-2</v>
      </c>
      <c r="H26" s="10">
        <v>2854</v>
      </c>
      <c r="I26" s="11">
        <v>0.27186130691560301</v>
      </c>
      <c r="J26" s="10">
        <v>7409</v>
      </c>
      <c r="K26" s="11">
        <v>0.70575347685273404</v>
      </c>
      <c r="L26" s="13">
        <v>10498</v>
      </c>
      <c r="M26" s="14">
        <v>2.0309537628167899E-2</v>
      </c>
      <c r="N26" s="10">
        <v>14</v>
      </c>
      <c r="O26" s="11">
        <v>1.4175779667881701E-3</v>
      </c>
      <c r="P26" s="10">
        <v>174</v>
      </c>
      <c r="Q26" s="11">
        <v>1.76184690157959E-2</v>
      </c>
      <c r="R26" s="10">
        <v>2057</v>
      </c>
      <c r="S26" s="11">
        <v>0.20828270554880501</v>
      </c>
      <c r="T26" s="10">
        <v>7631</v>
      </c>
      <c r="U26" s="11">
        <v>0.772681247468611</v>
      </c>
      <c r="V26" s="13">
        <v>9876</v>
      </c>
      <c r="W26" s="14">
        <v>1.72905516484325E-2</v>
      </c>
      <c r="X26" s="13">
        <v>20374</v>
      </c>
      <c r="Y26" s="14">
        <v>1.8724743332055899E-2</v>
      </c>
    </row>
    <row r="27" spans="3:25" s="1" customFormat="1" ht="15.4" customHeight="1" x14ac:dyDescent="0.15">
      <c r="C27" s="17" t="s">
        <v>1035</v>
      </c>
      <c r="D27" s="8"/>
      <c r="E27" s="9"/>
      <c r="F27" s="8">
        <v>47</v>
      </c>
      <c r="G27" s="9">
        <v>4.66269841269841E-2</v>
      </c>
      <c r="H27" s="8">
        <v>802</v>
      </c>
      <c r="I27" s="9">
        <v>0.79563492063492103</v>
      </c>
      <c r="J27" s="8">
        <v>159</v>
      </c>
      <c r="K27" s="9">
        <v>0.15773809523809501</v>
      </c>
      <c r="L27" s="13">
        <v>1008</v>
      </c>
      <c r="M27" s="14">
        <v>1.95008705745792E-3</v>
      </c>
      <c r="N27" s="8"/>
      <c r="O27" s="9"/>
      <c r="P27" s="8">
        <v>52</v>
      </c>
      <c r="Q27" s="9">
        <v>3.35917312661499E-2</v>
      </c>
      <c r="R27" s="8">
        <v>1253</v>
      </c>
      <c r="S27" s="9">
        <v>0.80943152454780398</v>
      </c>
      <c r="T27" s="8">
        <v>243</v>
      </c>
      <c r="U27" s="9">
        <v>0.15697674418604701</v>
      </c>
      <c r="V27" s="13">
        <v>1548</v>
      </c>
      <c r="W27" s="14">
        <v>2.7101836727190598E-3</v>
      </c>
      <c r="X27" s="13">
        <v>2556</v>
      </c>
      <c r="Y27" s="14">
        <v>2.34909413746612E-3</v>
      </c>
    </row>
    <row r="28" spans="3:25" s="1" customFormat="1" ht="15.4" customHeight="1" x14ac:dyDescent="0.15">
      <c r="C28" s="17" t="s">
        <v>1036</v>
      </c>
      <c r="D28" s="10">
        <v>2</v>
      </c>
      <c r="E28" s="11">
        <v>2.9390154298310098E-4</v>
      </c>
      <c r="F28" s="10">
        <v>11</v>
      </c>
      <c r="G28" s="11">
        <v>1.6164584864070499E-3</v>
      </c>
      <c r="H28" s="10">
        <v>1645</v>
      </c>
      <c r="I28" s="11">
        <v>0.24173401910360001</v>
      </c>
      <c r="J28" s="10">
        <v>5147</v>
      </c>
      <c r="K28" s="11">
        <v>0.75635562086701003</v>
      </c>
      <c r="L28" s="13">
        <v>6805</v>
      </c>
      <c r="M28" s="14">
        <v>1.3165022248016999E-2</v>
      </c>
      <c r="N28" s="10">
        <v>4</v>
      </c>
      <c r="O28" s="11">
        <v>5.9110388650805397E-4</v>
      </c>
      <c r="P28" s="10">
        <v>3</v>
      </c>
      <c r="Q28" s="11">
        <v>4.4332791488103999E-4</v>
      </c>
      <c r="R28" s="10">
        <v>850</v>
      </c>
      <c r="S28" s="11">
        <v>0.12560957588296101</v>
      </c>
      <c r="T28" s="10">
        <v>5910</v>
      </c>
      <c r="U28" s="11">
        <v>0.87335599231564998</v>
      </c>
      <c r="V28" s="13">
        <v>6767</v>
      </c>
      <c r="W28" s="14">
        <v>1.1847424362590399E-2</v>
      </c>
      <c r="X28" s="13">
        <v>13572</v>
      </c>
      <c r="Y28" s="14">
        <v>1.2473359011615901E-2</v>
      </c>
    </row>
    <row r="29" spans="3:25" s="1" customFormat="1" ht="15.4" customHeight="1" x14ac:dyDescent="0.15">
      <c r="C29" s="17" t="s">
        <v>1037</v>
      </c>
      <c r="D29" s="8"/>
      <c r="E29" s="9"/>
      <c r="F29" s="8">
        <v>3</v>
      </c>
      <c r="G29" s="9">
        <v>3.4924330616996498E-3</v>
      </c>
      <c r="H29" s="8">
        <v>144</v>
      </c>
      <c r="I29" s="9">
        <v>0.16763678696158299</v>
      </c>
      <c r="J29" s="8">
        <v>712</v>
      </c>
      <c r="K29" s="9">
        <v>0.82887077997671699</v>
      </c>
      <c r="L29" s="13">
        <v>859</v>
      </c>
      <c r="M29" s="14">
        <v>1.66183014122654E-3</v>
      </c>
      <c r="N29" s="8"/>
      <c r="O29" s="9"/>
      <c r="P29" s="8">
        <v>1</v>
      </c>
      <c r="Q29" s="9">
        <v>1.0952902519167601E-3</v>
      </c>
      <c r="R29" s="8">
        <v>113</v>
      </c>
      <c r="S29" s="9">
        <v>0.123767798466594</v>
      </c>
      <c r="T29" s="8">
        <v>799</v>
      </c>
      <c r="U29" s="9">
        <v>0.87513691128148996</v>
      </c>
      <c r="V29" s="13">
        <v>913</v>
      </c>
      <c r="W29" s="14">
        <v>1.59844812221738E-3</v>
      </c>
      <c r="X29" s="13">
        <v>1772</v>
      </c>
      <c r="Y29" s="14">
        <v>1.6285582204968599E-3</v>
      </c>
    </row>
    <row r="30" spans="3:25" s="1" customFormat="1" ht="15.4" customHeight="1" x14ac:dyDescent="0.15">
      <c r="C30" s="17" t="s">
        <v>1038</v>
      </c>
      <c r="D30" s="10">
        <v>3</v>
      </c>
      <c r="E30" s="11">
        <v>9.2307692307692299E-3</v>
      </c>
      <c r="F30" s="10">
        <v>10</v>
      </c>
      <c r="G30" s="11">
        <v>3.0769230769230799E-2</v>
      </c>
      <c r="H30" s="10">
        <v>67</v>
      </c>
      <c r="I30" s="11">
        <v>0.20615384615384599</v>
      </c>
      <c r="J30" s="10">
        <v>245</v>
      </c>
      <c r="K30" s="11">
        <v>0.75384615384615405</v>
      </c>
      <c r="L30" s="13">
        <v>325</v>
      </c>
      <c r="M30" s="14">
        <v>6.2874830721609603E-4</v>
      </c>
      <c r="N30" s="10"/>
      <c r="O30" s="11"/>
      <c r="P30" s="10">
        <v>9</v>
      </c>
      <c r="Q30" s="11">
        <v>2.34986945169713E-2</v>
      </c>
      <c r="R30" s="10">
        <v>53</v>
      </c>
      <c r="S30" s="11">
        <v>0.138381201044386</v>
      </c>
      <c r="T30" s="10">
        <v>321</v>
      </c>
      <c r="U30" s="11">
        <v>0.83812010443864204</v>
      </c>
      <c r="V30" s="13">
        <v>383</v>
      </c>
      <c r="W30" s="14">
        <v>6.7054285959392804E-4</v>
      </c>
      <c r="X30" s="13">
        <v>708</v>
      </c>
      <c r="Y30" s="14">
        <v>6.5068804746714205E-4</v>
      </c>
    </row>
    <row r="31" spans="3:25" s="1" customFormat="1" ht="15.4" customHeight="1" x14ac:dyDescent="0.15">
      <c r="C31" s="17" t="s">
        <v>1039</v>
      </c>
      <c r="D31" s="8">
        <v>4</v>
      </c>
      <c r="E31" s="9">
        <v>7.0175438596491203E-3</v>
      </c>
      <c r="F31" s="8">
        <v>24</v>
      </c>
      <c r="G31" s="9">
        <v>4.2105263157894701E-2</v>
      </c>
      <c r="H31" s="8">
        <v>192</v>
      </c>
      <c r="I31" s="9">
        <v>0.336842105263158</v>
      </c>
      <c r="J31" s="8">
        <v>350</v>
      </c>
      <c r="K31" s="9">
        <v>0.61403508771929804</v>
      </c>
      <c r="L31" s="13">
        <v>570</v>
      </c>
      <c r="M31" s="14">
        <v>1.1027278003482299E-3</v>
      </c>
      <c r="N31" s="8">
        <v>2</v>
      </c>
      <c r="O31" s="9">
        <v>2.9498525073746299E-3</v>
      </c>
      <c r="P31" s="8">
        <v>17</v>
      </c>
      <c r="Q31" s="9">
        <v>2.50737463126844E-2</v>
      </c>
      <c r="R31" s="8">
        <v>165</v>
      </c>
      <c r="S31" s="9">
        <v>0.24336283185840701</v>
      </c>
      <c r="T31" s="8">
        <v>494</v>
      </c>
      <c r="U31" s="9">
        <v>0.72861356932153398</v>
      </c>
      <c r="V31" s="13">
        <v>678</v>
      </c>
      <c r="W31" s="14">
        <v>1.18701843029943E-3</v>
      </c>
      <c r="X31" s="13">
        <v>1248</v>
      </c>
      <c r="Y31" s="14">
        <v>1.1469755412980101E-3</v>
      </c>
    </row>
    <row r="32" spans="3:25" s="1" customFormat="1" ht="15.4" customHeight="1" x14ac:dyDescent="0.15">
      <c r="C32" s="17" t="s">
        <v>1040</v>
      </c>
      <c r="D32" s="10"/>
      <c r="E32" s="11"/>
      <c r="F32" s="10">
        <v>7</v>
      </c>
      <c r="G32" s="11">
        <v>1.76767676767677E-2</v>
      </c>
      <c r="H32" s="10">
        <v>143</v>
      </c>
      <c r="I32" s="11">
        <v>0.36111111111111099</v>
      </c>
      <c r="J32" s="10">
        <v>246</v>
      </c>
      <c r="K32" s="11">
        <v>0.62121212121212099</v>
      </c>
      <c r="L32" s="13">
        <v>396</v>
      </c>
      <c r="M32" s="14">
        <v>7.6610562971561201E-4</v>
      </c>
      <c r="N32" s="10"/>
      <c r="O32" s="11"/>
      <c r="P32" s="10">
        <v>4</v>
      </c>
      <c r="Q32" s="11">
        <v>1.1527377521613799E-2</v>
      </c>
      <c r="R32" s="10">
        <v>104</v>
      </c>
      <c r="S32" s="11">
        <v>0.29971181556196003</v>
      </c>
      <c r="T32" s="10">
        <v>239</v>
      </c>
      <c r="U32" s="11">
        <v>0.68876080691642705</v>
      </c>
      <c r="V32" s="13">
        <v>347</v>
      </c>
      <c r="W32" s="14">
        <v>6.0751533232139099E-4</v>
      </c>
      <c r="X32" s="13">
        <v>743</v>
      </c>
      <c r="Y32" s="14">
        <v>6.8285482947469801E-4</v>
      </c>
    </row>
    <row r="33" spans="3:25" s="1" customFormat="1" ht="15.4" customHeight="1" x14ac:dyDescent="0.15">
      <c r="C33" s="17" t="s">
        <v>1041</v>
      </c>
      <c r="D33" s="8">
        <v>3</v>
      </c>
      <c r="E33" s="9">
        <v>2.7422303473491798E-3</v>
      </c>
      <c r="F33" s="8">
        <v>45</v>
      </c>
      <c r="G33" s="9">
        <v>4.1133455210237702E-2</v>
      </c>
      <c r="H33" s="8">
        <v>480</v>
      </c>
      <c r="I33" s="9">
        <v>0.43875685557586802</v>
      </c>
      <c r="J33" s="8">
        <v>566</v>
      </c>
      <c r="K33" s="9">
        <v>0.517367458866545</v>
      </c>
      <c r="L33" s="13">
        <v>1094</v>
      </c>
      <c r="M33" s="14">
        <v>2.1164635325981798E-3</v>
      </c>
      <c r="N33" s="8">
        <v>4</v>
      </c>
      <c r="O33" s="9">
        <v>3.8424591738712801E-3</v>
      </c>
      <c r="P33" s="8">
        <v>53</v>
      </c>
      <c r="Q33" s="9">
        <v>5.0912584053794403E-2</v>
      </c>
      <c r="R33" s="8">
        <v>362</v>
      </c>
      <c r="S33" s="9">
        <v>0.34774255523535103</v>
      </c>
      <c r="T33" s="8">
        <v>622</v>
      </c>
      <c r="U33" s="9">
        <v>0.59750240153698397</v>
      </c>
      <c r="V33" s="13">
        <v>1041</v>
      </c>
      <c r="W33" s="14">
        <v>1.8225459969641699E-3</v>
      </c>
      <c r="X33" s="13">
        <v>2135</v>
      </c>
      <c r="Y33" s="14">
        <v>1.9621737024609399E-3</v>
      </c>
    </row>
    <row r="34" spans="3:25" s="1" customFormat="1" ht="15.4" customHeight="1" x14ac:dyDescent="0.15">
      <c r="C34" s="17" t="s">
        <v>1042</v>
      </c>
      <c r="D34" s="10">
        <v>1</v>
      </c>
      <c r="E34" s="11">
        <v>1.85185185185185E-2</v>
      </c>
      <c r="F34" s="10">
        <v>13</v>
      </c>
      <c r="G34" s="11">
        <v>0.240740740740741</v>
      </c>
      <c r="H34" s="10">
        <v>32</v>
      </c>
      <c r="I34" s="11">
        <v>0.592592592592593</v>
      </c>
      <c r="J34" s="10">
        <v>8</v>
      </c>
      <c r="K34" s="11">
        <v>0.148148148148148</v>
      </c>
      <c r="L34" s="13">
        <v>54</v>
      </c>
      <c r="M34" s="14">
        <v>1.04468949506674E-4</v>
      </c>
      <c r="N34" s="10">
        <v>8</v>
      </c>
      <c r="O34" s="11">
        <v>0.2</v>
      </c>
      <c r="P34" s="10">
        <v>5</v>
      </c>
      <c r="Q34" s="11">
        <v>0.125</v>
      </c>
      <c r="R34" s="10">
        <v>22</v>
      </c>
      <c r="S34" s="11">
        <v>0.55000000000000004</v>
      </c>
      <c r="T34" s="10">
        <v>5</v>
      </c>
      <c r="U34" s="11">
        <v>0.125</v>
      </c>
      <c r="V34" s="13">
        <v>40</v>
      </c>
      <c r="W34" s="14">
        <v>7.0030585858373701E-5</v>
      </c>
      <c r="X34" s="13">
        <v>94</v>
      </c>
      <c r="Y34" s="14">
        <v>8.6390785963151595E-5</v>
      </c>
    </row>
    <row r="35" spans="3:25" s="1" customFormat="1" ht="15.4" customHeight="1" x14ac:dyDescent="0.15">
      <c r="C35" s="17" t="s">
        <v>1043</v>
      </c>
      <c r="D35" s="8"/>
      <c r="E35" s="9"/>
      <c r="F35" s="8"/>
      <c r="G35" s="9"/>
      <c r="H35" s="8">
        <v>10</v>
      </c>
      <c r="I35" s="9">
        <v>0.26315789473684198</v>
      </c>
      <c r="J35" s="8">
        <v>28</v>
      </c>
      <c r="K35" s="9">
        <v>0.73684210526315796</v>
      </c>
      <c r="L35" s="13">
        <v>38</v>
      </c>
      <c r="M35" s="14">
        <v>7.3515186689881995E-5</v>
      </c>
      <c r="N35" s="8"/>
      <c r="O35" s="9"/>
      <c r="P35" s="8"/>
      <c r="Q35" s="9"/>
      <c r="R35" s="8">
        <v>10</v>
      </c>
      <c r="S35" s="9">
        <v>0.232558139534884</v>
      </c>
      <c r="T35" s="8">
        <v>33</v>
      </c>
      <c r="U35" s="9">
        <v>0.76744186046511598</v>
      </c>
      <c r="V35" s="13">
        <v>43</v>
      </c>
      <c r="W35" s="14">
        <v>7.5282879797751703E-5</v>
      </c>
      <c r="X35" s="13">
        <v>81</v>
      </c>
      <c r="Y35" s="14">
        <v>7.4443124074630594E-5</v>
      </c>
    </row>
    <row r="36" spans="3:25" s="1" customFormat="1" ht="15.4" customHeight="1" x14ac:dyDescent="0.15">
      <c r="C36" s="17" t="s">
        <v>1044</v>
      </c>
      <c r="D36" s="10">
        <v>7</v>
      </c>
      <c r="E36" s="11">
        <v>1.13452188006483E-2</v>
      </c>
      <c r="F36" s="10">
        <v>31</v>
      </c>
      <c r="G36" s="11">
        <v>5.0243111831442498E-2</v>
      </c>
      <c r="H36" s="10">
        <v>262</v>
      </c>
      <c r="I36" s="11">
        <v>0.42463533225283601</v>
      </c>
      <c r="J36" s="10">
        <v>317</v>
      </c>
      <c r="K36" s="11">
        <v>0.51377633711507298</v>
      </c>
      <c r="L36" s="13">
        <v>617</v>
      </c>
      <c r="M36" s="14">
        <v>1.1936544786225599E-3</v>
      </c>
      <c r="N36" s="10">
        <v>6</v>
      </c>
      <c r="O36" s="11">
        <v>1.0928961748633901E-2</v>
      </c>
      <c r="P36" s="10">
        <v>22</v>
      </c>
      <c r="Q36" s="11">
        <v>4.0072859744990898E-2</v>
      </c>
      <c r="R36" s="10">
        <v>177</v>
      </c>
      <c r="S36" s="11">
        <v>0.32240437158469998</v>
      </c>
      <c r="T36" s="10">
        <v>344</v>
      </c>
      <c r="U36" s="11">
        <v>0.62659380692167599</v>
      </c>
      <c r="V36" s="13">
        <v>549</v>
      </c>
      <c r="W36" s="14">
        <v>9.6116979090617801E-4</v>
      </c>
      <c r="X36" s="13">
        <v>1166</v>
      </c>
      <c r="Y36" s="14">
        <v>1.0716133663088801E-3</v>
      </c>
    </row>
    <row r="37" spans="3:25" s="1" customFormat="1" ht="15.4" customHeight="1" x14ac:dyDescent="0.15">
      <c r="C37" s="17" t="s">
        <v>1045</v>
      </c>
      <c r="D37" s="8">
        <v>159</v>
      </c>
      <c r="E37" s="9">
        <v>8.1496668375192205E-2</v>
      </c>
      <c r="F37" s="8">
        <v>1661</v>
      </c>
      <c r="G37" s="9">
        <v>0.85135827780625295</v>
      </c>
      <c r="H37" s="8">
        <v>131</v>
      </c>
      <c r="I37" s="9">
        <v>6.7145053818554595E-2</v>
      </c>
      <c r="J37" s="8"/>
      <c r="K37" s="9"/>
      <c r="L37" s="13">
        <v>1951</v>
      </c>
      <c r="M37" s="14">
        <v>3.7744244534726299E-3</v>
      </c>
      <c r="N37" s="8">
        <v>112</v>
      </c>
      <c r="O37" s="9">
        <v>6.5843621399177002E-2</v>
      </c>
      <c r="P37" s="8">
        <v>1373</v>
      </c>
      <c r="Q37" s="9">
        <v>0.80717225161669603</v>
      </c>
      <c r="R37" s="8">
        <v>216</v>
      </c>
      <c r="S37" s="9">
        <v>0.126984126984127</v>
      </c>
      <c r="T37" s="8"/>
      <c r="U37" s="9"/>
      <c r="V37" s="13">
        <v>1701</v>
      </c>
      <c r="W37" s="14">
        <v>2.97805066362734E-3</v>
      </c>
      <c r="X37" s="13">
        <v>3652</v>
      </c>
      <c r="Y37" s="14">
        <v>3.3563739397598899E-3</v>
      </c>
    </row>
    <row r="38" spans="3:25" s="1" customFormat="1" ht="15.4" customHeight="1" x14ac:dyDescent="0.15">
      <c r="C38" s="17" t="s">
        <v>1046</v>
      </c>
      <c r="D38" s="10">
        <v>1</v>
      </c>
      <c r="E38" s="11">
        <v>2.6455026455026501E-3</v>
      </c>
      <c r="F38" s="10">
        <v>8</v>
      </c>
      <c r="G38" s="11">
        <v>2.1164021164021201E-2</v>
      </c>
      <c r="H38" s="10">
        <v>170</v>
      </c>
      <c r="I38" s="11">
        <v>0.44973544973544999</v>
      </c>
      <c r="J38" s="10">
        <v>199</v>
      </c>
      <c r="K38" s="11">
        <v>0.52645502645502695</v>
      </c>
      <c r="L38" s="13">
        <v>378</v>
      </c>
      <c r="M38" s="14">
        <v>7.3128264654672098E-4</v>
      </c>
      <c r="N38" s="10">
        <v>4</v>
      </c>
      <c r="O38" s="11">
        <v>1.5625E-2</v>
      </c>
      <c r="P38" s="10">
        <v>7</v>
      </c>
      <c r="Q38" s="11">
        <v>2.734375E-2</v>
      </c>
      <c r="R38" s="10">
        <v>70</v>
      </c>
      <c r="S38" s="11">
        <v>0.2734375</v>
      </c>
      <c r="T38" s="10">
        <v>175</v>
      </c>
      <c r="U38" s="11">
        <v>0.68359375</v>
      </c>
      <c r="V38" s="13">
        <v>256</v>
      </c>
      <c r="W38" s="14">
        <v>4.4819574949359102E-4</v>
      </c>
      <c r="X38" s="13">
        <v>634</v>
      </c>
      <c r="Y38" s="14">
        <v>5.8267827979402204E-4</v>
      </c>
    </row>
    <row r="39" spans="3:25" s="1" customFormat="1" ht="15.4" customHeight="1" x14ac:dyDescent="0.15">
      <c r="C39" s="17" t="s">
        <v>1047</v>
      </c>
      <c r="D39" s="8"/>
      <c r="E39" s="9"/>
      <c r="F39" s="8"/>
      <c r="G39" s="9"/>
      <c r="H39" s="8">
        <v>122</v>
      </c>
      <c r="I39" s="9">
        <v>0.24596774193548401</v>
      </c>
      <c r="J39" s="8">
        <v>374</v>
      </c>
      <c r="K39" s="9">
        <v>0.75403225806451601</v>
      </c>
      <c r="L39" s="13">
        <v>496</v>
      </c>
      <c r="M39" s="14">
        <v>9.5956664732056501E-4</v>
      </c>
      <c r="N39" s="8"/>
      <c r="O39" s="9"/>
      <c r="P39" s="8"/>
      <c r="Q39" s="9"/>
      <c r="R39" s="8">
        <v>46</v>
      </c>
      <c r="S39" s="9">
        <v>0.104545454545455</v>
      </c>
      <c r="T39" s="8">
        <v>394</v>
      </c>
      <c r="U39" s="9">
        <v>0.89545454545454595</v>
      </c>
      <c r="V39" s="13">
        <v>440</v>
      </c>
      <c r="W39" s="14">
        <v>7.7033644444211001E-4</v>
      </c>
      <c r="X39" s="13">
        <v>936</v>
      </c>
      <c r="Y39" s="14">
        <v>8.6023165597350895E-4</v>
      </c>
    </row>
    <row r="40" spans="3:25" s="1" customFormat="1" ht="15.4" customHeight="1" x14ac:dyDescent="0.15">
      <c r="C40" s="17" t="s">
        <v>1048</v>
      </c>
      <c r="D40" s="10"/>
      <c r="E40" s="11"/>
      <c r="F40" s="10"/>
      <c r="G40" s="11"/>
      <c r="H40" s="10">
        <v>359</v>
      </c>
      <c r="I40" s="11">
        <v>0.35971943887775598</v>
      </c>
      <c r="J40" s="10">
        <v>639</v>
      </c>
      <c r="K40" s="11">
        <v>0.64028056112224496</v>
      </c>
      <c r="L40" s="13">
        <v>998</v>
      </c>
      <c r="M40" s="14">
        <v>1.9307409556974301E-3</v>
      </c>
      <c r="N40" s="10"/>
      <c r="O40" s="11"/>
      <c r="P40" s="10"/>
      <c r="Q40" s="11"/>
      <c r="R40" s="10">
        <v>140</v>
      </c>
      <c r="S40" s="11">
        <v>0.15334063526834599</v>
      </c>
      <c r="T40" s="10">
        <v>773</v>
      </c>
      <c r="U40" s="11">
        <v>0.84665936473165404</v>
      </c>
      <c r="V40" s="13">
        <v>913</v>
      </c>
      <c r="W40" s="14">
        <v>1.59844812221738E-3</v>
      </c>
      <c r="X40" s="13">
        <v>1911</v>
      </c>
      <c r="Y40" s="14">
        <v>1.75630629761258E-3</v>
      </c>
    </row>
    <row r="41" spans="3:25" s="1" customFormat="1" ht="15.4" customHeight="1" x14ac:dyDescent="0.15">
      <c r="C41" s="17" t="s">
        <v>1049</v>
      </c>
      <c r="D41" s="8">
        <v>86</v>
      </c>
      <c r="E41" s="9">
        <v>0.32575757575757602</v>
      </c>
      <c r="F41" s="8">
        <v>155</v>
      </c>
      <c r="G41" s="9">
        <v>0.58712121212121204</v>
      </c>
      <c r="H41" s="8">
        <v>23</v>
      </c>
      <c r="I41" s="9">
        <v>8.7121212121212099E-2</v>
      </c>
      <c r="J41" s="8"/>
      <c r="K41" s="9"/>
      <c r="L41" s="13">
        <v>264</v>
      </c>
      <c r="M41" s="14">
        <v>5.10737086477075E-4</v>
      </c>
      <c r="N41" s="8">
        <v>55</v>
      </c>
      <c r="O41" s="9">
        <v>0.37931034482758602</v>
      </c>
      <c r="P41" s="8">
        <v>80</v>
      </c>
      <c r="Q41" s="9">
        <v>0.55172413793103503</v>
      </c>
      <c r="R41" s="8">
        <v>10</v>
      </c>
      <c r="S41" s="9">
        <v>6.8965517241379296E-2</v>
      </c>
      <c r="T41" s="8"/>
      <c r="U41" s="9"/>
      <c r="V41" s="13">
        <v>145</v>
      </c>
      <c r="W41" s="14">
        <v>2.5386087373660402E-4</v>
      </c>
      <c r="X41" s="13">
        <v>409</v>
      </c>
      <c r="Y41" s="14">
        <v>3.7589182403115998E-4</v>
      </c>
    </row>
    <row r="42" spans="3:25" s="1" customFormat="1" ht="15.4" customHeight="1" x14ac:dyDescent="0.15">
      <c r="C42" s="17" t="s">
        <v>1050</v>
      </c>
      <c r="D42" s="10"/>
      <c r="E42" s="11"/>
      <c r="F42" s="10"/>
      <c r="G42" s="11"/>
      <c r="H42" s="10">
        <v>25</v>
      </c>
      <c r="I42" s="11">
        <v>0.337837837837838</v>
      </c>
      <c r="J42" s="10">
        <v>49</v>
      </c>
      <c r="K42" s="11">
        <v>0.66216216216216195</v>
      </c>
      <c r="L42" s="13">
        <v>74</v>
      </c>
      <c r="M42" s="14">
        <v>1.43161153027665E-4</v>
      </c>
      <c r="N42" s="10"/>
      <c r="O42" s="11"/>
      <c r="P42" s="10"/>
      <c r="Q42" s="11"/>
      <c r="R42" s="10">
        <v>4</v>
      </c>
      <c r="S42" s="11">
        <v>5.0632911392405097E-2</v>
      </c>
      <c r="T42" s="10">
        <v>75</v>
      </c>
      <c r="U42" s="11">
        <v>0.949367088607595</v>
      </c>
      <c r="V42" s="13">
        <v>79</v>
      </c>
      <c r="W42" s="14">
        <v>1.3831040707028801E-4</v>
      </c>
      <c r="X42" s="13">
        <v>153</v>
      </c>
      <c r="Y42" s="14">
        <v>1.4061478991874701E-4</v>
      </c>
    </row>
    <row r="43" spans="3:25" s="1" customFormat="1" ht="15.4" customHeight="1" x14ac:dyDescent="0.15">
      <c r="C43" s="17" t="s">
        <v>1051</v>
      </c>
      <c r="D43" s="8"/>
      <c r="E43" s="9"/>
      <c r="F43" s="8"/>
      <c r="G43" s="9"/>
      <c r="H43" s="8">
        <v>81</v>
      </c>
      <c r="I43" s="9">
        <v>0.48795180722891601</v>
      </c>
      <c r="J43" s="8">
        <v>85</v>
      </c>
      <c r="K43" s="9">
        <v>0.51204819277108404</v>
      </c>
      <c r="L43" s="13">
        <v>166</v>
      </c>
      <c r="M43" s="14">
        <v>3.2114528922422102E-4</v>
      </c>
      <c r="N43" s="8"/>
      <c r="O43" s="9"/>
      <c r="P43" s="8"/>
      <c r="Q43" s="9"/>
      <c r="R43" s="8">
        <v>30</v>
      </c>
      <c r="S43" s="9">
        <v>0.217391304347826</v>
      </c>
      <c r="T43" s="8">
        <v>108</v>
      </c>
      <c r="U43" s="9">
        <v>0.78260869565217395</v>
      </c>
      <c r="V43" s="13">
        <v>138</v>
      </c>
      <c r="W43" s="14">
        <v>2.4160552121138901E-4</v>
      </c>
      <c r="X43" s="13">
        <v>304</v>
      </c>
      <c r="Y43" s="14">
        <v>2.7939147800848998E-4</v>
      </c>
    </row>
    <row r="44" spans="3:25" s="1" customFormat="1" ht="15.4" customHeight="1" x14ac:dyDescent="0.15">
      <c r="C44" s="17" t="s">
        <v>1052</v>
      </c>
      <c r="D44" s="10">
        <v>39</v>
      </c>
      <c r="E44" s="11">
        <v>0.214285714285714</v>
      </c>
      <c r="F44" s="10">
        <v>123</v>
      </c>
      <c r="G44" s="11">
        <v>0.67582417582417598</v>
      </c>
      <c r="H44" s="10">
        <v>20</v>
      </c>
      <c r="I44" s="11">
        <v>0.10989010989011</v>
      </c>
      <c r="J44" s="10"/>
      <c r="K44" s="11"/>
      <c r="L44" s="13">
        <v>182</v>
      </c>
      <c r="M44" s="14">
        <v>3.52099052041014E-4</v>
      </c>
      <c r="N44" s="10">
        <v>33</v>
      </c>
      <c r="O44" s="11">
        <v>0.27731092436974802</v>
      </c>
      <c r="P44" s="10">
        <v>69</v>
      </c>
      <c r="Q44" s="11">
        <v>0.57983193277310896</v>
      </c>
      <c r="R44" s="10">
        <v>17</v>
      </c>
      <c r="S44" s="11">
        <v>0.14285714285714299</v>
      </c>
      <c r="T44" s="10"/>
      <c r="U44" s="11"/>
      <c r="V44" s="13">
        <v>119</v>
      </c>
      <c r="W44" s="14">
        <v>2.0834099292866201E-4</v>
      </c>
      <c r="X44" s="13">
        <v>301</v>
      </c>
      <c r="Y44" s="14">
        <v>2.7663432526498503E-4</v>
      </c>
    </row>
    <row r="45" spans="3:25" s="1" customFormat="1" ht="15.4" customHeight="1" x14ac:dyDescent="0.15">
      <c r="C45" s="17" t="s">
        <v>1053</v>
      </c>
      <c r="D45" s="8">
        <v>6</v>
      </c>
      <c r="E45" s="9">
        <v>7.3439412484700099E-3</v>
      </c>
      <c r="F45" s="8">
        <v>27</v>
      </c>
      <c r="G45" s="9">
        <v>3.3047735618115102E-2</v>
      </c>
      <c r="H45" s="8">
        <v>332</v>
      </c>
      <c r="I45" s="9">
        <v>0.40636474908200698</v>
      </c>
      <c r="J45" s="8">
        <v>452</v>
      </c>
      <c r="K45" s="9">
        <v>0.553243574051408</v>
      </c>
      <c r="L45" s="13">
        <v>817</v>
      </c>
      <c r="M45" s="14">
        <v>1.5805765138324601E-3</v>
      </c>
      <c r="N45" s="8">
        <v>5</v>
      </c>
      <c r="O45" s="9">
        <v>7.2568940493468797E-3</v>
      </c>
      <c r="P45" s="8">
        <v>16</v>
      </c>
      <c r="Q45" s="9">
        <v>2.3222060957910001E-2</v>
      </c>
      <c r="R45" s="8">
        <v>216</v>
      </c>
      <c r="S45" s="9">
        <v>0.31349782293178502</v>
      </c>
      <c r="T45" s="8">
        <v>452</v>
      </c>
      <c r="U45" s="9">
        <v>0.65602322206095798</v>
      </c>
      <c r="V45" s="13">
        <v>689</v>
      </c>
      <c r="W45" s="14">
        <v>1.2062768414104899E-3</v>
      </c>
      <c r="X45" s="13">
        <v>1506</v>
      </c>
      <c r="Y45" s="14">
        <v>1.38409067723943E-3</v>
      </c>
    </row>
    <row r="46" spans="3:25" s="1" customFormat="1" ht="15.4" customHeight="1" x14ac:dyDescent="0.15">
      <c r="C46" s="17" t="s">
        <v>1054</v>
      </c>
      <c r="D46" s="10">
        <v>56</v>
      </c>
      <c r="E46" s="11">
        <v>2.98030867482704E-2</v>
      </c>
      <c r="F46" s="10">
        <v>264</v>
      </c>
      <c r="G46" s="11">
        <v>0.140500266098989</v>
      </c>
      <c r="H46" s="10">
        <v>818</v>
      </c>
      <c r="I46" s="11">
        <v>0.43533794571580597</v>
      </c>
      <c r="J46" s="10">
        <v>741</v>
      </c>
      <c r="K46" s="11">
        <v>0.39435870143693502</v>
      </c>
      <c r="L46" s="13">
        <v>1879</v>
      </c>
      <c r="M46" s="14">
        <v>3.6351325207970601E-3</v>
      </c>
      <c r="N46" s="10">
        <v>54</v>
      </c>
      <c r="O46" s="11">
        <v>2.2622538751571001E-2</v>
      </c>
      <c r="P46" s="10">
        <v>148</v>
      </c>
      <c r="Q46" s="11">
        <v>6.2002513615416803E-2</v>
      </c>
      <c r="R46" s="10">
        <v>966</v>
      </c>
      <c r="S46" s="11">
        <v>0.40469208211143698</v>
      </c>
      <c r="T46" s="10">
        <v>1219</v>
      </c>
      <c r="U46" s="11">
        <v>0.51068286552157505</v>
      </c>
      <c r="V46" s="13">
        <v>2387</v>
      </c>
      <c r="W46" s="14">
        <v>4.1790752110984503E-3</v>
      </c>
      <c r="X46" s="13">
        <v>4266</v>
      </c>
      <c r="Y46" s="14">
        <v>3.9206712012638803E-3</v>
      </c>
    </row>
    <row r="47" spans="3:25" s="1" customFormat="1" ht="15.4" customHeight="1" x14ac:dyDescent="0.15">
      <c r="C47" s="17" t="s">
        <v>1055</v>
      </c>
      <c r="D47" s="8">
        <v>2</v>
      </c>
      <c r="E47" s="9">
        <v>3.2051282051282098E-3</v>
      </c>
      <c r="F47" s="8">
        <v>5</v>
      </c>
      <c r="G47" s="9">
        <v>8.0128205128205104E-3</v>
      </c>
      <c r="H47" s="8">
        <v>329</v>
      </c>
      <c r="I47" s="9">
        <v>0.52724358974358998</v>
      </c>
      <c r="J47" s="8">
        <v>288</v>
      </c>
      <c r="K47" s="9">
        <v>0.46153846153846201</v>
      </c>
      <c r="L47" s="13">
        <v>624</v>
      </c>
      <c r="M47" s="14">
        <v>1.2071967498549E-3</v>
      </c>
      <c r="N47" s="8"/>
      <c r="O47" s="9"/>
      <c r="P47" s="8"/>
      <c r="Q47" s="9"/>
      <c r="R47" s="8">
        <v>183</v>
      </c>
      <c r="S47" s="9">
        <v>0.45635910224438903</v>
      </c>
      <c r="T47" s="8">
        <v>218</v>
      </c>
      <c r="U47" s="9">
        <v>0.54364089775561097</v>
      </c>
      <c r="V47" s="13">
        <v>401</v>
      </c>
      <c r="W47" s="14">
        <v>7.0205662323019602E-4</v>
      </c>
      <c r="X47" s="13">
        <v>1025</v>
      </c>
      <c r="Y47" s="14">
        <v>9.4202718736415296E-4</v>
      </c>
    </row>
    <row r="48" spans="3:25" s="1" customFormat="1" ht="15.4" customHeight="1" x14ac:dyDescent="0.15">
      <c r="C48" s="17" t="s">
        <v>1056</v>
      </c>
      <c r="D48" s="10"/>
      <c r="E48" s="11"/>
      <c r="F48" s="10">
        <v>12</v>
      </c>
      <c r="G48" s="11">
        <v>5.4794520547945202E-2</v>
      </c>
      <c r="H48" s="10">
        <v>146</v>
      </c>
      <c r="I48" s="11">
        <v>0.66666666666666696</v>
      </c>
      <c r="J48" s="10">
        <v>61</v>
      </c>
      <c r="K48" s="11">
        <v>0.278538812785388</v>
      </c>
      <c r="L48" s="13">
        <v>219</v>
      </c>
      <c r="M48" s="14">
        <v>4.2367962855484602E-4</v>
      </c>
      <c r="N48" s="10"/>
      <c r="O48" s="11"/>
      <c r="P48" s="10">
        <v>5</v>
      </c>
      <c r="Q48" s="11">
        <v>3.0487804878048801E-2</v>
      </c>
      <c r="R48" s="10">
        <v>95</v>
      </c>
      <c r="S48" s="11">
        <v>0.57926829268292701</v>
      </c>
      <c r="T48" s="10">
        <v>64</v>
      </c>
      <c r="U48" s="11">
        <v>0.39024390243902402</v>
      </c>
      <c r="V48" s="13">
        <v>164</v>
      </c>
      <c r="W48" s="14">
        <v>2.8712540201933199E-4</v>
      </c>
      <c r="X48" s="13">
        <v>383</v>
      </c>
      <c r="Y48" s="14">
        <v>3.5199650025411801E-4</v>
      </c>
    </row>
    <row r="49" spans="3:25" s="1" customFormat="1" ht="15.4" customHeight="1" x14ac:dyDescent="0.15">
      <c r="C49" s="17" t="s">
        <v>1057</v>
      </c>
      <c r="D49" s="8"/>
      <c r="E49" s="9"/>
      <c r="F49" s="8"/>
      <c r="G49" s="9"/>
      <c r="H49" s="8">
        <v>15</v>
      </c>
      <c r="I49" s="9">
        <v>0.53571428571428603</v>
      </c>
      <c r="J49" s="8">
        <v>13</v>
      </c>
      <c r="K49" s="9">
        <v>0.46428571428571402</v>
      </c>
      <c r="L49" s="13">
        <v>28</v>
      </c>
      <c r="M49" s="14">
        <v>5.41690849293867E-5</v>
      </c>
      <c r="N49" s="8"/>
      <c r="O49" s="9"/>
      <c r="P49" s="8"/>
      <c r="Q49" s="9"/>
      <c r="R49" s="8">
        <v>18</v>
      </c>
      <c r="S49" s="9">
        <v>0.46153846153846201</v>
      </c>
      <c r="T49" s="8">
        <v>21</v>
      </c>
      <c r="U49" s="9">
        <v>0.53846153846153799</v>
      </c>
      <c r="V49" s="13">
        <v>39</v>
      </c>
      <c r="W49" s="14">
        <v>6.8279821211914295E-5</v>
      </c>
      <c r="X49" s="13">
        <v>67</v>
      </c>
      <c r="Y49" s="14">
        <v>6.1576411271608005E-5</v>
      </c>
    </row>
    <row r="50" spans="3:25" s="1" customFormat="1" ht="15.4" customHeight="1" x14ac:dyDescent="0.15">
      <c r="C50" s="17" t="s">
        <v>1058</v>
      </c>
      <c r="D50" s="10">
        <v>3</v>
      </c>
      <c r="E50" s="11">
        <v>2.01342281879195E-2</v>
      </c>
      <c r="F50" s="10">
        <v>4</v>
      </c>
      <c r="G50" s="11">
        <v>2.68456375838926E-2</v>
      </c>
      <c r="H50" s="10">
        <v>72</v>
      </c>
      <c r="I50" s="11">
        <v>0.48322147651006703</v>
      </c>
      <c r="J50" s="10">
        <v>70</v>
      </c>
      <c r="K50" s="11">
        <v>0.46979865771812102</v>
      </c>
      <c r="L50" s="13">
        <v>149</v>
      </c>
      <c r="M50" s="14">
        <v>2.8825691623137899E-4</v>
      </c>
      <c r="N50" s="10">
        <v>1</v>
      </c>
      <c r="O50" s="11">
        <v>6.7114093959731499E-3</v>
      </c>
      <c r="P50" s="10">
        <v>6</v>
      </c>
      <c r="Q50" s="11">
        <v>4.0268456375838903E-2</v>
      </c>
      <c r="R50" s="10">
        <v>37</v>
      </c>
      <c r="S50" s="11">
        <v>0.24832214765100699</v>
      </c>
      <c r="T50" s="10">
        <v>105</v>
      </c>
      <c r="U50" s="11">
        <v>0.70469798657718097</v>
      </c>
      <c r="V50" s="13">
        <v>149</v>
      </c>
      <c r="W50" s="14">
        <v>2.6086393232244203E-4</v>
      </c>
      <c r="X50" s="13">
        <v>298</v>
      </c>
      <c r="Y50" s="14">
        <v>2.7387717252148099E-4</v>
      </c>
    </row>
    <row r="51" spans="3:25" s="1" customFormat="1" ht="15.4" customHeight="1" x14ac:dyDescent="0.15">
      <c r="C51" s="17" t="s">
        <v>1059</v>
      </c>
      <c r="D51" s="8"/>
      <c r="E51" s="9"/>
      <c r="F51" s="8"/>
      <c r="G51" s="9"/>
      <c r="H51" s="8">
        <v>151</v>
      </c>
      <c r="I51" s="9">
        <v>0.52430555555555602</v>
      </c>
      <c r="J51" s="8">
        <v>137</v>
      </c>
      <c r="K51" s="9">
        <v>0.47569444444444497</v>
      </c>
      <c r="L51" s="13">
        <v>288</v>
      </c>
      <c r="M51" s="14">
        <v>5.5716773070226401E-4</v>
      </c>
      <c r="N51" s="8"/>
      <c r="O51" s="9"/>
      <c r="P51" s="8"/>
      <c r="Q51" s="9"/>
      <c r="R51" s="8">
        <v>121</v>
      </c>
      <c r="S51" s="9">
        <v>0.42456140350877197</v>
      </c>
      <c r="T51" s="8">
        <v>164</v>
      </c>
      <c r="U51" s="9">
        <v>0.57543859649122797</v>
      </c>
      <c r="V51" s="13">
        <v>285</v>
      </c>
      <c r="W51" s="14">
        <v>4.98967924240912E-4</v>
      </c>
      <c r="X51" s="13">
        <v>573</v>
      </c>
      <c r="Y51" s="14">
        <v>5.2661617400942399E-4</v>
      </c>
    </row>
    <row r="52" spans="3:25" s="1" customFormat="1" ht="15.4" customHeight="1" x14ac:dyDescent="0.15">
      <c r="C52" s="17" t="s">
        <v>1060</v>
      </c>
      <c r="D52" s="10"/>
      <c r="E52" s="11"/>
      <c r="F52" s="10">
        <v>61</v>
      </c>
      <c r="G52" s="11">
        <v>0.89705882352941202</v>
      </c>
      <c r="H52" s="10">
        <v>7</v>
      </c>
      <c r="I52" s="11">
        <v>0.10294117647058799</v>
      </c>
      <c r="J52" s="10"/>
      <c r="K52" s="11"/>
      <c r="L52" s="13">
        <v>68</v>
      </c>
      <c r="M52" s="14">
        <v>1.3155349197136799E-4</v>
      </c>
      <c r="N52" s="10"/>
      <c r="O52" s="11"/>
      <c r="P52" s="10">
        <v>48</v>
      </c>
      <c r="Q52" s="11">
        <v>0.94117647058823495</v>
      </c>
      <c r="R52" s="10">
        <v>3</v>
      </c>
      <c r="S52" s="11">
        <v>5.8823529411764698E-2</v>
      </c>
      <c r="T52" s="10"/>
      <c r="U52" s="11"/>
      <c r="V52" s="13">
        <v>51</v>
      </c>
      <c r="W52" s="14">
        <v>8.9288996969426397E-5</v>
      </c>
      <c r="X52" s="13">
        <v>119</v>
      </c>
      <c r="Y52" s="14">
        <v>1.09367058825692E-4</v>
      </c>
    </row>
    <row r="53" spans="3:25" s="1" customFormat="1" ht="15.4" customHeight="1" x14ac:dyDescent="0.15">
      <c r="C53" s="17" t="s">
        <v>1061</v>
      </c>
      <c r="D53" s="8">
        <v>3</v>
      </c>
      <c r="E53" s="9">
        <v>2.4509803921568601E-3</v>
      </c>
      <c r="F53" s="8">
        <v>10</v>
      </c>
      <c r="G53" s="9">
        <v>8.1699346405228798E-3</v>
      </c>
      <c r="H53" s="8">
        <v>629</v>
      </c>
      <c r="I53" s="9">
        <v>0.51388888888888895</v>
      </c>
      <c r="J53" s="8">
        <v>582</v>
      </c>
      <c r="K53" s="9">
        <v>0.47549019607843102</v>
      </c>
      <c r="L53" s="13">
        <v>1224</v>
      </c>
      <c r="M53" s="14">
        <v>2.3679628554846201E-3</v>
      </c>
      <c r="N53" s="8">
        <v>1</v>
      </c>
      <c r="O53" s="9">
        <v>1.0706638115631701E-3</v>
      </c>
      <c r="P53" s="8">
        <v>8</v>
      </c>
      <c r="Q53" s="9">
        <v>8.5653104925053503E-3</v>
      </c>
      <c r="R53" s="8">
        <v>421</v>
      </c>
      <c r="S53" s="9">
        <v>0.45074946466809401</v>
      </c>
      <c r="T53" s="8">
        <v>504</v>
      </c>
      <c r="U53" s="9">
        <v>0.539614561027837</v>
      </c>
      <c r="V53" s="13">
        <v>934</v>
      </c>
      <c r="W53" s="14">
        <v>1.63521417979302E-3</v>
      </c>
      <c r="X53" s="13">
        <v>2158</v>
      </c>
      <c r="Y53" s="14">
        <v>1.9833118734944801E-3</v>
      </c>
    </row>
    <row r="54" spans="3:25" s="1" customFormat="1" ht="15.4" customHeight="1" x14ac:dyDescent="0.15">
      <c r="C54" s="17" t="s">
        <v>1062</v>
      </c>
      <c r="D54" s="10"/>
      <c r="E54" s="11"/>
      <c r="F54" s="10">
        <v>6</v>
      </c>
      <c r="G54" s="11">
        <v>0.19354838709677399</v>
      </c>
      <c r="H54" s="10">
        <v>22</v>
      </c>
      <c r="I54" s="11">
        <v>0.70967741935483897</v>
      </c>
      <c r="J54" s="10">
        <v>3</v>
      </c>
      <c r="K54" s="11">
        <v>9.6774193548387094E-2</v>
      </c>
      <c r="L54" s="13">
        <v>31</v>
      </c>
      <c r="M54" s="14">
        <v>5.99729154575353E-5</v>
      </c>
      <c r="N54" s="10">
        <v>1</v>
      </c>
      <c r="O54" s="11">
        <v>0.25</v>
      </c>
      <c r="P54" s="10">
        <v>1</v>
      </c>
      <c r="Q54" s="11">
        <v>0.25</v>
      </c>
      <c r="R54" s="10">
        <v>1</v>
      </c>
      <c r="S54" s="11">
        <v>0.25</v>
      </c>
      <c r="T54" s="10">
        <v>1</v>
      </c>
      <c r="U54" s="11">
        <v>0.25</v>
      </c>
      <c r="V54" s="13">
        <v>4</v>
      </c>
      <c r="W54" s="14">
        <v>7.0030585858373699E-6</v>
      </c>
      <c r="X54" s="13">
        <v>35</v>
      </c>
      <c r="Y54" s="14">
        <v>3.2166782007556397E-5</v>
      </c>
    </row>
    <row r="55" spans="3:25" s="1" customFormat="1" ht="15.4" customHeight="1" x14ac:dyDescent="0.15">
      <c r="C55" s="17" t="s">
        <v>1063</v>
      </c>
      <c r="D55" s="8">
        <v>9</v>
      </c>
      <c r="E55" s="9">
        <v>4.7120418848167499E-2</v>
      </c>
      <c r="F55" s="8">
        <v>95</v>
      </c>
      <c r="G55" s="9">
        <v>0.49738219895287999</v>
      </c>
      <c r="H55" s="8">
        <v>50</v>
      </c>
      <c r="I55" s="9">
        <v>0.26178010471204199</v>
      </c>
      <c r="J55" s="8">
        <v>37</v>
      </c>
      <c r="K55" s="9">
        <v>0.193717277486911</v>
      </c>
      <c r="L55" s="13">
        <v>191</v>
      </c>
      <c r="M55" s="14">
        <v>3.6951054362545902E-4</v>
      </c>
      <c r="N55" s="8">
        <v>8</v>
      </c>
      <c r="O55" s="9">
        <v>4.3010752688172102E-2</v>
      </c>
      <c r="P55" s="8">
        <v>68</v>
      </c>
      <c r="Q55" s="9">
        <v>0.36559139784946199</v>
      </c>
      <c r="R55" s="8">
        <v>60</v>
      </c>
      <c r="S55" s="9">
        <v>0.32258064516128998</v>
      </c>
      <c r="T55" s="8">
        <v>50</v>
      </c>
      <c r="U55" s="9">
        <v>0.26881720430107497</v>
      </c>
      <c r="V55" s="13">
        <v>186</v>
      </c>
      <c r="W55" s="14">
        <v>3.2564222424143701E-4</v>
      </c>
      <c r="X55" s="13">
        <v>377</v>
      </c>
      <c r="Y55" s="14">
        <v>3.4648219476710799E-4</v>
      </c>
    </row>
    <row r="56" spans="3:25" s="1" customFormat="1" ht="15.4" customHeight="1" x14ac:dyDescent="0.15">
      <c r="C56" s="17" t="s">
        <v>1064</v>
      </c>
      <c r="D56" s="10">
        <v>3</v>
      </c>
      <c r="E56" s="11">
        <v>6.8649885583523997E-3</v>
      </c>
      <c r="F56" s="10">
        <v>37</v>
      </c>
      <c r="G56" s="11">
        <v>8.4668192219679597E-2</v>
      </c>
      <c r="H56" s="10">
        <v>237</v>
      </c>
      <c r="I56" s="11">
        <v>0.54233409610983996</v>
      </c>
      <c r="J56" s="10">
        <v>160</v>
      </c>
      <c r="K56" s="11">
        <v>0.36613272311212802</v>
      </c>
      <c r="L56" s="13">
        <v>437</v>
      </c>
      <c r="M56" s="14">
        <v>8.4542464693364305E-4</v>
      </c>
      <c r="N56" s="10">
        <v>3</v>
      </c>
      <c r="O56" s="11">
        <v>7.2115384615384602E-3</v>
      </c>
      <c r="P56" s="10">
        <v>28</v>
      </c>
      <c r="Q56" s="11">
        <v>6.7307692307692304E-2</v>
      </c>
      <c r="R56" s="10">
        <v>237</v>
      </c>
      <c r="S56" s="11">
        <v>0.56971153846153799</v>
      </c>
      <c r="T56" s="10">
        <v>148</v>
      </c>
      <c r="U56" s="11">
        <v>0.355769230769231</v>
      </c>
      <c r="V56" s="13">
        <v>416</v>
      </c>
      <c r="W56" s="14">
        <v>7.2831809292708599E-4</v>
      </c>
      <c r="X56" s="13">
        <v>853</v>
      </c>
      <c r="Y56" s="14">
        <v>7.8395043006987603E-4</v>
      </c>
    </row>
    <row r="57" spans="3:25" s="1" customFormat="1" ht="15.4" customHeight="1" x14ac:dyDescent="0.15">
      <c r="C57" s="17" t="s">
        <v>1065</v>
      </c>
      <c r="D57" s="8"/>
      <c r="E57" s="9"/>
      <c r="F57" s="8"/>
      <c r="G57" s="9"/>
      <c r="H57" s="8">
        <v>11</v>
      </c>
      <c r="I57" s="9">
        <v>0.32352941176470601</v>
      </c>
      <c r="J57" s="8">
        <v>23</v>
      </c>
      <c r="K57" s="9">
        <v>0.67647058823529405</v>
      </c>
      <c r="L57" s="13">
        <v>34</v>
      </c>
      <c r="M57" s="14">
        <v>6.5776745985683899E-5</v>
      </c>
      <c r="N57" s="8"/>
      <c r="O57" s="9"/>
      <c r="P57" s="8"/>
      <c r="Q57" s="9"/>
      <c r="R57" s="8">
        <v>8</v>
      </c>
      <c r="S57" s="9">
        <v>0.18181818181818199</v>
      </c>
      <c r="T57" s="8">
        <v>36</v>
      </c>
      <c r="U57" s="9">
        <v>0.81818181818181801</v>
      </c>
      <c r="V57" s="13">
        <v>44</v>
      </c>
      <c r="W57" s="14">
        <v>7.7033644444211001E-5</v>
      </c>
      <c r="X57" s="13">
        <v>78</v>
      </c>
      <c r="Y57" s="14">
        <v>7.1685971331125804E-5</v>
      </c>
    </row>
    <row r="58" spans="3:25" s="1" customFormat="1" ht="15.4" customHeight="1" x14ac:dyDescent="0.15">
      <c r="C58" s="17" t="s">
        <v>1066</v>
      </c>
      <c r="D58" s="10"/>
      <c r="E58" s="11"/>
      <c r="F58" s="10"/>
      <c r="G58" s="11"/>
      <c r="H58" s="10">
        <v>184</v>
      </c>
      <c r="I58" s="11">
        <v>0.65248226950354604</v>
      </c>
      <c r="J58" s="10">
        <v>98</v>
      </c>
      <c r="K58" s="11">
        <v>0.34751773049645401</v>
      </c>
      <c r="L58" s="13">
        <v>282</v>
      </c>
      <c r="M58" s="14">
        <v>5.4556006964596602E-4</v>
      </c>
      <c r="N58" s="10"/>
      <c r="O58" s="11"/>
      <c r="P58" s="10"/>
      <c r="Q58" s="11"/>
      <c r="R58" s="10">
        <v>105</v>
      </c>
      <c r="S58" s="11">
        <v>0.49295774647887303</v>
      </c>
      <c r="T58" s="10">
        <v>108</v>
      </c>
      <c r="U58" s="11">
        <v>0.50704225352112697</v>
      </c>
      <c r="V58" s="13">
        <v>213</v>
      </c>
      <c r="W58" s="14">
        <v>3.7291286969584001E-4</v>
      </c>
      <c r="X58" s="13">
        <v>495</v>
      </c>
      <c r="Y58" s="14">
        <v>4.5493020267829801E-4</v>
      </c>
    </row>
    <row r="59" spans="3:25" s="1" customFormat="1" ht="15.4" customHeight="1" x14ac:dyDescent="0.15">
      <c r="C59" s="17" t="s">
        <v>1067</v>
      </c>
      <c r="D59" s="8">
        <v>11</v>
      </c>
      <c r="E59" s="9">
        <v>0.106796116504854</v>
      </c>
      <c r="F59" s="8">
        <v>80</v>
      </c>
      <c r="G59" s="9">
        <v>0.77669902912621402</v>
      </c>
      <c r="H59" s="8">
        <v>12</v>
      </c>
      <c r="I59" s="9">
        <v>0.116504854368932</v>
      </c>
      <c r="J59" s="8"/>
      <c r="K59" s="9"/>
      <c r="L59" s="13">
        <v>103</v>
      </c>
      <c r="M59" s="14">
        <v>1.9926484813310099E-4</v>
      </c>
      <c r="N59" s="8">
        <v>16</v>
      </c>
      <c r="O59" s="9">
        <v>0.13793103448275901</v>
      </c>
      <c r="P59" s="8">
        <v>85</v>
      </c>
      <c r="Q59" s="9">
        <v>0.73275862068965503</v>
      </c>
      <c r="R59" s="8">
        <v>15</v>
      </c>
      <c r="S59" s="9">
        <v>0.12931034482758599</v>
      </c>
      <c r="T59" s="8"/>
      <c r="U59" s="9"/>
      <c r="V59" s="13">
        <v>116</v>
      </c>
      <c r="W59" s="14">
        <v>2.0308869898928399E-4</v>
      </c>
      <c r="X59" s="13">
        <v>219</v>
      </c>
      <c r="Y59" s="14">
        <v>2.0127215027585299E-4</v>
      </c>
    </row>
    <row r="60" spans="3:25" s="1" customFormat="1" ht="15.4" customHeight="1" x14ac:dyDescent="0.15">
      <c r="C60" s="17" t="s">
        <v>1068</v>
      </c>
      <c r="D60" s="10">
        <v>1</v>
      </c>
      <c r="E60" s="11">
        <v>3.3112582781457001E-3</v>
      </c>
      <c r="F60" s="10">
        <v>32</v>
      </c>
      <c r="G60" s="11">
        <v>0.105960264900662</v>
      </c>
      <c r="H60" s="10">
        <v>128</v>
      </c>
      <c r="I60" s="11">
        <v>0.42384105960264901</v>
      </c>
      <c r="J60" s="10">
        <v>141</v>
      </c>
      <c r="K60" s="11">
        <v>0.46688741721854299</v>
      </c>
      <c r="L60" s="13">
        <v>302</v>
      </c>
      <c r="M60" s="14">
        <v>5.8425227316695699E-4</v>
      </c>
      <c r="N60" s="10">
        <v>1</v>
      </c>
      <c r="O60" s="11">
        <v>4.8076923076923097E-3</v>
      </c>
      <c r="P60" s="10">
        <v>28</v>
      </c>
      <c r="Q60" s="11">
        <v>0.134615384615385</v>
      </c>
      <c r="R60" s="10">
        <v>94</v>
      </c>
      <c r="S60" s="11">
        <v>0.45192307692307698</v>
      </c>
      <c r="T60" s="10">
        <v>85</v>
      </c>
      <c r="U60" s="11">
        <v>0.40865384615384598</v>
      </c>
      <c r="V60" s="13">
        <v>208</v>
      </c>
      <c r="W60" s="14">
        <v>3.64159046463543E-4</v>
      </c>
      <c r="X60" s="13">
        <v>510</v>
      </c>
      <c r="Y60" s="14">
        <v>4.6871596639582201E-4</v>
      </c>
    </row>
    <row r="61" spans="3:25" s="1" customFormat="1" ht="15.4" customHeight="1" x14ac:dyDescent="0.15">
      <c r="C61" s="17" t="s">
        <v>1069</v>
      </c>
      <c r="D61" s="8"/>
      <c r="E61" s="9"/>
      <c r="F61" s="8"/>
      <c r="G61" s="9"/>
      <c r="H61" s="8">
        <v>415</v>
      </c>
      <c r="I61" s="9">
        <v>0.66400000000000003</v>
      </c>
      <c r="J61" s="8">
        <v>210</v>
      </c>
      <c r="K61" s="9">
        <v>0.33600000000000002</v>
      </c>
      <c r="L61" s="13">
        <v>625</v>
      </c>
      <c r="M61" s="14">
        <v>1.2091313600309499E-3</v>
      </c>
      <c r="N61" s="8"/>
      <c r="O61" s="9"/>
      <c r="P61" s="8">
        <v>1</v>
      </c>
      <c r="Q61" s="9">
        <v>1.68350168350168E-3</v>
      </c>
      <c r="R61" s="8">
        <v>382</v>
      </c>
      <c r="S61" s="9">
        <v>0.64309764309764295</v>
      </c>
      <c r="T61" s="8">
        <v>211</v>
      </c>
      <c r="U61" s="9">
        <v>0.35521885521885499</v>
      </c>
      <c r="V61" s="13">
        <v>594</v>
      </c>
      <c r="W61" s="14">
        <v>1.0399541999968501E-3</v>
      </c>
      <c r="X61" s="13">
        <v>1219</v>
      </c>
      <c r="Y61" s="14">
        <v>1.12032306477747E-3</v>
      </c>
    </row>
    <row r="62" spans="3:25" s="1" customFormat="1" ht="15.4" customHeight="1" x14ac:dyDescent="0.15">
      <c r="C62" s="17" t="s">
        <v>1070</v>
      </c>
      <c r="D62" s="10">
        <v>1</v>
      </c>
      <c r="E62" s="11">
        <v>1.1494252873563199E-2</v>
      </c>
      <c r="F62" s="10">
        <v>5</v>
      </c>
      <c r="G62" s="11">
        <v>5.7471264367816098E-2</v>
      </c>
      <c r="H62" s="10">
        <v>60</v>
      </c>
      <c r="I62" s="11">
        <v>0.68965517241379304</v>
      </c>
      <c r="J62" s="10">
        <v>21</v>
      </c>
      <c r="K62" s="11">
        <v>0.24137931034482801</v>
      </c>
      <c r="L62" s="13">
        <v>87</v>
      </c>
      <c r="M62" s="14">
        <v>1.6831108531630901E-4</v>
      </c>
      <c r="N62" s="10"/>
      <c r="O62" s="11"/>
      <c r="P62" s="10">
        <v>4</v>
      </c>
      <c r="Q62" s="11">
        <v>0.04</v>
      </c>
      <c r="R62" s="10">
        <v>72</v>
      </c>
      <c r="S62" s="11">
        <v>0.72</v>
      </c>
      <c r="T62" s="10">
        <v>24</v>
      </c>
      <c r="U62" s="11">
        <v>0.24</v>
      </c>
      <c r="V62" s="13">
        <v>100</v>
      </c>
      <c r="W62" s="14">
        <v>1.7507646464593401E-4</v>
      </c>
      <c r="X62" s="13">
        <v>187</v>
      </c>
      <c r="Y62" s="14">
        <v>1.7186252101180201E-4</v>
      </c>
    </row>
    <row r="63" spans="3:25" s="1" customFormat="1" ht="15.4" customHeight="1" x14ac:dyDescent="0.15">
      <c r="C63" s="17" t="s">
        <v>1071</v>
      </c>
      <c r="D63" s="8">
        <v>36</v>
      </c>
      <c r="E63" s="9">
        <v>0.49315068493150699</v>
      </c>
      <c r="F63" s="8">
        <v>29</v>
      </c>
      <c r="G63" s="9">
        <v>0.397260273972603</v>
      </c>
      <c r="H63" s="8">
        <v>7</v>
      </c>
      <c r="I63" s="9">
        <v>9.5890410958904104E-2</v>
      </c>
      <c r="J63" s="8">
        <v>1</v>
      </c>
      <c r="K63" s="9">
        <v>1.3698630136986301E-2</v>
      </c>
      <c r="L63" s="13">
        <v>73</v>
      </c>
      <c r="M63" s="14">
        <v>1.41226542851615E-4</v>
      </c>
      <c r="N63" s="8">
        <v>33</v>
      </c>
      <c r="O63" s="9">
        <v>0.515625</v>
      </c>
      <c r="P63" s="8">
        <v>25</v>
      </c>
      <c r="Q63" s="9">
        <v>0.390625</v>
      </c>
      <c r="R63" s="8">
        <v>5</v>
      </c>
      <c r="S63" s="9">
        <v>7.8125E-2</v>
      </c>
      <c r="T63" s="8">
        <v>1</v>
      </c>
      <c r="U63" s="9">
        <v>1.5625E-2</v>
      </c>
      <c r="V63" s="13">
        <v>64</v>
      </c>
      <c r="W63" s="14">
        <v>1.12048937373398E-4</v>
      </c>
      <c r="X63" s="13">
        <v>137</v>
      </c>
      <c r="Y63" s="14">
        <v>1.2590997528672099E-4</v>
      </c>
    </row>
    <row r="64" spans="3:25" s="1" customFormat="1" ht="15.4" customHeight="1" x14ac:dyDescent="0.15">
      <c r="C64" s="17" t="s">
        <v>1072</v>
      </c>
      <c r="D64" s="10"/>
      <c r="E64" s="11"/>
      <c r="F64" s="10"/>
      <c r="G64" s="11"/>
      <c r="H64" s="10">
        <v>2037</v>
      </c>
      <c r="I64" s="11">
        <v>0.78953488372092995</v>
      </c>
      <c r="J64" s="10">
        <v>543</v>
      </c>
      <c r="K64" s="11">
        <v>0.21046511627907</v>
      </c>
      <c r="L64" s="13">
        <v>2580</v>
      </c>
      <c r="M64" s="14">
        <v>4.9912942542077801E-3</v>
      </c>
      <c r="N64" s="10"/>
      <c r="O64" s="11"/>
      <c r="P64" s="10"/>
      <c r="Q64" s="11"/>
      <c r="R64" s="10">
        <v>1291</v>
      </c>
      <c r="S64" s="11">
        <v>0.80788485607008798</v>
      </c>
      <c r="T64" s="10">
        <v>307</v>
      </c>
      <c r="U64" s="11">
        <v>0.192115143929912</v>
      </c>
      <c r="V64" s="13">
        <v>1598</v>
      </c>
      <c r="W64" s="14">
        <v>2.79772190504203E-3</v>
      </c>
      <c r="X64" s="13">
        <v>4178</v>
      </c>
      <c r="Y64" s="14">
        <v>3.8397947207877399E-3</v>
      </c>
    </row>
    <row r="65" spans="3:25" s="1" customFormat="1" ht="15.4" customHeight="1" x14ac:dyDescent="0.15">
      <c r="C65" s="17" t="s">
        <v>1073</v>
      </c>
      <c r="D65" s="8">
        <v>1</v>
      </c>
      <c r="E65" s="9">
        <v>9.9009900990098994E-3</v>
      </c>
      <c r="F65" s="8">
        <v>58</v>
      </c>
      <c r="G65" s="9">
        <v>0.57425742574257399</v>
      </c>
      <c r="H65" s="8">
        <v>42</v>
      </c>
      <c r="I65" s="9">
        <v>0.41584158415841599</v>
      </c>
      <c r="J65" s="8"/>
      <c r="K65" s="9"/>
      <c r="L65" s="13">
        <v>101</v>
      </c>
      <c r="M65" s="14">
        <v>1.95395627781002E-4</v>
      </c>
      <c r="N65" s="8"/>
      <c r="O65" s="9"/>
      <c r="P65" s="8">
        <v>26</v>
      </c>
      <c r="Q65" s="9">
        <v>0.59090909090909105</v>
      </c>
      <c r="R65" s="8">
        <v>18</v>
      </c>
      <c r="S65" s="9">
        <v>0.40909090909090901</v>
      </c>
      <c r="T65" s="8"/>
      <c r="U65" s="9"/>
      <c r="V65" s="13">
        <v>44</v>
      </c>
      <c r="W65" s="14">
        <v>7.7033644444211001E-5</v>
      </c>
      <c r="X65" s="13">
        <v>145</v>
      </c>
      <c r="Y65" s="14">
        <v>1.3326238260273401E-4</v>
      </c>
    </row>
    <row r="66" spans="3:25" s="1" customFormat="1" ht="15.4" customHeight="1" x14ac:dyDescent="0.15">
      <c r="C66" s="17" t="s">
        <v>1074</v>
      </c>
      <c r="D66" s="10">
        <v>1</v>
      </c>
      <c r="E66" s="11">
        <v>5.0352467270896296E-4</v>
      </c>
      <c r="F66" s="10">
        <v>50</v>
      </c>
      <c r="G66" s="11">
        <v>2.51762336354481E-2</v>
      </c>
      <c r="H66" s="10">
        <v>1649</v>
      </c>
      <c r="I66" s="11">
        <v>0.83031218529707995</v>
      </c>
      <c r="J66" s="10">
        <v>286</v>
      </c>
      <c r="K66" s="11">
        <v>0.144008056394763</v>
      </c>
      <c r="L66" s="13">
        <v>1986</v>
      </c>
      <c r="M66" s="14">
        <v>3.84213580963436E-3</v>
      </c>
      <c r="N66" s="10">
        <v>1</v>
      </c>
      <c r="O66" s="11">
        <v>8.8417329796640104E-4</v>
      </c>
      <c r="P66" s="10">
        <v>40</v>
      </c>
      <c r="Q66" s="11">
        <v>3.53669319186561E-2</v>
      </c>
      <c r="R66" s="10">
        <v>953</v>
      </c>
      <c r="S66" s="11">
        <v>0.84261715296198103</v>
      </c>
      <c r="T66" s="10">
        <v>137</v>
      </c>
      <c r="U66" s="11">
        <v>0.12113174182139699</v>
      </c>
      <c r="V66" s="13">
        <v>1131</v>
      </c>
      <c r="W66" s="14">
        <v>1.98011481514551E-3</v>
      </c>
      <c r="X66" s="13">
        <v>3117</v>
      </c>
      <c r="Y66" s="14">
        <v>2.86468170050153E-3</v>
      </c>
    </row>
    <row r="67" spans="3:25" s="1" customFormat="1" ht="15.4" customHeight="1" x14ac:dyDescent="0.15">
      <c r="C67" s="17" t="s">
        <v>1075</v>
      </c>
      <c r="D67" s="8"/>
      <c r="E67" s="9"/>
      <c r="F67" s="8">
        <v>2</v>
      </c>
      <c r="G67" s="9">
        <v>5.7306590257879698E-3</v>
      </c>
      <c r="H67" s="8">
        <v>336</v>
      </c>
      <c r="I67" s="9">
        <v>0.96275071633237796</v>
      </c>
      <c r="J67" s="8">
        <v>11</v>
      </c>
      <c r="K67" s="9">
        <v>3.1518624641833803E-2</v>
      </c>
      <c r="L67" s="13">
        <v>349</v>
      </c>
      <c r="M67" s="14">
        <v>6.7517895144128504E-4</v>
      </c>
      <c r="N67" s="8"/>
      <c r="O67" s="9"/>
      <c r="P67" s="8">
        <v>6</v>
      </c>
      <c r="Q67" s="9">
        <v>2.5751072961373401E-2</v>
      </c>
      <c r="R67" s="8">
        <v>214</v>
      </c>
      <c r="S67" s="9">
        <v>0.91845493562231795</v>
      </c>
      <c r="T67" s="8">
        <v>13</v>
      </c>
      <c r="U67" s="9">
        <v>5.5793991416309002E-2</v>
      </c>
      <c r="V67" s="13">
        <v>233</v>
      </c>
      <c r="W67" s="14">
        <v>4.07928162625027E-4</v>
      </c>
      <c r="X67" s="13">
        <v>582</v>
      </c>
      <c r="Y67" s="14">
        <v>5.3488763223993798E-4</v>
      </c>
    </row>
    <row r="68" spans="3:25" s="1" customFormat="1" ht="15.4" customHeight="1" x14ac:dyDescent="0.15">
      <c r="C68" s="17" t="s">
        <v>1076</v>
      </c>
      <c r="D68" s="10"/>
      <c r="E68" s="11"/>
      <c r="F68" s="10"/>
      <c r="G68" s="11"/>
      <c r="H68" s="10">
        <v>366</v>
      </c>
      <c r="I68" s="11">
        <v>0.91500000000000004</v>
      </c>
      <c r="J68" s="10">
        <v>34</v>
      </c>
      <c r="K68" s="11">
        <v>8.5000000000000006E-2</v>
      </c>
      <c r="L68" s="13">
        <v>400</v>
      </c>
      <c r="M68" s="14">
        <v>7.7384407041981005E-4</v>
      </c>
      <c r="N68" s="10"/>
      <c r="O68" s="11"/>
      <c r="P68" s="10"/>
      <c r="Q68" s="11"/>
      <c r="R68" s="10">
        <v>191</v>
      </c>
      <c r="S68" s="11">
        <v>0.91387559808612395</v>
      </c>
      <c r="T68" s="10">
        <v>18</v>
      </c>
      <c r="U68" s="11">
        <v>8.6124401913875603E-2</v>
      </c>
      <c r="V68" s="13">
        <v>209</v>
      </c>
      <c r="W68" s="14">
        <v>3.6590981111000201E-4</v>
      </c>
      <c r="X68" s="13">
        <v>609</v>
      </c>
      <c r="Y68" s="14">
        <v>5.59702006931482E-4</v>
      </c>
    </row>
    <row r="69" spans="3:25" s="1" customFormat="1" ht="15.4" customHeight="1" x14ac:dyDescent="0.15">
      <c r="C69" s="17" t="s">
        <v>1077</v>
      </c>
      <c r="D69" s="8"/>
      <c r="E69" s="9"/>
      <c r="F69" s="8">
        <v>56</v>
      </c>
      <c r="G69" s="9">
        <v>0.66666666666666696</v>
      </c>
      <c r="H69" s="8">
        <v>28</v>
      </c>
      <c r="I69" s="9">
        <v>0.33333333333333298</v>
      </c>
      <c r="J69" s="8"/>
      <c r="K69" s="9"/>
      <c r="L69" s="13">
        <v>84</v>
      </c>
      <c r="M69" s="14">
        <v>1.6250725478815999E-4</v>
      </c>
      <c r="N69" s="8"/>
      <c r="O69" s="9"/>
      <c r="P69" s="8">
        <v>37</v>
      </c>
      <c r="Q69" s="9">
        <v>0.63793103448275901</v>
      </c>
      <c r="R69" s="8">
        <v>21</v>
      </c>
      <c r="S69" s="9">
        <v>0.36206896551724099</v>
      </c>
      <c r="T69" s="8"/>
      <c r="U69" s="9"/>
      <c r="V69" s="13">
        <v>58</v>
      </c>
      <c r="W69" s="14">
        <v>1.01544349494642E-4</v>
      </c>
      <c r="X69" s="13">
        <v>142</v>
      </c>
      <c r="Y69" s="14">
        <v>1.3050522985922901E-4</v>
      </c>
    </row>
    <row r="70" spans="3:25" s="1" customFormat="1" ht="15.4" customHeight="1" x14ac:dyDescent="0.15">
      <c r="C70" s="17" t="s">
        <v>1078</v>
      </c>
      <c r="D70" s="10"/>
      <c r="E70" s="11"/>
      <c r="F70" s="10"/>
      <c r="G70" s="11"/>
      <c r="H70" s="10">
        <v>220</v>
      </c>
      <c r="I70" s="11">
        <v>0.98654708520179402</v>
      </c>
      <c r="J70" s="10">
        <v>3</v>
      </c>
      <c r="K70" s="11">
        <v>1.34529147982063E-2</v>
      </c>
      <c r="L70" s="13">
        <v>223</v>
      </c>
      <c r="M70" s="14">
        <v>4.3141806925904401E-4</v>
      </c>
      <c r="N70" s="10"/>
      <c r="O70" s="11"/>
      <c r="P70" s="10"/>
      <c r="Q70" s="11"/>
      <c r="R70" s="10">
        <v>328</v>
      </c>
      <c r="S70" s="11">
        <v>0.98498498498498499</v>
      </c>
      <c r="T70" s="10">
        <v>5</v>
      </c>
      <c r="U70" s="11">
        <v>1.5015015015014999E-2</v>
      </c>
      <c r="V70" s="13">
        <v>333</v>
      </c>
      <c r="W70" s="14">
        <v>5.8300462727096101E-4</v>
      </c>
      <c r="X70" s="13">
        <v>556</v>
      </c>
      <c r="Y70" s="14">
        <v>5.1099230846289698E-4</v>
      </c>
    </row>
    <row r="71" spans="3:25" s="1" customFormat="1" ht="15.4" customHeight="1" x14ac:dyDescent="0.15">
      <c r="C71" s="17" t="s">
        <v>1079</v>
      </c>
      <c r="D71" s="8"/>
      <c r="E71" s="9"/>
      <c r="F71" s="8">
        <v>571</v>
      </c>
      <c r="G71" s="9">
        <v>0.94536423841059603</v>
      </c>
      <c r="H71" s="8">
        <v>33</v>
      </c>
      <c r="I71" s="9">
        <v>5.4635761589404003E-2</v>
      </c>
      <c r="J71" s="8"/>
      <c r="K71" s="9"/>
      <c r="L71" s="13">
        <v>604</v>
      </c>
      <c r="M71" s="14">
        <v>1.1685045463339101E-3</v>
      </c>
      <c r="N71" s="8"/>
      <c r="O71" s="9"/>
      <c r="P71" s="8">
        <v>376</v>
      </c>
      <c r="Q71" s="9">
        <v>0.87441860465116295</v>
      </c>
      <c r="R71" s="8">
        <v>54</v>
      </c>
      <c r="S71" s="9">
        <v>0.125581395348837</v>
      </c>
      <c r="T71" s="8"/>
      <c r="U71" s="9"/>
      <c r="V71" s="13">
        <v>430</v>
      </c>
      <c r="W71" s="14">
        <v>7.5282879797751695E-4</v>
      </c>
      <c r="X71" s="13">
        <v>1034</v>
      </c>
      <c r="Y71" s="14">
        <v>9.5029864559466695E-4</v>
      </c>
    </row>
    <row r="72" spans="3:25" s="1" customFormat="1" ht="15.4" customHeight="1" x14ac:dyDescent="0.15">
      <c r="C72" s="17" t="s">
        <v>1080</v>
      </c>
      <c r="D72" s="10"/>
      <c r="E72" s="11"/>
      <c r="F72" s="10"/>
      <c r="G72" s="11"/>
      <c r="H72" s="10">
        <v>20</v>
      </c>
      <c r="I72" s="11">
        <v>0.8</v>
      </c>
      <c r="J72" s="10">
        <v>5</v>
      </c>
      <c r="K72" s="11">
        <v>0.2</v>
      </c>
      <c r="L72" s="13">
        <v>25</v>
      </c>
      <c r="M72" s="14">
        <v>4.8365254401238101E-5</v>
      </c>
      <c r="N72" s="10"/>
      <c r="O72" s="11"/>
      <c r="P72" s="10"/>
      <c r="Q72" s="11"/>
      <c r="R72" s="10">
        <v>8</v>
      </c>
      <c r="S72" s="11">
        <v>0.57142857142857095</v>
      </c>
      <c r="T72" s="10">
        <v>6</v>
      </c>
      <c r="U72" s="11">
        <v>0.42857142857142899</v>
      </c>
      <c r="V72" s="13">
        <v>14</v>
      </c>
      <c r="W72" s="14">
        <v>2.4510705050430799E-5</v>
      </c>
      <c r="X72" s="13">
        <v>39</v>
      </c>
      <c r="Y72" s="14">
        <v>3.5842985665562902E-5</v>
      </c>
    </row>
    <row r="73" spans="3:25" s="1" customFormat="1" ht="15.4" customHeight="1" x14ac:dyDescent="0.15">
      <c r="C73" s="17" t="s">
        <v>1081</v>
      </c>
      <c r="D73" s="8"/>
      <c r="E73" s="9"/>
      <c r="F73" s="8">
        <v>24</v>
      </c>
      <c r="G73" s="9">
        <v>1</v>
      </c>
      <c r="H73" s="8"/>
      <c r="I73" s="9"/>
      <c r="J73" s="8"/>
      <c r="K73" s="9"/>
      <c r="L73" s="13">
        <v>24</v>
      </c>
      <c r="M73" s="14">
        <v>4.6430644225188597E-5</v>
      </c>
      <c r="N73" s="8"/>
      <c r="O73" s="9"/>
      <c r="P73" s="8">
        <v>18</v>
      </c>
      <c r="Q73" s="9">
        <v>1</v>
      </c>
      <c r="R73" s="8"/>
      <c r="S73" s="9"/>
      <c r="T73" s="8"/>
      <c r="U73" s="9"/>
      <c r="V73" s="13">
        <v>18</v>
      </c>
      <c r="W73" s="14">
        <v>3.1513763636268099E-5</v>
      </c>
      <c r="X73" s="13">
        <v>42</v>
      </c>
      <c r="Y73" s="14">
        <v>3.8600138409067698E-5</v>
      </c>
    </row>
    <row r="74" spans="3:25" s="1" customFormat="1" ht="15.4" customHeight="1" x14ac:dyDescent="0.15">
      <c r="C74" s="17" t="s">
        <v>1082</v>
      </c>
      <c r="D74" s="10">
        <v>4</v>
      </c>
      <c r="E74" s="11">
        <v>4.5248868778280599E-3</v>
      </c>
      <c r="F74" s="10">
        <v>45</v>
      </c>
      <c r="G74" s="11">
        <v>5.0904977375565597E-2</v>
      </c>
      <c r="H74" s="10">
        <v>701</v>
      </c>
      <c r="I74" s="11">
        <v>0.79298642533936603</v>
      </c>
      <c r="J74" s="10">
        <v>134</v>
      </c>
      <c r="K74" s="11">
        <v>0.15158371040724</v>
      </c>
      <c r="L74" s="13">
        <v>884</v>
      </c>
      <c r="M74" s="14">
        <v>1.71019539562778E-3</v>
      </c>
      <c r="N74" s="10"/>
      <c r="O74" s="11"/>
      <c r="P74" s="10">
        <v>40</v>
      </c>
      <c r="Q74" s="11">
        <v>6.86106346483705E-2</v>
      </c>
      <c r="R74" s="10">
        <v>434</v>
      </c>
      <c r="S74" s="11">
        <v>0.74442538593481999</v>
      </c>
      <c r="T74" s="10">
        <v>109</v>
      </c>
      <c r="U74" s="11">
        <v>0.18696397941681001</v>
      </c>
      <c r="V74" s="13">
        <v>583</v>
      </c>
      <c r="W74" s="14">
        <v>1.0206957888858001E-3</v>
      </c>
      <c r="X74" s="13">
        <v>1467</v>
      </c>
      <c r="Y74" s="14">
        <v>1.3482476915738699E-3</v>
      </c>
    </row>
    <row r="75" spans="3:25" s="1" customFormat="1" ht="15.4" customHeight="1" x14ac:dyDescent="0.15">
      <c r="C75" s="17" t="s">
        <v>1083</v>
      </c>
      <c r="D75" s="8"/>
      <c r="E75" s="9"/>
      <c r="F75" s="8"/>
      <c r="G75" s="9"/>
      <c r="H75" s="8">
        <v>205</v>
      </c>
      <c r="I75" s="9">
        <v>0.49397590361445798</v>
      </c>
      <c r="J75" s="8">
        <v>210</v>
      </c>
      <c r="K75" s="9">
        <v>0.50602409638554202</v>
      </c>
      <c r="L75" s="13">
        <v>415</v>
      </c>
      <c r="M75" s="14">
        <v>8.0286322306055301E-4</v>
      </c>
      <c r="N75" s="8"/>
      <c r="O75" s="9"/>
      <c r="P75" s="8">
        <v>2</v>
      </c>
      <c r="Q75" s="9">
        <v>1.3157894736842099E-2</v>
      </c>
      <c r="R75" s="8">
        <v>63</v>
      </c>
      <c r="S75" s="9">
        <v>0.41447368421052599</v>
      </c>
      <c r="T75" s="8">
        <v>87</v>
      </c>
      <c r="U75" s="9">
        <v>0.57236842105263197</v>
      </c>
      <c r="V75" s="13">
        <v>152</v>
      </c>
      <c r="W75" s="14">
        <v>2.6611622626181999E-4</v>
      </c>
      <c r="X75" s="13">
        <v>567</v>
      </c>
      <c r="Y75" s="14">
        <v>5.2110186852241398E-4</v>
      </c>
    </row>
    <row r="76" spans="3:25" s="1" customFormat="1" ht="15.4" customHeight="1" x14ac:dyDescent="0.15">
      <c r="C76" s="17" t="s">
        <v>1084</v>
      </c>
      <c r="D76" s="10"/>
      <c r="E76" s="11"/>
      <c r="F76" s="10">
        <v>18</v>
      </c>
      <c r="G76" s="11">
        <v>2.5751072961373401E-2</v>
      </c>
      <c r="H76" s="10">
        <v>399</v>
      </c>
      <c r="I76" s="11">
        <v>0.57081545064377703</v>
      </c>
      <c r="J76" s="10">
        <v>282</v>
      </c>
      <c r="K76" s="11">
        <v>0.40343347639485</v>
      </c>
      <c r="L76" s="13">
        <v>699</v>
      </c>
      <c r="M76" s="14">
        <v>1.3522925130586201E-3</v>
      </c>
      <c r="N76" s="10"/>
      <c r="O76" s="11"/>
      <c r="P76" s="10">
        <v>20</v>
      </c>
      <c r="Q76" s="11">
        <v>1.86219739292365E-2</v>
      </c>
      <c r="R76" s="10">
        <v>526</v>
      </c>
      <c r="S76" s="11">
        <v>0.48975791433892002</v>
      </c>
      <c r="T76" s="10">
        <v>528</v>
      </c>
      <c r="U76" s="11">
        <v>0.491620111731844</v>
      </c>
      <c r="V76" s="13">
        <v>1074</v>
      </c>
      <c r="W76" s="14">
        <v>1.8803212302973299E-3</v>
      </c>
      <c r="X76" s="13">
        <v>1773</v>
      </c>
      <c r="Y76" s="14">
        <v>1.62947727141136E-3</v>
      </c>
    </row>
    <row r="77" spans="3:25" s="1" customFormat="1" ht="15.4" customHeight="1" x14ac:dyDescent="0.15">
      <c r="C77" s="17" t="s">
        <v>1085</v>
      </c>
      <c r="D77" s="8"/>
      <c r="E77" s="9"/>
      <c r="F77" s="8">
        <v>11</v>
      </c>
      <c r="G77" s="9">
        <v>3.4161490683229802E-2</v>
      </c>
      <c r="H77" s="8">
        <v>130</v>
      </c>
      <c r="I77" s="9">
        <v>0.40372670807453398</v>
      </c>
      <c r="J77" s="8">
        <v>181</v>
      </c>
      <c r="K77" s="9">
        <v>0.56211180124223603</v>
      </c>
      <c r="L77" s="13">
        <v>322</v>
      </c>
      <c r="M77" s="14">
        <v>6.2294447668794699E-4</v>
      </c>
      <c r="N77" s="8"/>
      <c r="O77" s="9"/>
      <c r="P77" s="8">
        <v>3</v>
      </c>
      <c r="Q77" s="9">
        <v>2.1276595744680899E-2</v>
      </c>
      <c r="R77" s="8">
        <v>36</v>
      </c>
      <c r="S77" s="9">
        <v>0.25531914893617003</v>
      </c>
      <c r="T77" s="8">
        <v>102</v>
      </c>
      <c r="U77" s="9">
        <v>0.72340425531914898</v>
      </c>
      <c r="V77" s="13">
        <v>141</v>
      </c>
      <c r="W77" s="14">
        <v>2.4685781515076699E-4</v>
      </c>
      <c r="X77" s="13">
        <v>463</v>
      </c>
      <c r="Y77" s="14">
        <v>4.25520573414247E-4</v>
      </c>
    </row>
    <row r="78" spans="3:25" s="1" customFormat="1" ht="15.4" customHeight="1" x14ac:dyDescent="0.15">
      <c r="C78" s="17" t="s">
        <v>1086</v>
      </c>
      <c r="D78" s="10"/>
      <c r="E78" s="11"/>
      <c r="F78" s="10">
        <v>1</v>
      </c>
      <c r="G78" s="11">
        <v>3.03030303030303E-2</v>
      </c>
      <c r="H78" s="10">
        <v>23</v>
      </c>
      <c r="I78" s="11">
        <v>0.69696969696969702</v>
      </c>
      <c r="J78" s="10">
        <v>9</v>
      </c>
      <c r="K78" s="11">
        <v>0.27272727272727298</v>
      </c>
      <c r="L78" s="13">
        <v>33</v>
      </c>
      <c r="M78" s="14">
        <v>6.3842135809634402E-5</v>
      </c>
      <c r="N78" s="10"/>
      <c r="O78" s="11"/>
      <c r="P78" s="10"/>
      <c r="Q78" s="11"/>
      <c r="R78" s="10">
        <v>10</v>
      </c>
      <c r="S78" s="11">
        <v>0.76923076923076905</v>
      </c>
      <c r="T78" s="10">
        <v>3</v>
      </c>
      <c r="U78" s="11">
        <v>0.230769230769231</v>
      </c>
      <c r="V78" s="13">
        <v>13</v>
      </c>
      <c r="W78" s="14">
        <v>2.27599404039714E-5</v>
      </c>
      <c r="X78" s="13">
        <v>46</v>
      </c>
      <c r="Y78" s="14">
        <v>4.2276342067074203E-5</v>
      </c>
    </row>
    <row r="79" spans="3:25" s="1" customFormat="1" ht="15.4" customHeight="1" x14ac:dyDescent="0.15">
      <c r="C79" s="17" t="s">
        <v>1087</v>
      </c>
      <c r="D79" s="8"/>
      <c r="E79" s="9"/>
      <c r="F79" s="8"/>
      <c r="G79" s="9"/>
      <c r="H79" s="8">
        <v>59</v>
      </c>
      <c r="I79" s="9">
        <v>0.437037037037037</v>
      </c>
      <c r="J79" s="8">
        <v>76</v>
      </c>
      <c r="K79" s="9">
        <v>0.562962962962963</v>
      </c>
      <c r="L79" s="13">
        <v>135</v>
      </c>
      <c r="M79" s="14">
        <v>2.61172373766686E-4</v>
      </c>
      <c r="N79" s="8"/>
      <c r="O79" s="9"/>
      <c r="P79" s="8"/>
      <c r="Q79" s="9"/>
      <c r="R79" s="8">
        <v>39</v>
      </c>
      <c r="S79" s="9">
        <v>0.32773109243697501</v>
      </c>
      <c r="T79" s="8">
        <v>80</v>
      </c>
      <c r="U79" s="9">
        <v>0.67226890756302504</v>
      </c>
      <c r="V79" s="13">
        <v>119</v>
      </c>
      <c r="W79" s="14">
        <v>2.0834099292866201E-4</v>
      </c>
      <c r="X79" s="13">
        <v>254</v>
      </c>
      <c r="Y79" s="14">
        <v>2.3343893228340999E-4</v>
      </c>
    </row>
    <row r="80" spans="3:25" s="1" customFormat="1" ht="15.4" customHeight="1" x14ac:dyDescent="0.15">
      <c r="C80" s="17" t="s">
        <v>1088</v>
      </c>
      <c r="D80" s="10"/>
      <c r="E80" s="11"/>
      <c r="F80" s="10"/>
      <c r="G80" s="11"/>
      <c r="H80" s="10">
        <v>583</v>
      </c>
      <c r="I80" s="11">
        <v>0.80524861878453002</v>
      </c>
      <c r="J80" s="10">
        <v>141</v>
      </c>
      <c r="K80" s="11">
        <v>0.19475138121547</v>
      </c>
      <c r="L80" s="13">
        <v>724</v>
      </c>
      <c r="M80" s="14">
        <v>1.40065776745986E-3</v>
      </c>
      <c r="N80" s="10"/>
      <c r="O80" s="11"/>
      <c r="P80" s="10"/>
      <c r="Q80" s="11"/>
      <c r="R80" s="10">
        <v>490</v>
      </c>
      <c r="S80" s="11">
        <v>0.83475298126064701</v>
      </c>
      <c r="T80" s="10">
        <v>97</v>
      </c>
      <c r="U80" s="11">
        <v>0.16524701873935299</v>
      </c>
      <c r="V80" s="13">
        <v>587</v>
      </c>
      <c r="W80" s="14">
        <v>1.02769884747163E-3</v>
      </c>
      <c r="X80" s="13">
        <v>1311</v>
      </c>
      <c r="Y80" s="14">
        <v>1.20487574891161E-3</v>
      </c>
    </row>
    <row r="81" spans="3:25" s="1" customFormat="1" ht="15.4" customHeight="1" x14ac:dyDescent="0.15">
      <c r="C81" s="17" t="s">
        <v>1089</v>
      </c>
      <c r="D81" s="8">
        <v>716</v>
      </c>
      <c r="E81" s="9">
        <v>0.30862068965517198</v>
      </c>
      <c r="F81" s="8">
        <v>1518</v>
      </c>
      <c r="G81" s="9">
        <v>0.65431034482758599</v>
      </c>
      <c r="H81" s="8">
        <v>86</v>
      </c>
      <c r="I81" s="9">
        <v>3.7068965517241398E-2</v>
      </c>
      <c r="J81" s="8"/>
      <c r="K81" s="9"/>
      <c r="L81" s="13">
        <v>2320</v>
      </c>
      <c r="M81" s="14">
        <v>4.4882956084349003E-3</v>
      </c>
      <c r="N81" s="8">
        <v>561</v>
      </c>
      <c r="O81" s="9">
        <v>0.29573010015814399</v>
      </c>
      <c r="P81" s="8">
        <v>1213</v>
      </c>
      <c r="Q81" s="9">
        <v>0.63943068002108605</v>
      </c>
      <c r="R81" s="8">
        <v>123</v>
      </c>
      <c r="S81" s="9">
        <v>6.4839219820769595E-2</v>
      </c>
      <c r="T81" s="8"/>
      <c r="U81" s="9"/>
      <c r="V81" s="13">
        <v>1897</v>
      </c>
      <c r="W81" s="14">
        <v>3.3212005343333699E-3</v>
      </c>
      <c r="X81" s="13">
        <v>4217</v>
      </c>
      <c r="Y81" s="14">
        <v>3.8756377064532999E-3</v>
      </c>
    </row>
    <row r="82" spans="3:25" s="1" customFormat="1" ht="15.4" customHeight="1" x14ac:dyDescent="0.15">
      <c r="C82" s="17" t="s">
        <v>1090</v>
      </c>
      <c r="D82" s="10">
        <v>9</v>
      </c>
      <c r="E82" s="11">
        <v>0.28125</v>
      </c>
      <c r="F82" s="10">
        <v>20</v>
      </c>
      <c r="G82" s="11">
        <v>0.625</v>
      </c>
      <c r="H82" s="10">
        <v>1</v>
      </c>
      <c r="I82" s="11">
        <v>3.125E-2</v>
      </c>
      <c r="J82" s="10">
        <v>2</v>
      </c>
      <c r="K82" s="11">
        <v>6.25E-2</v>
      </c>
      <c r="L82" s="13">
        <v>32</v>
      </c>
      <c r="M82" s="14">
        <v>6.1907525633584797E-5</v>
      </c>
      <c r="N82" s="10">
        <v>7</v>
      </c>
      <c r="O82" s="11">
        <v>0.33333333333333298</v>
      </c>
      <c r="P82" s="10">
        <v>7</v>
      </c>
      <c r="Q82" s="11">
        <v>0.33333333333333298</v>
      </c>
      <c r="R82" s="10">
        <v>3</v>
      </c>
      <c r="S82" s="11">
        <v>0.14285714285714299</v>
      </c>
      <c r="T82" s="10">
        <v>4</v>
      </c>
      <c r="U82" s="11">
        <v>0.19047619047618999</v>
      </c>
      <c r="V82" s="13">
        <v>21</v>
      </c>
      <c r="W82" s="14">
        <v>3.6766057575646202E-5</v>
      </c>
      <c r="X82" s="13">
        <v>53</v>
      </c>
      <c r="Y82" s="14">
        <v>4.8709698468585498E-5</v>
      </c>
    </row>
    <row r="83" spans="3:25" s="1" customFormat="1" ht="15.4" customHeight="1" x14ac:dyDescent="0.15">
      <c r="C83" s="17" t="s">
        <v>1091</v>
      </c>
      <c r="D83" s="8">
        <v>2</v>
      </c>
      <c r="E83" s="9">
        <v>4.6948356807511703E-3</v>
      </c>
      <c r="F83" s="8">
        <v>78</v>
      </c>
      <c r="G83" s="9">
        <v>0.183098591549296</v>
      </c>
      <c r="H83" s="8">
        <v>315</v>
      </c>
      <c r="I83" s="9">
        <v>0.73943661971830998</v>
      </c>
      <c r="J83" s="8">
        <v>31</v>
      </c>
      <c r="K83" s="9">
        <v>7.2769953051643202E-2</v>
      </c>
      <c r="L83" s="13">
        <v>426</v>
      </c>
      <c r="M83" s="14">
        <v>8.2414393499709803E-4</v>
      </c>
      <c r="N83" s="8"/>
      <c r="O83" s="9"/>
      <c r="P83" s="8">
        <v>37</v>
      </c>
      <c r="Q83" s="9">
        <v>0.201086956521739</v>
      </c>
      <c r="R83" s="8">
        <v>104</v>
      </c>
      <c r="S83" s="9">
        <v>0.565217391304348</v>
      </c>
      <c r="T83" s="8">
        <v>43</v>
      </c>
      <c r="U83" s="9">
        <v>0.233695652173913</v>
      </c>
      <c r="V83" s="13">
        <v>184</v>
      </c>
      <c r="W83" s="14">
        <v>3.2214069494851898E-4</v>
      </c>
      <c r="X83" s="13">
        <v>610</v>
      </c>
      <c r="Y83" s="14">
        <v>5.6062105784598405E-4</v>
      </c>
    </row>
    <row r="84" spans="3:25" s="1" customFormat="1" ht="15.4" customHeight="1" x14ac:dyDescent="0.15">
      <c r="C84" s="17" t="s">
        <v>1092</v>
      </c>
      <c r="D84" s="10"/>
      <c r="E84" s="11"/>
      <c r="F84" s="10"/>
      <c r="G84" s="11"/>
      <c r="H84" s="10">
        <v>975</v>
      </c>
      <c r="I84" s="11">
        <v>0.55809959931310804</v>
      </c>
      <c r="J84" s="10">
        <v>772</v>
      </c>
      <c r="K84" s="11">
        <v>0.44190040068689201</v>
      </c>
      <c r="L84" s="13">
        <v>1747</v>
      </c>
      <c r="M84" s="14">
        <v>3.3797639775585198E-3</v>
      </c>
      <c r="N84" s="10"/>
      <c r="O84" s="11"/>
      <c r="P84" s="10"/>
      <c r="Q84" s="11"/>
      <c r="R84" s="10">
        <v>470</v>
      </c>
      <c r="S84" s="11">
        <v>0.51648351648351698</v>
      </c>
      <c r="T84" s="10">
        <v>440</v>
      </c>
      <c r="U84" s="11">
        <v>0.48351648351648402</v>
      </c>
      <c r="V84" s="13">
        <v>910</v>
      </c>
      <c r="W84" s="14">
        <v>1.5931958282779999E-3</v>
      </c>
      <c r="X84" s="13">
        <v>2657</v>
      </c>
      <c r="Y84" s="14">
        <v>2.44191827983078E-3</v>
      </c>
    </row>
    <row r="85" spans="3:25" s="1" customFormat="1" ht="15.4" customHeight="1" x14ac:dyDescent="0.15">
      <c r="C85" s="17" t="s">
        <v>1093</v>
      </c>
      <c r="D85" s="8">
        <v>51</v>
      </c>
      <c r="E85" s="9">
        <v>0.232876712328767</v>
      </c>
      <c r="F85" s="8">
        <v>145</v>
      </c>
      <c r="G85" s="9">
        <v>0.66210045662100503</v>
      </c>
      <c r="H85" s="8">
        <v>23</v>
      </c>
      <c r="I85" s="9">
        <v>0.105022831050228</v>
      </c>
      <c r="J85" s="8"/>
      <c r="K85" s="9"/>
      <c r="L85" s="13">
        <v>219</v>
      </c>
      <c r="M85" s="14">
        <v>4.2367962855484602E-4</v>
      </c>
      <c r="N85" s="8">
        <v>50</v>
      </c>
      <c r="O85" s="9">
        <v>0.30674846625766899</v>
      </c>
      <c r="P85" s="8">
        <v>96</v>
      </c>
      <c r="Q85" s="9">
        <v>0.58895705521472397</v>
      </c>
      <c r="R85" s="8">
        <v>17</v>
      </c>
      <c r="S85" s="9">
        <v>0.104294478527607</v>
      </c>
      <c r="T85" s="8"/>
      <c r="U85" s="9"/>
      <c r="V85" s="13">
        <v>163</v>
      </c>
      <c r="W85" s="14">
        <v>2.8537463737287298E-4</v>
      </c>
      <c r="X85" s="13">
        <v>382</v>
      </c>
      <c r="Y85" s="14">
        <v>3.5107744933961601E-4</v>
      </c>
    </row>
    <row r="86" spans="3:25" s="1" customFormat="1" ht="15.4" customHeight="1" x14ac:dyDescent="0.15">
      <c r="C86" s="17" t="s">
        <v>1094</v>
      </c>
      <c r="D86" s="10">
        <v>25</v>
      </c>
      <c r="E86" s="11">
        <v>8.3084081090063107E-3</v>
      </c>
      <c r="F86" s="10">
        <v>24</v>
      </c>
      <c r="G86" s="11">
        <v>7.9760717846460594E-3</v>
      </c>
      <c r="H86" s="10">
        <v>1246</v>
      </c>
      <c r="I86" s="11">
        <v>0.414091060152875</v>
      </c>
      <c r="J86" s="10">
        <v>1714</v>
      </c>
      <c r="K86" s="11">
        <v>0.56962445995347299</v>
      </c>
      <c r="L86" s="13">
        <v>3009</v>
      </c>
      <c r="M86" s="14">
        <v>5.8212420197330198E-3</v>
      </c>
      <c r="N86" s="10">
        <v>10</v>
      </c>
      <c r="O86" s="11">
        <v>5.5035773252614202E-3</v>
      </c>
      <c r="P86" s="10">
        <v>9</v>
      </c>
      <c r="Q86" s="11">
        <v>4.9532195927352802E-3</v>
      </c>
      <c r="R86" s="10">
        <v>850</v>
      </c>
      <c r="S86" s="11">
        <v>0.46780407264722101</v>
      </c>
      <c r="T86" s="10">
        <v>948</v>
      </c>
      <c r="U86" s="11">
        <v>0.52173913043478304</v>
      </c>
      <c r="V86" s="13">
        <v>1817</v>
      </c>
      <c r="W86" s="14">
        <v>3.1811393626166198E-3</v>
      </c>
      <c r="X86" s="13">
        <v>4826</v>
      </c>
      <c r="Y86" s="14">
        <v>4.43533971338478E-3</v>
      </c>
    </row>
    <row r="87" spans="3:25" s="1" customFormat="1" ht="15.4" customHeight="1" x14ac:dyDescent="0.15">
      <c r="C87" s="17" t="s">
        <v>1095</v>
      </c>
      <c r="D87" s="8"/>
      <c r="E87" s="9"/>
      <c r="F87" s="8">
        <v>4</v>
      </c>
      <c r="G87" s="9">
        <v>4.8840048840048797E-3</v>
      </c>
      <c r="H87" s="8">
        <v>234</v>
      </c>
      <c r="I87" s="9">
        <v>0.28571428571428598</v>
      </c>
      <c r="J87" s="8">
        <v>581</v>
      </c>
      <c r="K87" s="9">
        <v>0.70940170940170899</v>
      </c>
      <c r="L87" s="13">
        <v>819</v>
      </c>
      <c r="M87" s="14">
        <v>1.58444573418456E-3</v>
      </c>
      <c r="N87" s="8"/>
      <c r="O87" s="9"/>
      <c r="P87" s="8">
        <v>2</v>
      </c>
      <c r="Q87" s="9">
        <v>3.8759689922480598E-3</v>
      </c>
      <c r="R87" s="8">
        <v>182</v>
      </c>
      <c r="S87" s="9">
        <v>0.35271317829457399</v>
      </c>
      <c r="T87" s="8">
        <v>332</v>
      </c>
      <c r="U87" s="9">
        <v>0.64341085271317799</v>
      </c>
      <c r="V87" s="13">
        <v>516</v>
      </c>
      <c r="W87" s="14">
        <v>9.0339455757302005E-4</v>
      </c>
      <c r="X87" s="13">
        <v>1335</v>
      </c>
      <c r="Y87" s="14">
        <v>1.2269329708596501E-3</v>
      </c>
    </row>
    <row r="88" spans="3:25" s="1" customFormat="1" ht="15.4" customHeight="1" x14ac:dyDescent="0.15">
      <c r="C88" s="17" t="s">
        <v>1096</v>
      </c>
      <c r="D88" s="10"/>
      <c r="E88" s="11"/>
      <c r="F88" s="10">
        <v>8</v>
      </c>
      <c r="G88" s="11">
        <v>8.5653104925053503E-3</v>
      </c>
      <c r="H88" s="10">
        <v>361</v>
      </c>
      <c r="I88" s="11">
        <v>0.38650963597430399</v>
      </c>
      <c r="J88" s="10">
        <v>565</v>
      </c>
      <c r="K88" s="11">
        <v>0.60492505353319104</v>
      </c>
      <c r="L88" s="13">
        <v>934</v>
      </c>
      <c r="M88" s="14">
        <v>1.8069259044302601E-3</v>
      </c>
      <c r="N88" s="10"/>
      <c r="O88" s="11"/>
      <c r="P88" s="10">
        <v>6</v>
      </c>
      <c r="Q88" s="11">
        <v>1.02915951972556E-2</v>
      </c>
      <c r="R88" s="10">
        <v>277</v>
      </c>
      <c r="S88" s="11">
        <v>0.47512864493996598</v>
      </c>
      <c r="T88" s="10">
        <v>300</v>
      </c>
      <c r="U88" s="11">
        <v>0.51457975986277904</v>
      </c>
      <c r="V88" s="13">
        <v>583</v>
      </c>
      <c r="W88" s="14">
        <v>1.0206957888858001E-3</v>
      </c>
      <c r="X88" s="13">
        <v>1517</v>
      </c>
      <c r="Y88" s="14">
        <v>1.39420023729895E-3</v>
      </c>
    </row>
    <row r="89" spans="3:25" s="1" customFormat="1" ht="15.4" customHeight="1" x14ac:dyDescent="0.15">
      <c r="C89" s="17" t="s">
        <v>1097</v>
      </c>
      <c r="D89" s="8"/>
      <c r="E89" s="9"/>
      <c r="F89" s="8">
        <v>1</v>
      </c>
      <c r="G89" s="9">
        <v>4.9578582052553304E-4</v>
      </c>
      <c r="H89" s="8">
        <v>653</v>
      </c>
      <c r="I89" s="9">
        <v>0.32374814080317299</v>
      </c>
      <c r="J89" s="8">
        <v>1363</v>
      </c>
      <c r="K89" s="9">
        <v>0.67575607337630095</v>
      </c>
      <c r="L89" s="13">
        <v>2017</v>
      </c>
      <c r="M89" s="14">
        <v>3.9021087250918898E-3</v>
      </c>
      <c r="N89" s="8"/>
      <c r="O89" s="9"/>
      <c r="P89" s="8"/>
      <c r="Q89" s="9"/>
      <c r="R89" s="8">
        <v>461</v>
      </c>
      <c r="S89" s="9">
        <v>0.17608861726508801</v>
      </c>
      <c r="T89" s="8">
        <v>2157</v>
      </c>
      <c r="U89" s="9">
        <v>0.82391138273491205</v>
      </c>
      <c r="V89" s="13">
        <v>2618</v>
      </c>
      <c r="W89" s="14">
        <v>4.5835018444305596E-3</v>
      </c>
      <c r="X89" s="13">
        <v>4635</v>
      </c>
      <c r="Y89" s="14">
        <v>4.2598009887149704E-3</v>
      </c>
    </row>
    <row r="90" spans="3:25" s="1" customFormat="1" ht="15.4" customHeight="1" x14ac:dyDescent="0.15">
      <c r="C90" s="17" t="s">
        <v>1098</v>
      </c>
      <c r="D90" s="10"/>
      <c r="E90" s="11"/>
      <c r="F90" s="10"/>
      <c r="G90" s="11"/>
      <c r="H90" s="10">
        <v>463</v>
      </c>
      <c r="I90" s="11">
        <v>0.24381253291205901</v>
      </c>
      <c r="J90" s="10">
        <v>1436</v>
      </c>
      <c r="K90" s="11">
        <v>0.75618746708794105</v>
      </c>
      <c r="L90" s="13">
        <v>1899</v>
      </c>
      <c r="M90" s="14">
        <v>3.67382472431805E-3</v>
      </c>
      <c r="N90" s="10"/>
      <c r="O90" s="11"/>
      <c r="P90" s="10"/>
      <c r="Q90" s="11"/>
      <c r="R90" s="10">
        <v>210</v>
      </c>
      <c r="S90" s="11">
        <v>0.19283746556473799</v>
      </c>
      <c r="T90" s="10">
        <v>879</v>
      </c>
      <c r="U90" s="11">
        <v>0.80716253443526198</v>
      </c>
      <c r="V90" s="13">
        <v>1089</v>
      </c>
      <c r="W90" s="14">
        <v>1.9065826999942199E-3</v>
      </c>
      <c r="X90" s="13">
        <v>2988</v>
      </c>
      <c r="Y90" s="14">
        <v>2.74612413253082E-3</v>
      </c>
    </row>
    <row r="91" spans="3:25" s="1" customFormat="1" ht="15.4" customHeight="1" x14ac:dyDescent="0.15">
      <c r="C91" s="17" t="s">
        <v>1099</v>
      </c>
      <c r="D91" s="8"/>
      <c r="E91" s="9"/>
      <c r="F91" s="8"/>
      <c r="G91" s="9"/>
      <c r="H91" s="8">
        <v>606</v>
      </c>
      <c r="I91" s="9">
        <v>0.51486830926083305</v>
      </c>
      <c r="J91" s="8">
        <v>571</v>
      </c>
      <c r="K91" s="9">
        <v>0.48513169073916701</v>
      </c>
      <c r="L91" s="13">
        <v>1177</v>
      </c>
      <c r="M91" s="14">
        <v>2.2770361772102899E-3</v>
      </c>
      <c r="N91" s="8"/>
      <c r="O91" s="9"/>
      <c r="P91" s="8"/>
      <c r="Q91" s="9"/>
      <c r="R91" s="8">
        <v>334</v>
      </c>
      <c r="S91" s="9">
        <v>0.42765685019206101</v>
      </c>
      <c r="T91" s="8">
        <v>447</v>
      </c>
      <c r="U91" s="9">
        <v>0.57234314980793899</v>
      </c>
      <c r="V91" s="13">
        <v>781</v>
      </c>
      <c r="W91" s="14">
        <v>1.3673471888847499E-3</v>
      </c>
      <c r="X91" s="13">
        <v>1958</v>
      </c>
      <c r="Y91" s="14">
        <v>1.79950169059416E-3</v>
      </c>
    </row>
    <row r="92" spans="3:25" s="1" customFormat="1" ht="15.4" customHeight="1" x14ac:dyDescent="0.15">
      <c r="C92" s="17" t="s">
        <v>1100</v>
      </c>
      <c r="D92" s="10">
        <v>13</v>
      </c>
      <c r="E92" s="11">
        <v>0.1015625</v>
      </c>
      <c r="F92" s="10">
        <v>79</v>
      </c>
      <c r="G92" s="11">
        <v>0.6171875</v>
      </c>
      <c r="H92" s="10">
        <v>36</v>
      </c>
      <c r="I92" s="11">
        <v>0.28125</v>
      </c>
      <c r="J92" s="10"/>
      <c r="K92" s="11"/>
      <c r="L92" s="13">
        <v>128</v>
      </c>
      <c r="M92" s="14">
        <v>2.4763010253433902E-4</v>
      </c>
      <c r="N92" s="10">
        <v>9</v>
      </c>
      <c r="O92" s="11">
        <v>6.5217391304347797E-2</v>
      </c>
      <c r="P92" s="10">
        <v>92</v>
      </c>
      <c r="Q92" s="11">
        <v>0.66666666666666696</v>
      </c>
      <c r="R92" s="10">
        <v>37</v>
      </c>
      <c r="S92" s="11">
        <v>0.26811594202898598</v>
      </c>
      <c r="T92" s="10"/>
      <c r="U92" s="11"/>
      <c r="V92" s="13">
        <v>138</v>
      </c>
      <c r="W92" s="14">
        <v>2.4160552121138901E-4</v>
      </c>
      <c r="X92" s="13">
        <v>266</v>
      </c>
      <c r="Y92" s="14">
        <v>2.4446754325742901E-4</v>
      </c>
    </row>
    <row r="93" spans="3:25" s="1" customFormat="1" ht="15.4" customHeight="1" x14ac:dyDescent="0.15">
      <c r="C93" s="17" t="s">
        <v>1101</v>
      </c>
      <c r="D93" s="8"/>
      <c r="E93" s="9"/>
      <c r="F93" s="8">
        <v>4</v>
      </c>
      <c r="G93" s="9">
        <v>1.10497237569061E-3</v>
      </c>
      <c r="H93" s="8">
        <v>754</v>
      </c>
      <c r="I93" s="9">
        <v>0.20828729281767999</v>
      </c>
      <c r="J93" s="8">
        <v>2862</v>
      </c>
      <c r="K93" s="9">
        <v>0.79060773480663005</v>
      </c>
      <c r="L93" s="13">
        <v>3620</v>
      </c>
      <c r="M93" s="14">
        <v>7.0032888372992897E-3</v>
      </c>
      <c r="N93" s="8">
        <v>1</v>
      </c>
      <c r="O93" s="9">
        <v>4.9652432969215501E-4</v>
      </c>
      <c r="P93" s="8">
        <v>5</v>
      </c>
      <c r="Q93" s="9">
        <v>2.4826216484607698E-3</v>
      </c>
      <c r="R93" s="8">
        <v>557</v>
      </c>
      <c r="S93" s="9">
        <v>0.27656405163852998</v>
      </c>
      <c r="T93" s="8">
        <v>1451</v>
      </c>
      <c r="U93" s="9">
        <v>0.720456802383317</v>
      </c>
      <c r="V93" s="13">
        <v>2014</v>
      </c>
      <c r="W93" s="14">
        <v>3.52603999796911E-3</v>
      </c>
      <c r="X93" s="13">
        <v>5634</v>
      </c>
      <c r="Y93" s="14">
        <v>5.1779328523020801E-3</v>
      </c>
    </row>
    <row r="94" spans="3:25" s="1" customFormat="1" ht="15.4" customHeight="1" x14ac:dyDescent="0.15">
      <c r="C94" s="17" t="s">
        <v>1102</v>
      </c>
      <c r="D94" s="10"/>
      <c r="E94" s="11"/>
      <c r="F94" s="10"/>
      <c r="G94" s="11"/>
      <c r="H94" s="10">
        <v>215</v>
      </c>
      <c r="I94" s="11">
        <v>0.48532731376975202</v>
      </c>
      <c r="J94" s="10">
        <v>228</v>
      </c>
      <c r="K94" s="11">
        <v>0.51467268623024798</v>
      </c>
      <c r="L94" s="13">
        <v>443</v>
      </c>
      <c r="M94" s="14">
        <v>8.5703230798993995E-4</v>
      </c>
      <c r="N94" s="10"/>
      <c r="O94" s="11"/>
      <c r="P94" s="10"/>
      <c r="Q94" s="11"/>
      <c r="R94" s="10">
        <v>45</v>
      </c>
      <c r="S94" s="11">
        <v>0.17441860465116299</v>
      </c>
      <c r="T94" s="10">
        <v>213</v>
      </c>
      <c r="U94" s="11">
        <v>0.82558139534883701</v>
      </c>
      <c r="V94" s="13">
        <v>258</v>
      </c>
      <c r="W94" s="14">
        <v>4.5169727878651003E-4</v>
      </c>
      <c r="X94" s="13">
        <v>701</v>
      </c>
      <c r="Y94" s="14">
        <v>6.4425469106562999E-4</v>
      </c>
    </row>
    <row r="95" spans="3:25" s="1" customFormat="1" ht="15.4" customHeight="1" x14ac:dyDescent="0.15">
      <c r="C95" s="17" t="s">
        <v>1103</v>
      </c>
      <c r="D95" s="8"/>
      <c r="E95" s="9"/>
      <c r="F95" s="8">
        <v>6</v>
      </c>
      <c r="G95" s="9">
        <v>1.20481927710843E-2</v>
      </c>
      <c r="H95" s="8">
        <v>226</v>
      </c>
      <c r="I95" s="9">
        <v>0.45381526104417702</v>
      </c>
      <c r="J95" s="8">
        <v>266</v>
      </c>
      <c r="K95" s="9">
        <v>0.53413654618473905</v>
      </c>
      <c r="L95" s="13">
        <v>498</v>
      </c>
      <c r="M95" s="14">
        <v>9.6343586767266398E-4</v>
      </c>
      <c r="N95" s="8"/>
      <c r="O95" s="9"/>
      <c r="P95" s="8">
        <v>3</v>
      </c>
      <c r="Q95" s="9">
        <v>8.1300813008130107E-3</v>
      </c>
      <c r="R95" s="8">
        <v>58</v>
      </c>
      <c r="S95" s="9">
        <v>0.15718157181571801</v>
      </c>
      <c r="T95" s="8">
        <v>308</v>
      </c>
      <c r="U95" s="9">
        <v>0.83468834688346905</v>
      </c>
      <c r="V95" s="13">
        <v>369</v>
      </c>
      <c r="W95" s="14">
        <v>6.4603215454349697E-4</v>
      </c>
      <c r="X95" s="13">
        <v>867</v>
      </c>
      <c r="Y95" s="14">
        <v>7.9681714287289799E-4</v>
      </c>
    </row>
    <row r="96" spans="3:25" s="1" customFormat="1" ht="15.4" customHeight="1" x14ac:dyDescent="0.15">
      <c r="C96" s="17" t="s">
        <v>1104</v>
      </c>
      <c r="D96" s="10"/>
      <c r="E96" s="11"/>
      <c r="F96" s="10">
        <v>4</v>
      </c>
      <c r="G96" s="11">
        <v>6.3897763578274801E-3</v>
      </c>
      <c r="H96" s="10">
        <v>101</v>
      </c>
      <c r="I96" s="11">
        <v>0.16134185303514401</v>
      </c>
      <c r="J96" s="10">
        <v>521</v>
      </c>
      <c r="K96" s="11">
        <v>0.83226837060702896</v>
      </c>
      <c r="L96" s="13">
        <v>626</v>
      </c>
      <c r="M96" s="14">
        <v>1.2110659702069999E-3</v>
      </c>
      <c r="N96" s="10"/>
      <c r="O96" s="11"/>
      <c r="P96" s="10">
        <v>4</v>
      </c>
      <c r="Q96" s="11">
        <v>6.9686411149825801E-3</v>
      </c>
      <c r="R96" s="10">
        <v>108</v>
      </c>
      <c r="S96" s="11">
        <v>0.18815331010453001</v>
      </c>
      <c r="T96" s="10">
        <v>462</v>
      </c>
      <c r="U96" s="11">
        <v>0.80487804878048796</v>
      </c>
      <c r="V96" s="13">
        <v>574</v>
      </c>
      <c r="W96" s="14">
        <v>1.0049389070676601E-3</v>
      </c>
      <c r="X96" s="13">
        <v>1200</v>
      </c>
      <c r="Y96" s="14">
        <v>1.1028610974019399E-3</v>
      </c>
    </row>
    <row r="97" spans="3:25" s="1" customFormat="1" ht="15.4" customHeight="1" x14ac:dyDescent="0.15">
      <c r="C97" s="17" t="s">
        <v>1105</v>
      </c>
      <c r="D97" s="8"/>
      <c r="E97" s="9"/>
      <c r="F97" s="8">
        <v>5</v>
      </c>
      <c r="G97" s="9">
        <v>1.1600928074245899E-2</v>
      </c>
      <c r="H97" s="8">
        <v>89</v>
      </c>
      <c r="I97" s="9">
        <v>0.20649651972157801</v>
      </c>
      <c r="J97" s="8">
        <v>337</v>
      </c>
      <c r="K97" s="9">
        <v>0.78190255220417604</v>
      </c>
      <c r="L97" s="13">
        <v>431</v>
      </c>
      <c r="M97" s="14">
        <v>8.3381698587734604E-4</v>
      </c>
      <c r="N97" s="8"/>
      <c r="O97" s="9"/>
      <c r="P97" s="8">
        <v>6</v>
      </c>
      <c r="Q97" s="9">
        <v>1.6438356164383602E-2</v>
      </c>
      <c r="R97" s="8">
        <v>75</v>
      </c>
      <c r="S97" s="9">
        <v>0.20547945205479501</v>
      </c>
      <c r="T97" s="8">
        <v>284</v>
      </c>
      <c r="U97" s="9">
        <v>0.77808219178082205</v>
      </c>
      <c r="V97" s="13">
        <v>365</v>
      </c>
      <c r="W97" s="14">
        <v>6.3902909595765995E-4</v>
      </c>
      <c r="X97" s="13">
        <v>796</v>
      </c>
      <c r="Y97" s="14">
        <v>7.3156452794328401E-4</v>
      </c>
    </row>
    <row r="98" spans="3:25" s="1" customFormat="1" ht="15.4" customHeight="1" x14ac:dyDescent="0.15">
      <c r="C98" s="17" t="s">
        <v>1106</v>
      </c>
      <c r="D98" s="10">
        <v>121</v>
      </c>
      <c r="E98" s="11">
        <v>1.3618458075407999E-2</v>
      </c>
      <c r="F98" s="10">
        <v>175</v>
      </c>
      <c r="G98" s="11">
        <v>1.96961170512099E-2</v>
      </c>
      <c r="H98" s="10">
        <v>1501</v>
      </c>
      <c r="I98" s="11">
        <v>0.16893640967923501</v>
      </c>
      <c r="J98" s="10">
        <v>7088</v>
      </c>
      <c r="K98" s="11">
        <v>0.79774901519414698</v>
      </c>
      <c r="L98" s="13">
        <v>8885</v>
      </c>
      <c r="M98" s="14">
        <v>1.7189011414200001E-2</v>
      </c>
      <c r="N98" s="10">
        <v>107</v>
      </c>
      <c r="O98" s="11">
        <v>1.2748719170737499E-2</v>
      </c>
      <c r="P98" s="10">
        <v>145</v>
      </c>
      <c r="Q98" s="11">
        <v>1.7276301679971399E-2</v>
      </c>
      <c r="R98" s="10">
        <v>1094</v>
      </c>
      <c r="S98" s="11">
        <v>0.13034671750268101</v>
      </c>
      <c r="T98" s="10">
        <v>7047</v>
      </c>
      <c r="U98" s="11">
        <v>0.83962826164660997</v>
      </c>
      <c r="V98" s="13">
        <v>8393</v>
      </c>
      <c r="W98" s="14">
        <v>1.4694167677733299E-2</v>
      </c>
      <c r="X98" s="13">
        <v>17278</v>
      </c>
      <c r="Y98" s="14">
        <v>1.58793617007589E-2</v>
      </c>
    </row>
    <row r="99" spans="3:25" s="1" customFormat="1" ht="15.4" customHeight="1" x14ac:dyDescent="0.15">
      <c r="C99" s="17" t="s">
        <v>1107</v>
      </c>
      <c r="D99" s="8">
        <v>3</v>
      </c>
      <c r="E99" s="9">
        <v>4.79616306954437E-4</v>
      </c>
      <c r="F99" s="8">
        <v>32</v>
      </c>
      <c r="G99" s="9">
        <v>5.1159072741806602E-3</v>
      </c>
      <c r="H99" s="8">
        <v>965</v>
      </c>
      <c r="I99" s="9">
        <v>0.15427657873701001</v>
      </c>
      <c r="J99" s="8">
        <v>5255</v>
      </c>
      <c r="K99" s="9">
        <v>0.84012789768185503</v>
      </c>
      <c r="L99" s="13">
        <v>6255</v>
      </c>
      <c r="M99" s="14">
        <v>1.2100986651189799E-2</v>
      </c>
      <c r="N99" s="8">
        <v>3</v>
      </c>
      <c r="O99" s="9">
        <v>6.2021914409758096E-4</v>
      </c>
      <c r="P99" s="8">
        <v>25</v>
      </c>
      <c r="Q99" s="9">
        <v>5.1684928674798399E-3</v>
      </c>
      <c r="R99" s="8">
        <v>759</v>
      </c>
      <c r="S99" s="9">
        <v>0.15691544345668801</v>
      </c>
      <c r="T99" s="8">
        <v>4050</v>
      </c>
      <c r="U99" s="9">
        <v>0.837295844531735</v>
      </c>
      <c r="V99" s="13">
        <v>4837</v>
      </c>
      <c r="W99" s="14">
        <v>8.4684485949238306E-3</v>
      </c>
      <c r="X99" s="13">
        <v>11092</v>
      </c>
      <c r="Y99" s="14">
        <v>1.01941127436519E-2</v>
      </c>
    </row>
    <row r="100" spans="3:25" s="1" customFormat="1" ht="15.4" customHeight="1" x14ac:dyDescent="0.15">
      <c r="C100" s="17" t="s">
        <v>1108</v>
      </c>
      <c r="D100" s="10"/>
      <c r="E100" s="11"/>
      <c r="F100" s="10"/>
      <c r="G100" s="11"/>
      <c r="H100" s="10">
        <v>1375</v>
      </c>
      <c r="I100" s="11">
        <v>0.15795519816197601</v>
      </c>
      <c r="J100" s="10">
        <v>7330</v>
      </c>
      <c r="K100" s="11">
        <v>0.84204480183802399</v>
      </c>
      <c r="L100" s="13">
        <v>8705</v>
      </c>
      <c r="M100" s="14">
        <v>1.6840781582511101E-2</v>
      </c>
      <c r="N100" s="10"/>
      <c r="O100" s="11"/>
      <c r="P100" s="10"/>
      <c r="Q100" s="11"/>
      <c r="R100" s="10">
        <v>824</v>
      </c>
      <c r="S100" s="11">
        <v>0.114301567485088</v>
      </c>
      <c r="T100" s="10">
        <v>6385</v>
      </c>
      <c r="U100" s="11">
        <v>0.88569843251491198</v>
      </c>
      <c r="V100" s="13">
        <v>7209</v>
      </c>
      <c r="W100" s="14">
        <v>1.2621262336325399E-2</v>
      </c>
      <c r="X100" s="13">
        <v>15914</v>
      </c>
      <c r="Y100" s="14">
        <v>1.46257762533787E-2</v>
      </c>
    </row>
    <row r="101" spans="3:25" s="1" customFormat="1" ht="15.4" customHeight="1" x14ac:dyDescent="0.15">
      <c r="C101" s="17" t="s">
        <v>1109</v>
      </c>
      <c r="D101" s="8"/>
      <c r="E101" s="9"/>
      <c r="F101" s="8"/>
      <c r="G101" s="9"/>
      <c r="H101" s="8">
        <v>1343</v>
      </c>
      <c r="I101" s="9">
        <v>0.29432390970852501</v>
      </c>
      <c r="J101" s="8">
        <v>3220</v>
      </c>
      <c r="K101" s="9">
        <v>0.70567609029147504</v>
      </c>
      <c r="L101" s="13">
        <v>4563</v>
      </c>
      <c r="M101" s="14">
        <v>8.8276262333139895E-3</v>
      </c>
      <c r="N101" s="8"/>
      <c r="O101" s="9"/>
      <c r="P101" s="8"/>
      <c r="Q101" s="9"/>
      <c r="R101" s="8">
        <v>940</v>
      </c>
      <c r="S101" s="9">
        <v>0.25634033269702799</v>
      </c>
      <c r="T101" s="8">
        <v>2727</v>
      </c>
      <c r="U101" s="9">
        <v>0.74365966730297295</v>
      </c>
      <c r="V101" s="13">
        <v>3667</v>
      </c>
      <c r="W101" s="14">
        <v>6.4200539585664001E-3</v>
      </c>
      <c r="X101" s="13">
        <v>8230</v>
      </c>
      <c r="Y101" s="14">
        <v>7.5637890263482704E-3</v>
      </c>
    </row>
    <row r="102" spans="3:25" s="1" customFormat="1" ht="15.4" customHeight="1" x14ac:dyDescent="0.15">
      <c r="C102" s="17" t="s">
        <v>1110</v>
      </c>
      <c r="D102" s="10">
        <v>325</v>
      </c>
      <c r="E102" s="11">
        <v>0.16787190082644601</v>
      </c>
      <c r="F102" s="10">
        <v>1551</v>
      </c>
      <c r="G102" s="11">
        <v>0.80113636363636398</v>
      </c>
      <c r="H102" s="10">
        <v>60</v>
      </c>
      <c r="I102" s="11">
        <v>3.0991735537190101E-2</v>
      </c>
      <c r="J102" s="10"/>
      <c r="K102" s="11"/>
      <c r="L102" s="13">
        <v>1936</v>
      </c>
      <c r="M102" s="14">
        <v>3.7454053008318801E-3</v>
      </c>
      <c r="N102" s="10">
        <v>263</v>
      </c>
      <c r="O102" s="11">
        <v>0.14725643896976501</v>
      </c>
      <c r="P102" s="10">
        <v>1475</v>
      </c>
      <c r="Q102" s="11">
        <v>0.825867861142217</v>
      </c>
      <c r="R102" s="10">
        <v>48</v>
      </c>
      <c r="S102" s="11">
        <v>2.6875699888017902E-2</v>
      </c>
      <c r="T102" s="10"/>
      <c r="U102" s="11"/>
      <c r="V102" s="13">
        <v>1786</v>
      </c>
      <c r="W102" s="14">
        <v>3.12686565857638E-3</v>
      </c>
      <c r="X102" s="13">
        <v>3722</v>
      </c>
      <c r="Y102" s="14">
        <v>3.4207075037749998E-3</v>
      </c>
    </row>
    <row r="103" spans="3:25" s="1" customFormat="1" ht="15.4" customHeight="1" x14ac:dyDescent="0.15">
      <c r="C103" s="17" t="s">
        <v>1111</v>
      </c>
      <c r="D103" s="8">
        <v>1</v>
      </c>
      <c r="E103" s="9">
        <v>2.6809651474530801E-3</v>
      </c>
      <c r="F103" s="8"/>
      <c r="G103" s="9"/>
      <c r="H103" s="8">
        <v>87</v>
      </c>
      <c r="I103" s="9">
        <v>0.233243967828418</v>
      </c>
      <c r="J103" s="8">
        <v>285</v>
      </c>
      <c r="K103" s="9">
        <v>0.76407506702412897</v>
      </c>
      <c r="L103" s="13">
        <v>373</v>
      </c>
      <c r="M103" s="14">
        <v>7.2160959566647297E-4</v>
      </c>
      <c r="N103" s="8"/>
      <c r="O103" s="9"/>
      <c r="P103" s="8">
        <v>3</v>
      </c>
      <c r="Q103" s="9">
        <v>1.20481927710843E-2</v>
      </c>
      <c r="R103" s="8">
        <v>81</v>
      </c>
      <c r="S103" s="9">
        <v>0.32530120481927699</v>
      </c>
      <c r="T103" s="8">
        <v>165</v>
      </c>
      <c r="U103" s="9">
        <v>0.66265060240963902</v>
      </c>
      <c r="V103" s="13">
        <v>249</v>
      </c>
      <c r="W103" s="14">
        <v>4.3594039696837598E-4</v>
      </c>
      <c r="X103" s="13">
        <v>622</v>
      </c>
      <c r="Y103" s="14">
        <v>5.7164966882000299E-4</v>
      </c>
    </row>
    <row r="104" spans="3:25" s="1" customFormat="1" ht="15.4" customHeight="1" x14ac:dyDescent="0.15">
      <c r="C104" s="17" t="s">
        <v>1112</v>
      </c>
      <c r="D104" s="10">
        <v>4</v>
      </c>
      <c r="E104" s="11">
        <v>1.30718954248366E-2</v>
      </c>
      <c r="F104" s="10">
        <v>7</v>
      </c>
      <c r="G104" s="11">
        <v>2.2875816993464099E-2</v>
      </c>
      <c r="H104" s="10">
        <v>116</v>
      </c>
      <c r="I104" s="11">
        <v>0.37908496732026098</v>
      </c>
      <c r="J104" s="10">
        <v>179</v>
      </c>
      <c r="K104" s="11">
        <v>0.58496732026143805</v>
      </c>
      <c r="L104" s="13">
        <v>306</v>
      </c>
      <c r="M104" s="14">
        <v>5.9199071387115504E-4</v>
      </c>
      <c r="N104" s="10">
        <v>1</v>
      </c>
      <c r="O104" s="11">
        <v>3.77358490566038E-3</v>
      </c>
      <c r="P104" s="10">
        <v>6</v>
      </c>
      <c r="Q104" s="11">
        <v>2.2641509433962301E-2</v>
      </c>
      <c r="R104" s="10">
        <v>105</v>
      </c>
      <c r="S104" s="11">
        <v>0.39622641509433998</v>
      </c>
      <c r="T104" s="10">
        <v>153</v>
      </c>
      <c r="U104" s="11">
        <v>0.57735849056603805</v>
      </c>
      <c r="V104" s="13">
        <v>265</v>
      </c>
      <c r="W104" s="14">
        <v>4.6395263131172502E-4</v>
      </c>
      <c r="X104" s="13">
        <v>571</v>
      </c>
      <c r="Y104" s="14">
        <v>5.2477807218042098E-4</v>
      </c>
    </row>
    <row r="105" spans="3:25" s="1" customFormat="1" ht="15.4" customHeight="1" x14ac:dyDescent="0.15">
      <c r="C105" s="17" t="s">
        <v>1113</v>
      </c>
      <c r="D105" s="8"/>
      <c r="E105" s="9"/>
      <c r="F105" s="8">
        <v>3</v>
      </c>
      <c r="G105" s="9">
        <v>7.4074074074074103E-3</v>
      </c>
      <c r="H105" s="8">
        <v>170</v>
      </c>
      <c r="I105" s="9">
        <v>0.41975308641975301</v>
      </c>
      <c r="J105" s="8">
        <v>232</v>
      </c>
      <c r="K105" s="9">
        <v>0.57283950617283996</v>
      </c>
      <c r="L105" s="13">
        <v>405</v>
      </c>
      <c r="M105" s="14">
        <v>7.8351712130005796E-4</v>
      </c>
      <c r="N105" s="8"/>
      <c r="O105" s="9"/>
      <c r="P105" s="8">
        <v>1</v>
      </c>
      <c r="Q105" s="9">
        <v>6.41025641025641E-3</v>
      </c>
      <c r="R105" s="8">
        <v>47</v>
      </c>
      <c r="S105" s="9">
        <v>0.30128205128205099</v>
      </c>
      <c r="T105" s="8">
        <v>108</v>
      </c>
      <c r="U105" s="9">
        <v>0.69230769230769196</v>
      </c>
      <c r="V105" s="13">
        <v>156</v>
      </c>
      <c r="W105" s="14">
        <v>2.7311928484765702E-4</v>
      </c>
      <c r="X105" s="13">
        <v>561</v>
      </c>
      <c r="Y105" s="14">
        <v>5.1558756303540505E-4</v>
      </c>
    </row>
    <row r="106" spans="3:25" s="1" customFormat="1" ht="15.4" customHeight="1" x14ac:dyDescent="0.15">
      <c r="C106" s="17" t="s">
        <v>1114</v>
      </c>
      <c r="D106" s="10"/>
      <c r="E106" s="11"/>
      <c r="F106" s="10">
        <v>12</v>
      </c>
      <c r="G106" s="11">
        <v>1.31434830230011E-2</v>
      </c>
      <c r="H106" s="10">
        <v>705</v>
      </c>
      <c r="I106" s="11">
        <v>0.77217962760131398</v>
      </c>
      <c r="J106" s="10">
        <v>196</v>
      </c>
      <c r="K106" s="11">
        <v>0.21467688937568499</v>
      </c>
      <c r="L106" s="13">
        <v>913</v>
      </c>
      <c r="M106" s="14">
        <v>1.76629909073322E-3</v>
      </c>
      <c r="N106" s="10"/>
      <c r="O106" s="11"/>
      <c r="P106" s="10">
        <v>10</v>
      </c>
      <c r="Q106" s="11">
        <v>3.35570469798658E-2</v>
      </c>
      <c r="R106" s="10">
        <v>215</v>
      </c>
      <c r="S106" s="11">
        <v>0.721476510067114</v>
      </c>
      <c r="T106" s="10">
        <v>73</v>
      </c>
      <c r="U106" s="11">
        <v>0.24496644295302</v>
      </c>
      <c r="V106" s="13">
        <v>298</v>
      </c>
      <c r="W106" s="14">
        <v>5.2172786464488405E-4</v>
      </c>
      <c r="X106" s="13">
        <v>1211</v>
      </c>
      <c r="Y106" s="14">
        <v>1.1129706574614501E-3</v>
      </c>
    </row>
    <row r="107" spans="3:25" s="1" customFormat="1" ht="15.4" customHeight="1" x14ac:dyDescent="0.15">
      <c r="C107" s="17" t="s">
        <v>1115</v>
      </c>
      <c r="D107" s="8"/>
      <c r="E107" s="9"/>
      <c r="F107" s="8"/>
      <c r="G107" s="9"/>
      <c r="H107" s="8">
        <v>180</v>
      </c>
      <c r="I107" s="9">
        <v>0.21871202916160401</v>
      </c>
      <c r="J107" s="8">
        <v>643</v>
      </c>
      <c r="K107" s="9">
        <v>0.78128797083839596</v>
      </c>
      <c r="L107" s="13">
        <v>823</v>
      </c>
      <c r="M107" s="14">
        <v>1.5921841748887599E-3</v>
      </c>
      <c r="N107" s="8"/>
      <c r="O107" s="9"/>
      <c r="P107" s="8"/>
      <c r="Q107" s="9"/>
      <c r="R107" s="8">
        <v>184</v>
      </c>
      <c r="S107" s="9">
        <v>0.15916955017300999</v>
      </c>
      <c r="T107" s="8">
        <v>972</v>
      </c>
      <c r="U107" s="9">
        <v>0.84083044982698996</v>
      </c>
      <c r="V107" s="13">
        <v>1156</v>
      </c>
      <c r="W107" s="14">
        <v>2.023883931307E-3</v>
      </c>
      <c r="X107" s="13">
        <v>1979</v>
      </c>
      <c r="Y107" s="14">
        <v>1.81880175979869E-3</v>
      </c>
    </row>
    <row r="108" spans="3:25" s="1" customFormat="1" ht="15.4" customHeight="1" x14ac:dyDescent="0.15">
      <c r="C108" s="17" t="s">
        <v>1116</v>
      </c>
      <c r="D108" s="10"/>
      <c r="E108" s="11"/>
      <c r="F108" s="10"/>
      <c r="G108" s="11"/>
      <c r="H108" s="10">
        <v>304</v>
      </c>
      <c r="I108" s="11">
        <v>0.31568016614745598</v>
      </c>
      <c r="J108" s="10">
        <v>659</v>
      </c>
      <c r="K108" s="11">
        <v>0.68431983385254402</v>
      </c>
      <c r="L108" s="13">
        <v>963</v>
      </c>
      <c r="M108" s="14">
        <v>1.86302959953569E-3</v>
      </c>
      <c r="N108" s="10"/>
      <c r="O108" s="11"/>
      <c r="P108" s="10"/>
      <c r="Q108" s="11"/>
      <c r="R108" s="10">
        <v>378</v>
      </c>
      <c r="S108" s="11">
        <v>0.28549848942598199</v>
      </c>
      <c r="T108" s="10">
        <v>946</v>
      </c>
      <c r="U108" s="11">
        <v>0.71450151057401801</v>
      </c>
      <c r="V108" s="13">
        <v>1324</v>
      </c>
      <c r="W108" s="14">
        <v>2.3180123919121702E-3</v>
      </c>
      <c r="X108" s="13">
        <v>2287</v>
      </c>
      <c r="Y108" s="14">
        <v>2.1018694414651901E-3</v>
      </c>
    </row>
    <row r="109" spans="3:25" s="1" customFormat="1" ht="15.4" customHeight="1" x14ac:dyDescent="0.15">
      <c r="C109" s="17" t="s">
        <v>1117</v>
      </c>
      <c r="D109" s="8">
        <v>2011</v>
      </c>
      <c r="E109" s="9">
        <v>0.60137559808612395</v>
      </c>
      <c r="F109" s="8">
        <v>1312</v>
      </c>
      <c r="G109" s="9">
        <v>0.392344497607656</v>
      </c>
      <c r="H109" s="8">
        <v>21</v>
      </c>
      <c r="I109" s="9">
        <v>6.2799043062200998E-3</v>
      </c>
      <c r="J109" s="8"/>
      <c r="K109" s="9"/>
      <c r="L109" s="13">
        <v>3344</v>
      </c>
      <c r="M109" s="14">
        <v>6.4693364287096104E-3</v>
      </c>
      <c r="N109" s="8">
        <v>1494</v>
      </c>
      <c r="O109" s="9">
        <v>0.61254612546125498</v>
      </c>
      <c r="P109" s="8">
        <v>930</v>
      </c>
      <c r="Q109" s="9">
        <v>0.38130381303812999</v>
      </c>
      <c r="R109" s="8">
        <v>15</v>
      </c>
      <c r="S109" s="9">
        <v>6.1500615006150096E-3</v>
      </c>
      <c r="T109" s="8"/>
      <c r="U109" s="9"/>
      <c r="V109" s="13">
        <v>2439</v>
      </c>
      <c r="W109" s="14">
        <v>4.2701149727143303E-3</v>
      </c>
      <c r="X109" s="13">
        <v>5783</v>
      </c>
      <c r="Y109" s="14">
        <v>5.3148714385628203E-3</v>
      </c>
    </row>
    <row r="110" spans="3:25" s="1" customFormat="1" ht="15.4" customHeight="1" x14ac:dyDescent="0.15">
      <c r="C110" s="17" t="s">
        <v>1118</v>
      </c>
      <c r="D110" s="10">
        <v>7</v>
      </c>
      <c r="E110" s="11">
        <v>1.57303370786517E-2</v>
      </c>
      <c r="F110" s="10">
        <v>15</v>
      </c>
      <c r="G110" s="11">
        <v>3.3707865168539297E-2</v>
      </c>
      <c r="H110" s="10">
        <v>148</v>
      </c>
      <c r="I110" s="11">
        <v>0.33258426966292098</v>
      </c>
      <c r="J110" s="10">
        <v>275</v>
      </c>
      <c r="K110" s="11">
        <v>0.61797752808988804</v>
      </c>
      <c r="L110" s="13">
        <v>445</v>
      </c>
      <c r="M110" s="14">
        <v>8.6090152834203903E-4</v>
      </c>
      <c r="N110" s="10">
        <v>5</v>
      </c>
      <c r="O110" s="11">
        <v>1.67785234899329E-2</v>
      </c>
      <c r="P110" s="10">
        <v>16</v>
      </c>
      <c r="Q110" s="11">
        <v>5.3691275167785199E-2</v>
      </c>
      <c r="R110" s="10">
        <v>82</v>
      </c>
      <c r="S110" s="11">
        <v>0.27516778523489899</v>
      </c>
      <c r="T110" s="10">
        <v>195</v>
      </c>
      <c r="U110" s="11">
        <v>0.65436241610738299</v>
      </c>
      <c r="V110" s="13">
        <v>298</v>
      </c>
      <c r="W110" s="14">
        <v>5.2172786464488405E-4</v>
      </c>
      <c r="X110" s="13">
        <v>743</v>
      </c>
      <c r="Y110" s="14">
        <v>6.8285482947469801E-4</v>
      </c>
    </row>
    <row r="111" spans="3:25" s="1" customFormat="1" ht="15.4" customHeight="1" x14ac:dyDescent="0.15">
      <c r="C111" s="17" t="s">
        <v>1119</v>
      </c>
      <c r="D111" s="8">
        <v>86</v>
      </c>
      <c r="E111" s="9">
        <v>9.5661846496106803E-2</v>
      </c>
      <c r="F111" s="8">
        <v>25</v>
      </c>
      <c r="G111" s="9">
        <v>2.7808676307007799E-2</v>
      </c>
      <c r="H111" s="8">
        <v>390</v>
      </c>
      <c r="I111" s="9">
        <v>0.43381535038932101</v>
      </c>
      <c r="J111" s="8">
        <v>398</v>
      </c>
      <c r="K111" s="9">
        <v>0.442714126807564</v>
      </c>
      <c r="L111" s="13">
        <v>899</v>
      </c>
      <c r="M111" s="14">
        <v>1.73921454826852E-3</v>
      </c>
      <c r="N111" s="8">
        <v>78</v>
      </c>
      <c r="O111" s="9">
        <v>0.133333333333333</v>
      </c>
      <c r="P111" s="8">
        <v>27</v>
      </c>
      <c r="Q111" s="9">
        <v>4.6153846153846198E-2</v>
      </c>
      <c r="R111" s="8">
        <v>226</v>
      </c>
      <c r="S111" s="9">
        <v>0.38632478632478601</v>
      </c>
      <c r="T111" s="8">
        <v>254</v>
      </c>
      <c r="U111" s="9">
        <v>0.43418803418803398</v>
      </c>
      <c r="V111" s="13">
        <v>585</v>
      </c>
      <c r="W111" s="14">
        <v>1.0241973181787101E-3</v>
      </c>
      <c r="X111" s="13">
        <v>1484</v>
      </c>
      <c r="Y111" s="14">
        <v>1.36387155712039E-3</v>
      </c>
    </row>
    <row r="112" spans="3:25" s="1" customFormat="1" ht="15.4" customHeight="1" x14ac:dyDescent="0.15">
      <c r="C112" s="17" t="s">
        <v>1120</v>
      </c>
      <c r="D112" s="10">
        <v>4</v>
      </c>
      <c r="E112" s="11">
        <v>1.1695906432748499E-2</v>
      </c>
      <c r="F112" s="10">
        <v>6</v>
      </c>
      <c r="G112" s="11">
        <v>1.7543859649122799E-2</v>
      </c>
      <c r="H112" s="10">
        <v>151</v>
      </c>
      <c r="I112" s="11">
        <v>0.44152046783625698</v>
      </c>
      <c r="J112" s="10">
        <v>181</v>
      </c>
      <c r="K112" s="11">
        <v>0.52923976608187095</v>
      </c>
      <c r="L112" s="13">
        <v>342</v>
      </c>
      <c r="M112" s="14">
        <v>6.6163668020893796E-4</v>
      </c>
      <c r="N112" s="10"/>
      <c r="O112" s="11"/>
      <c r="P112" s="10">
        <v>8</v>
      </c>
      <c r="Q112" s="11">
        <v>3.5874439461883401E-2</v>
      </c>
      <c r="R112" s="10">
        <v>72</v>
      </c>
      <c r="S112" s="11">
        <v>0.32286995515695099</v>
      </c>
      <c r="T112" s="10">
        <v>143</v>
      </c>
      <c r="U112" s="11">
        <v>0.64125560538116599</v>
      </c>
      <c r="V112" s="13">
        <v>223</v>
      </c>
      <c r="W112" s="14">
        <v>3.9042051616043302E-4</v>
      </c>
      <c r="X112" s="13">
        <v>565</v>
      </c>
      <c r="Y112" s="14">
        <v>5.1926376669341097E-4</v>
      </c>
    </row>
    <row r="113" spans="3:25" s="1" customFormat="1" ht="15.4" customHeight="1" x14ac:dyDescent="0.15">
      <c r="C113" s="17" t="s">
        <v>941</v>
      </c>
      <c r="D113" s="8">
        <v>16</v>
      </c>
      <c r="E113" s="9">
        <v>4.7904191616766498E-2</v>
      </c>
      <c r="F113" s="8">
        <v>26</v>
      </c>
      <c r="G113" s="9">
        <v>7.7844311377245498E-2</v>
      </c>
      <c r="H113" s="8">
        <v>150</v>
      </c>
      <c r="I113" s="9">
        <v>0.449101796407186</v>
      </c>
      <c r="J113" s="8">
        <v>142</v>
      </c>
      <c r="K113" s="9">
        <v>0.42514970059880203</v>
      </c>
      <c r="L113" s="13">
        <v>334</v>
      </c>
      <c r="M113" s="14">
        <v>6.4615979880054198E-4</v>
      </c>
      <c r="N113" s="8">
        <v>11</v>
      </c>
      <c r="O113" s="9">
        <v>4.0590405904058997E-2</v>
      </c>
      <c r="P113" s="8">
        <v>29</v>
      </c>
      <c r="Q113" s="9">
        <v>0.107011070110701</v>
      </c>
      <c r="R113" s="8">
        <v>73</v>
      </c>
      <c r="S113" s="9">
        <v>0.26937269372693701</v>
      </c>
      <c r="T113" s="8">
        <v>158</v>
      </c>
      <c r="U113" s="9">
        <v>0.58302583025830301</v>
      </c>
      <c r="V113" s="13">
        <v>271</v>
      </c>
      <c r="W113" s="14">
        <v>4.7445721919048099E-4</v>
      </c>
      <c r="X113" s="13">
        <v>605</v>
      </c>
      <c r="Y113" s="14">
        <v>5.5602580327347598E-4</v>
      </c>
    </row>
    <row r="114" spans="3:25" s="1" customFormat="1" ht="15.4" customHeight="1" x14ac:dyDescent="0.15">
      <c r="C114" s="17" t="s">
        <v>950</v>
      </c>
      <c r="D114" s="10"/>
      <c r="E114" s="11"/>
      <c r="F114" s="10">
        <v>2</v>
      </c>
      <c r="G114" s="11">
        <v>2.5000000000000001E-2</v>
      </c>
      <c r="H114" s="10">
        <v>58</v>
      </c>
      <c r="I114" s="11">
        <v>0.72499999999999998</v>
      </c>
      <c r="J114" s="10">
        <v>20</v>
      </c>
      <c r="K114" s="11">
        <v>0.25</v>
      </c>
      <c r="L114" s="13">
        <v>80</v>
      </c>
      <c r="M114" s="14">
        <v>1.54768814083962E-4</v>
      </c>
      <c r="N114" s="10"/>
      <c r="O114" s="11"/>
      <c r="P114" s="10">
        <v>2</v>
      </c>
      <c r="Q114" s="11">
        <v>7.69230769230769E-2</v>
      </c>
      <c r="R114" s="10">
        <v>21</v>
      </c>
      <c r="S114" s="11">
        <v>0.80769230769230804</v>
      </c>
      <c r="T114" s="10">
        <v>3</v>
      </c>
      <c r="U114" s="11">
        <v>0.115384615384615</v>
      </c>
      <c r="V114" s="13">
        <v>26</v>
      </c>
      <c r="W114" s="14">
        <v>4.5519880807942902E-5</v>
      </c>
      <c r="X114" s="13">
        <v>106</v>
      </c>
      <c r="Y114" s="14">
        <v>9.74193969371709E-5</v>
      </c>
    </row>
    <row r="115" spans="3:25" s="1" customFormat="1" ht="15.4" customHeight="1" x14ac:dyDescent="0.15">
      <c r="C115" s="17" t="s">
        <v>1121</v>
      </c>
      <c r="D115" s="8">
        <v>2</v>
      </c>
      <c r="E115" s="9">
        <v>5.6545094713033597E-4</v>
      </c>
      <c r="F115" s="8">
        <v>29</v>
      </c>
      <c r="G115" s="9">
        <v>8.1990387333898806E-3</v>
      </c>
      <c r="H115" s="8">
        <v>1135</v>
      </c>
      <c r="I115" s="9">
        <v>0.32089341249646602</v>
      </c>
      <c r="J115" s="8">
        <v>2371</v>
      </c>
      <c r="K115" s="9">
        <v>0.67034209782301402</v>
      </c>
      <c r="L115" s="13">
        <v>3537</v>
      </c>
      <c r="M115" s="14">
        <v>6.8427161926871696E-3</v>
      </c>
      <c r="N115" s="8">
        <v>2</v>
      </c>
      <c r="O115" s="9">
        <v>7.35564545788893E-4</v>
      </c>
      <c r="P115" s="8">
        <v>12</v>
      </c>
      <c r="Q115" s="9">
        <v>4.4133872747333597E-3</v>
      </c>
      <c r="R115" s="8">
        <v>530</v>
      </c>
      <c r="S115" s="9">
        <v>0.194924604634057</v>
      </c>
      <c r="T115" s="8">
        <v>2175</v>
      </c>
      <c r="U115" s="9">
        <v>0.79992644354542097</v>
      </c>
      <c r="V115" s="13">
        <v>2719</v>
      </c>
      <c r="W115" s="14">
        <v>4.7603290737229503E-3</v>
      </c>
      <c r="X115" s="13">
        <v>6256</v>
      </c>
      <c r="Y115" s="14">
        <v>5.7495825211220904E-3</v>
      </c>
    </row>
    <row r="116" spans="3:25" s="1" customFormat="1" ht="15.4" customHeight="1" x14ac:dyDescent="0.15">
      <c r="C116" s="17" t="s">
        <v>1122</v>
      </c>
      <c r="D116" s="10">
        <v>18</v>
      </c>
      <c r="E116" s="11">
        <v>1.3363028953229401E-2</v>
      </c>
      <c r="F116" s="10">
        <v>40</v>
      </c>
      <c r="G116" s="11">
        <v>2.9695619896065301E-2</v>
      </c>
      <c r="H116" s="10">
        <v>561</v>
      </c>
      <c r="I116" s="11">
        <v>0.41648106904231602</v>
      </c>
      <c r="J116" s="10">
        <v>728</v>
      </c>
      <c r="K116" s="11">
        <v>0.54046028210838903</v>
      </c>
      <c r="L116" s="13">
        <v>1347</v>
      </c>
      <c r="M116" s="14">
        <v>2.60591990713871E-3</v>
      </c>
      <c r="N116" s="10">
        <v>23</v>
      </c>
      <c r="O116" s="11">
        <v>3.1335149863760202E-2</v>
      </c>
      <c r="P116" s="10">
        <v>24</v>
      </c>
      <c r="Q116" s="11">
        <v>3.2697547683923703E-2</v>
      </c>
      <c r="R116" s="10">
        <v>226</v>
      </c>
      <c r="S116" s="11">
        <v>0.307901907356948</v>
      </c>
      <c r="T116" s="10">
        <v>461</v>
      </c>
      <c r="U116" s="11">
        <v>0.62806539509536796</v>
      </c>
      <c r="V116" s="13">
        <v>734</v>
      </c>
      <c r="W116" s="14">
        <v>1.2850612505011601E-3</v>
      </c>
      <c r="X116" s="13">
        <v>2081</v>
      </c>
      <c r="Y116" s="14">
        <v>1.9125449530778601E-3</v>
      </c>
    </row>
    <row r="117" spans="3:25" s="1" customFormat="1" ht="15.4" customHeight="1" x14ac:dyDescent="0.15">
      <c r="C117" s="17" t="s">
        <v>1123</v>
      </c>
      <c r="D117" s="8"/>
      <c r="E117" s="9"/>
      <c r="F117" s="8"/>
      <c r="G117" s="9"/>
      <c r="H117" s="8">
        <v>23</v>
      </c>
      <c r="I117" s="9">
        <v>0.35384615384615398</v>
      </c>
      <c r="J117" s="8">
        <v>42</v>
      </c>
      <c r="K117" s="9">
        <v>0.64615384615384597</v>
      </c>
      <c r="L117" s="13">
        <v>65</v>
      </c>
      <c r="M117" s="14">
        <v>1.25749661443219E-4</v>
      </c>
      <c r="N117" s="8"/>
      <c r="O117" s="9"/>
      <c r="P117" s="8"/>
      <c r="Q117" s="9"/>
      <c r="R117" s="8">
        <v>6</v>
      </c>
      <c r="S117" s="9">
        <v>0.54545454545454497</v>
      </c>
      <c r="T117" s="8">
        <v>5</v>
      </c>
      <c r="U117" s="9">
        <v>0.45454545454545497</v>
      </c>
      <c r="V117" s="13">
        <v>11</v>
      </c>
      <c r="W117" s="14">
        <v>1.9258411111052801E-5</v>
      </c>
      <c r="X117" s="13">
        <v>76</v>
      </c>
      <c r="Y117" s="14">
        <v>6.9847869502122603E-5</v>
      </c>
    </row>
    <row r="118" spans="3:25" s="1" customFormat="1" ht="15.4" customHeight="1" x14ac:dyDescent="0.15">
      <c r="C118" s="17" t="s">
        <v>1124</v>
      </c>
      <c r="D118" s="10">
        <v>107</v>
      </c>
      <c r="E118" s="11">
        <v>0.23725055432372499</v>
      </c>
      <c r="F118" s="10">
        <v>85</v>
      </c>
      <c r="G118" s="11">
        <v>0.18847006651884701</v>
      </c>
      <c r="H118" s="10">
        <v>159</v>
      </c>
      <c r="I118" s="11">
        <v>0.35254988913525498</v>
      </c>
      <c r="J118" s="10">
        <v>100</v>
      </c>
      <c r="K118" s="11">
        <v>0.22172949002217299</v>
      </c>
      <c r="L118" s="13">
        <v>451</v>
      </c>
      <c r="M118" s="14">
        <v>8.7250918939833604E-4</v>
      </c>
      <c r="N118" s="10">
        <v>53</v>
      </c>
      <c r="O118" s="11">
        <v>0.17320261437908499</v>
      </c>
      <c r="P118" s="10">
        <v>87</v>
      </c>
      <c r="Q118" s="11">
        <v>0.28431372549019601</v>
      </c>
      <c r="R118" s="10">
        <v>100</v>
      </c>
      <c r="S118" s="11">
        <v>0.32679738562091498</v>
      </c>
      <c r="T118" s="10">
        <v>66</v>
      </c>
      <c r="U118" s="11">
        <v>0.21568627450980399</v>
      </c>
      <c r="V118" s="13">
        <v>306</v>
      </c>
      <c r="W118" s="14">
        <v>5.3573398181655898E-4</v>
      </c>
      <c r="X118" s="13">
        <v>757</v>
      </c>
      <c r="Y118" s="14">
        <v>6.9572154227772105E-4</v>
      </c>
    </row>
    <row r="119" spans="3:25" s="1" customFormat="1" ht="15.4" customHeight="1" x14ac:dyDescent="0.15">
      <c r="C119" s="17" t="s">
        <v>1125</v>
      </c>
      <c r="D119" s="8">
        <v>23</v>
      </c>
      <c r="E119" s="9">
        <v>1.59722222222222E-2</v>
      </c>
      <c r="F119" s="8">
        <v>2</v>
      </c>
      <c r="G119" s="9">
        <v>1.38888888888889E-3</v>
      </c>
      <c r="H119" s="8">
        <v>330</v>
      </c>
      <c r="I119" s="9">
        <v>0.22916666666666699</v>
      </c>
      <c r="J119" s="8">
        <v>1085</v>
      </c>
      <c r="K119" s="9">
        <v>0.75347222222222199</v>
      </c>
      <c r="L119" s="13">
        <v>1440</v>
      </c>
      <c r="M119" s="14">
        <v>2.7858386535113198E-3</v>
      </c>
      <c r="N119" s="8">
        <v>23</v>
      </c>
      <c r="O119" s="9">
        <v>3.9182282793867103E-2</v>
      </c>
      <c r="P119" s="8">
        <v>7</v>
      </c>
      <c r="Q119" s="9">
        <v>1.1925042589437799E-2</v>
      </c>
      <c r="R119" s="8">
        <v>129</v>
      </c>
      <c r="S119" s="9">
        <v>0.219761499148211</v>
      </c>
      <c r="T119" s="8">
        <v>428</v>
      </c>
      <c r="U119" s="9">
        <v>0.72913117546848405</v>
      </c>
      <c r="V119" s="13">
        <v>587</v>
      </c>
      <c r="W119" s="14">
        <v>1.02769884747163E-3</v>
      </c>
      <c r="X119" s="13">
        <v>2027</v>
      </c>
      <c r="Y119" s="14">
        <v>1.8629162036947701E-3</v>
      </c>
    </row>
    <row r="120" spans="3:25" s="1" customFormat="1" ht="15.4" customHeight="1" x14ac:dyDescent="0.15">
      <c r="C120" s="17" t="s">
        <v>1126</v>
      </c>
      <c r="D120" s="10">
        <v>14</v>
      </c>
      <c r="E120" s="11">
        <v>5.6519983851433201E-3</v>
      </c>
      <c r="F120" s="10">
        <v>19</v>
      </c>
      <c r="G120" s="11">
        <v>7.6705692369802196E-3</v>
      </c>
      <c r="H120" s="10">
        <v>538</v>
      </c>
      <c r="I120" s="11">
        <v>0.21719822365765001</v>
      </c>
      <c r="J120" s="10">
        <v>1906</v>
      </c>
      <c r="K120" s="11">
        <v>0.76947920872022602</v>
      </c>
      <c r="L120" s="13">
        <v>2477</v>
      </c>
      <c r="M120" s="14">
        <v>4.7920294060746797E-3</v>
      </c>
      <c r="N120" s="10">
        <v>12</v>
      </c>
      <c r="O120" s="11">
        <v>2.0477815699658699E-2</v>
      </c>
      <c r="P120" s="10">
        <v>17</v>
      </c>
      <c r="Q120" s="11">
        <v>2.90102389078498E-2</v>
      </c>
      <c r="R120" s="10">
        <v>162</v>
      </c>
      <c r="S120" s="11">
        <v>0.276450511945392</v>
      </c>
      <c r="T120" s="10">
        <v>395</v>
      </c>
      <c r="U120" s="11">
        <v>0.67406143344709901</v>
      </c>
      <c r="V120" s="13">
        <v>586</v>
      </c>
      <c r="W120" s="14">
        <v>1.02594808282517E-3</v>
      </c>
      <c r="X120" s="13">
        <v>3063</v>
      </c>
      <c r="Y120" s="14">
        <v>2.8150529511184398E-3</v>
      </c>
    </row>
    <row r="121" spans="3:25" s="1" customFormat="1" ht="15.4" customHeight="1" x14ac:dyDescent="0.15">
      <c r="C121" s="17" t="s">
        <v>1127</v>
      </c>
      <c r="D121" s="8"/>
      <c r="E121" s="9"/>
      <c r="F121" s="8"/>
      <c r="G121" s="9"/>
      <c r="H121" s="8">
        <v>196</v>
      </c>
      <c r="I121" s="9">
        <v>0.23140495867768601</v>
      </c>
      <c r="J121" s="8">
        <v>651</v>
      </c>
      <c r="K121" s="9">
        <v>0.76859504132231404</v>
      </c>
      <c r="L121" s="13">
        <v>847</v>
      </c>
      <c r="M121" s="14">
        <v>1.6386148191139501E-3</v>
      </c>
      <c r="N121" s="8"/>
      <c r="O121" s="9"/>
      <c r="P121" s="8"/>
      <c r="Q121" s="9"/>
      <c r="R121" s="8">
        <v>48</v>
      </c>
      <c r="S121" s="9">
        <v>0.106430155210643</v>
      </c>
      <c r="T121" s="8">
        <v>403</v>
      </c>
      <c r="U121" s="9">
        <v>0.89356984478935697</v>
      </c>
      <c r="V121" s="13">
        <v>451</v>
      </c>
      <c r="W121" s="14">
        <v>7.8959485555316305E-4</v>
      </c>
      <c r="X121" s="13">
        <v>1298</v>
      </c>
      <c r="Y121" s="14">
        <v>1.1929280870230899E-3</v>
      </c>
    </row>
    <row r="122" spans="3:25" s="1" customFormat="1" ht="15.4" customHeight="1" x14ac:dyDescent="0.15">
      <c r="C122" s="17" t="s">
        <v>1128</v>
      </c>
      <c r="D122" s="10"/>
      <c r="E122" s="11"/>
      <c r="F122" s="10"/>
      <c r="G122" s="11"/>
      <c r="H122" s="10">
        <v>173</v>
      </c>
      <c r="I122" s="11">
        <v>0.36497890295358598</v>
      </c>
      <c r="J122" s="10">
        <v>301</v>
      </c>
      <c r="K122" s="11">
        <v>0.63502109704641396</v>
      </c>
      <c r="L122" s="13">
        <v>474</v>
      </c>
      <c r="M122" s="14">
        <v>9.1700522344747497E-4</v>
      </c>
      <c r="N122" s="10"/>
      <c r="O122" s="11"/>
      <c r="P122" s="10"/>
      <c r="Q122" s="11"/>
      <c r="R122" s="10">
        <v>35</v>
      </c>
      <c r="S122" s="11">
        <v>0.225806451612903</v>
      </c>
      <c r="T122" s="10">
        <v>120</v>
      </c>
      <c r="U122" s="11">
        <v>0.77419354838709697</v>
      </c>
      <c r="V122" s="13">
        <v>155</v>
      </c>
      <c r="W122" s="14">
        <v>2.71368520201198E-4</v>
      </c>
      <c r="X122" s="13">
        <v>629</v>
      </c>
      <c r="Y122" s="14">
        <v>5.7808302522151397E-4</v>
      </c>
    </row>
    <row r="123" spans="3:25" s="1" customFormat="1" ht="15.4" customHeight="1" x14ac:dyDescent="0.15">
      <c r="C123" s="17" t="s">
        <v>1129</v>
      </c>
      <c r="D123" s="8"/>
      <c r="E123" s="9"/>
      <c r="F123" s="8">
        <v>4</v>
      </c>
      <c r="G123" s="9">
        <v>7.0422535211267599E-3</v>
      </c>
      <c r="H123" s="8">
        <v>169</v>
      </c>
      <c r="I123" s="9">
        <v>0.29753521126760601</v>
      </c>
      <c r="J123" s="8">
        <v>395</v>
      </c>
      <c r="K123" s="9">
        <v>0.69542253521126796</v>
      </c>
      <c r="L123" s="13">
        <v>568</v>
      </c>
      <c r="M123" s="14">
        <v>1.09885857999613E-3</v>
      </c>
      <c r="N123" s="8"/>
      <c r="O123" s="9"/>
      <c r="P123" s="8">
        <v>1</v>
      </c>
      <c r="Q123" s="9">
        <v>3.0211480362537799E-3</v>
      </c>
      <c r="R123" s="8">
        <v>76</v>
      </c>
      <c r="S123" s="9">
        <v>0.22960725075528701</v>
      </c>
      <c r="T123" s="8">
        <v>254</v>
      </c>
      <c r="U123" s="9">
        <v>0.76737160120845904</v>
      </c>
      <c r="V123" s="13">
        <v>331</v>
      </c>
      <c r="W123" s="14">
        <v>5.7950309797804201E-4</v>
      </c>
      <c r="X123" s="13">
        <v>899</v>
      </c>
      <c r="Y123" s="14">
        <v>8.2622677213694997E-4</v>
      </c>
    </row>
    <row r="124" spans="3:25" s="1" customFormat="1" ht="15.4" customHeight="1" x14ac:dyDescent="0.15">
      <c r="C124" s="17" t="s">
        <v>968</v>
      </c>
      <c r="D124" s="10"/>
      <c r="E124" s="11"/>
      <c r="F124" s="10">
        <v>2</v>
      </c>
      <c r="G124" s="11">
        <v>4.2735042735042696E-3</v>
      </c>
      <c r="H124" s="10">
        <v>34</v>
      </c>
      <c r="I124" s="11">
        <v>7.2649572649572697E-2</v>
      </c>
      <c r="J124" s="10">
        <v>432</v>
      </c>
      <c r="K124" s="11">
        <v>0.92307692307692302</v>
      </c>
      <c r="L124" s="13">
        <v>468</v>
      </c>
      <c r="M124" s="14">
        <v>9.0539756239117796E-4</v>
      </c>
      <c r="N124" s="10"/>
      <c r="O124" s="11"/>
      <c r="P124" s="10">
        <v>1</v>
      </c>
      <c r="Q124" s="11">
        <v>2.9069767441860499E-3</v>
      </c>
      <c r="R124" s="10">
        <v>23</v>
      </c>
      <c r="S124" s="11">
        <v>6.6860465116279105E-2</v>
      </c>
      <c r="T124" s="10">
        <v>320</v>
      </c>
      <c r="U124" s="11">
        <v>0.93023255813953498</v>
      </c>
      <c r="V124" s="13">
        <v>344</v>
      </c>
      <c r="W124" s="14">
        <v>6.0226303838201297E-4</v>
      </c>
      <c r="X124" s="13">
        <v>812</v>
      </c>
      <c r="Y124" s="14">
        <v>7.4626934257530897E-4</v>
      </c>
    </row>
    <row r="125" spans="3:25" s="1" customFormat="1" ht="15.4" customHeight="1" x14ac:dyDescent="0.15">
      <c r="C125" s="17" t="s">
        <v>1130</v>
      </c>
      <c r="D125" s="8"/>
      <c r="E125" s="9"/>
      <c r="F125" s="8">
        <v>3</v>
      </c>
      <c r="G125" s="9">
        <v>5.3571428571428603E-2</v>
      </c>
      <c r="H125" s="8">
        <v>41</v>
      </c>
      <c r="I125" s="9">
        <v>0.73214285714285698</v>
      </c>
      <c r="J125" s="8">
        <v>12</v>
      </c>
      <c r="K125" s="9">
        <v>0.214285714285714</v>
      </c>
      <c r="L125" s="13">
        <v>56</v>
      </c>
      <c r="M125" s="14">
        <v>1.0833816985877299E-4</v>
      </c>
      <c r="N125" s="8"/>
      <c r="O125" s="9"/>
      <c r="P125" s="8">
        <v>4</v>
      </c>
      <c r="Q125" s="9">
        <v>4.2105263157894701E-2</v>
      </c>
      <c r="R125" s="8">
        <v>56</v>
      </c>
      <c r="S125" s="9">
        <v>0.58947368421052604</v>
      </c>
      <c r="T125" s="8">
        <v>35</v>
      </c>
      <c r="U125" s="9">
        <v>0.36842105263157898</v>
      </c>
      <c r="V125" s="13">
        <v>95</v>
      </c>
      <c r="W125" s="14">
        <v>1.6632264141363699E-4</v>
      </c>
      <c r="X125" s="13">
        <v>151</v>
      </c>
      <c r="Y125" s="14">
        <v>1.3877668808974299E-4</v>
      </c>
    </row>
    <row r="126" spans="3:25" s="1" customFormat="1" ht="15.4" customHeight="1" x14ac:dyDescent="0.15">
      <c r="C126" s="17" t="s">
        <v>1131</v>
      </c>
      <c r="D126" s="10"/>
      <c r="E126" s="11"/>
      <c r="F126" s="10">
        <v>4</v>
      </c>
      <c r="G126" s="11">
        <v>5.0188205771643703E-3</v>
      </c>
      <c r="H126" s="10">
        <v>332</v>
      </c>
      <c r="I126" s="11">
        <v>0.41656210790464199</v>
      </c>
      <c r="J126" s="10">
        <v>461</v>
      </c>
      <c r="K126" s="11">
        <v>0.57841907151819305</v>
      </c>
      <c r="L126" s="13">
        <v>797</v>
      </c>
      <c r="M126" s="14">
        <v>1.54188431031147E-3</v>
      </c>
      <c r="N126" s="10"/>
      <c r="O126" s="11"/>
      <c r="P126" s="10">
        <v>2</v>
      </c>
      <c r="Q126" s="11">
        <v>3.5087719298245602E-3</v>
      </c>
      <c r="R126" s="10">
        <v>153</v>
      </c>
      <c r="S126" s="11">
        <v>0.268421052631579</v>
      </c>
      <c r="T126" s="10">
        <v>415</v>
      </c>
      <c r="U126" s="11">
        <v>0.72807017543859698</v>
      </c>
      <c r="V126" s="13">
        <v>570</v>
      </c>
      <c r="W126" s="14">
        <v>9.97935848481824E-4</v>
      </c>
      <c r="X126" s="13">
        <v>1367</v>
      </c>
      <c r="Y126" s="14">
        <v>1.2563426001237E-3</v>
      </c>
    </row>
    <row r="127" spans="3:25" s="1" customFormat="1" ht="15.4" customHeight="1" x14ac:dyDescent="0.15">
      <c r="C127" s="17" t="s">
        <v>1132</v>
      </c>
      <c r="D127" s="8"/>
      <c r="E127" s="9"/>
      <c r="F127" s="8"/>
      <c r="G127" s="9"/>
      <c r="H127" s="8">
        <v>110</v>
      </c>
      <c r="I127" s="9">
        <v>0.121145374449339</v>
      </c>
      <c r="J127" s="8">
        <v>798</v>
      </c>
      <c r="K127" s="9">
        <v>0.87885462555066096</v>
      </c>
      <c r="L127" s="13">
        <v>908</v>
      </c>
      <c r="M127" s="14">
        <v>1.7566260398529699E-3</v>
      </c>
      <c r="N127" s="8"/>
      <c r="O127" s="9"/>
      <c r="P127" s="8"/>
      <c r="Q127" s="9"/>
      <c r="R127" s="8">
        <v>47</v>
      </c>
      <c r="S127" s="9">
        <v>5.0213675213675202E-2</v>
      </c>
      <c r="T127" s="8">
        <v>889</v>
      </c>
      <c r="U127" s="9">
        <v>0.94978632478632496</v>
      </c>
      <c r="V127" s="13">
        <v>936</v>
      </c>
      <c r="W127" s="14">
        <v>1.6387157090859399E-3</v>
      </c>
      <c r="X127" s="13">
        <v>1844</v>
      </c>
      <c r="Y127" s="14">
        <v>1.6947298863409701E-3</v>
      </c>
    </row>
    <row r="128" spans="3:25" s="1" customFormat="1" ht="15.4" customHeight="1" x14ac:dyDescent="0.15">
      <c r="C128" s="17" t="s">
        <v>1133</v>
      </c>
      <c r="D128" s="10"/>
      <c r="E128" s="11"/>
      <c r="F128" s="10"/>
      <c r="G128" s="11"/>
      <c r="H128" s="10">
        <v>495</v>
      </c>
      <c r="I128" s="11">
        <v>0.33154722036168799</v>
      </c>
      <c r="J128" s="10">
        <v>998</v>
      </c>
      <c r="K128" s="11">
        <v>0.66845277963831196</v>
      </c>
      <c r="L128" s="13">
        <v>1493</v>
      </c>
      <c r="M128" s="14">
        <v>2.8883729928419399E-3</v>
      </c>
      <c r="N128" s="10"/>
      <c r="O128" s="11"/>
      <c r="P128" s="10"/>
      <c r="Q128" s="11"/>
      <c r="R128" s="10">
        <v>258</v>
      </c>
      <c r="S128" s="11">
        <v>0.220324508966695</v>
      </c>
      <c r="T128" s="10">
        <v>913</v>
      </c>
      <c r="U128" s="11">
        <v>0.77967549103330502</v>
      </c>
      <c r="V128" s="13">
        <v>1171</v>
      </c>
      <c r="W128" s="14">
        <v>2.05014540100389E-3</v>
      </c>
      <c r="X128" s="13">
        <v>2664</v>
      </c>
      <c r="Y128" s="14">
        <v>2.4483516362323E-3</v>
      </c>
    </row>
    <row r="129" spans="3:25" s="1" customFormat="1" ht="15.4" customHeight="1" x14ac:dyDescent="0.15">
      <c r="C129" s="17" t="s">
        <v>1134</v>
      </c>
      <c r="D129" s="8"/>
      <c r="E129" s="9"/>
      <c r="F129" s="8"/>
      <c r="G129" s="9"/>
      <c r="H129" s="8">
        <v>11</v>
      </c>
      <c r="I129" s="9">
        <v>4.2635658914728702E-2</v>
      </c>
      <c r="J129" s="8">
        <v>247</v>
      </c>
      <c r="K129" s="9">
        <v>0.95736434108527102</v>
      </c>
      <c r="L129" s="13">
        <v>258</v>
      </c>
      <c r="M129" s="14">
        <v>4.9912942542077799E-4</v>
      </c>
      <c r="N129" s="8"/>
      <c r="O129" s="9"/>
      <c r="P129" s="8"/>
      <c r="Q129" s="9"/>
      <c r="R129" s="8">
        <v>4</v>
      </c>
      <c r="S129" s="9">
        <v>1.3698630136986301E-2</v>
      </c>
      <c r="T129" s="8">
        <v>288</v>
      </c>
      <c r="U129" s="9">
        <v>0.98630136986301398</v>
      </c>
      <c r="V129" s="13">
        <v>292</v>
      </c>
      <c r="W129" s="14">
        <v>5.1122327676612802E-4</v>
      </c>
      <c r="X129" s="13">
        <v>550</v>
      </c>
      <c r="Y129" s="14">
        <v>5.0547800297588697E-4</v>
      </c>
    </row>
    <row r="130" spans="3:25" s="1" customFormat="1" ht="15.4" customHeight="1" x14ac:dyDescent="0.15">
      <c r="C130" s="17" t="s">
        <v>1135</v>
      </c>
      <c r="D130" s="10">
        <v>3</v>
      </c>
      <c r="E130" s="11">
        <v>9.5663265306122501E-4</v>
      </c>
      <c r="F130" s="10">
        <v>10</v>
      </c>
      <c r="G130" s="11">
        <v>3.18877551020408E-3</v>
      </c>
      <c r="H130" s="10">
        <v>1247</v>
      </c>
      <c r="I130" s="11">
        <v>0.39764030612244899</v>
      </c>
      <c r="J130" s="10">
        <v>1876</v>
      </c>
      <c r="K130" s="11">
        <v>0.59821428571428603</v>
      </c>
      <c r="L130" s="13">
        <v>3136</v>
      </c>
      <c r="M130" s="14">
        <v>6.06693751209131E-3</v>
      </c>
      <c r="N130" s="10"/>
      <c r="O130" s="11"/>
      <c r="P130" s="10">
        <v>5</v>
      </c>
      <c r="Q130" s="11">
        <v>3.4036759700476499E-3</v>
      </c>
      <c r="R130" s="10">
        <v>390</v>
      </c>
      <c r="S130" s="11">
        <v>0.265486725663717</v>
      </c>
      <c r="T130" s="10">
        <v>1074</v>
      </c>
      <c r="U130" s="11">
        <v>0.73110959836623601</v>
      </c>
      <c r="V130" s="13">
        <v>1469</v>
      </c>
      <c r="W130" s="14">
        <v>2.57187326564877E-3</v>
      </c>
      <c r="X130" s="13">
        <v>4605</v>
      </c>
      <c r="Y130" s="14">
        <v>4.2322294612799297E-3</v>
      </c>
    </row>
    <row r="131" spans="3:25" s="1" customFormat="1" ht="15.4" customHeight="1" x14ac:dyDescent="0.15">
      <c r="C131" s="17" t="s">
        <v>1136</v>
      </c>
      <c r="D131" s="8">
        <v>4</v>
      </c>
      <c r="E131" s="9">
        <v>7.5329566854990605E-4</v>
      </c>
      <c r="F131" s="8">
        <v>26</v>
      </c>
      <c r="G131" s="9">
        <v>4.8964218455743898E-3</v>
      </c>
      <c r="H131" s="8">
        <v>2052</v>
      </c>
      <c r="I131" s="9">
        <v>0.38644067796610199</v>
      </c>
      <c r="J131" s="8">
        <v>3228</v>
      </c>
      <c r="K131" s="9">
        <v>0.60790960451977405</v>
      </c>
      <c r="L131" s="13">
        <v>5310</v>
      </c>
      <c r="M131" s="14">
        <v>1.0272780034823001E-2</v>
      </c>
      <c r="N131" s="8">
        <v>3</v>
      </c>
      <c r="O131" s="9">
        <v>9.0279867589527498E-4</v>
      </c>
      <c r="P131" s="8">
        <v>23</v>
      </c>
      <c r="Q131" s="9">
        <v>6.9214565151971101E-3</v>
      </c>
      <c r="R131" s="8">
        <v>968</v>
      </c>
      <c r="S131" s="9">
        <v>0.29130303942220898</v>
      </c>
      <c r="T131" s="8">
        <v>2329</v>
      </c>
      <c r="U131" s="9">
        <v>0.70087270538669899</v>
      </c>
      <c r="V131" s="13">
        <v>3323</v>
      </c>
      <c r="W131" s="14">
        <v>5.8177909201843903E-3</v>
      </c>
      <c r="X131" s="13">
        <v>8633</v>
      </c>
      <c r="Y131" s="14">
        <v>7.9341665448924206E-3</v>
      </c>
    </row>
    <row r="132" spans="3:25" s="1" customFormat="1" ht="15.4" customHeight="1" x14ac:dyDescent="0.15">
      <c r="C132" s="17" t="s">
        <v>1137</v>
      </c>
      <c r="D132" s="10"/>
      <c r="E132" s="11"/>
      <c r="F132" s="10"/>
      <c r="G132" s="11"/>
      <c r="H132" s="10">
        <v>122</v>
      </c>
      <c r="I132" s="11">
        <v>0.32189973614775702</v>
      </c>
      <c r="J132" s="10">
        <v>257</v>
      </c>
      <c r="K132" s="11">
        <v>0.67810026385224298</v>
      </c>
      <c r="L132" s="13">
        <v>379</v>
      </c>
      <c r="M132" s="14">
        <v>7.3321725672276998E-4</v>
      </c>
      <c r="N132" s="10">
        <v>1</v>
      </c>
      <c r="O132" s="11">
        <v>4.6296296296296302E-3</v>
      </c>
      <c r="P132" s="10"/>
      <c r="Q132" s="11"/>
      <c r="R132" s="10">
        <v>42</v>
      </c>
      <c r="S132" s="11">
        <v>0.194444444444444</v>
      </c>
      <c r="T132" s="10">
        <v>173</v>
      </c>
      <c r="U132" s="11">
        <v>0.80092592592592604</v>
      </c>
      <c r="V132" s="13">
        <v>216</v>
      </c>
      <c r="W132" s="14">
        <v>3.7816516363521797E-4</v>
      </c>
      <c r="X132" s="13">
        <v>595</v>
      </c>
      <c r="Y132" s="14">
        <v>5.4683529412845897E-4</v>
      </c>
    </row>
    <row r="133" spans="3:25" s="1" customFormat="1" ht="15.4" customHeight="1" x14ac:dyDescent="0.15">
      <c r="C133" s="17" t="s">
        <v>1138</v>
      </c>
      <c r="D133" s="8">
        <v>11</v>
      </c>
      <c r="E133" s="9">
        <v>8.00640512409928E-4</v>
      </c>
      <c r="F133" s="8">
        <v>7</v>
      </c>
      <c r="G133" s="9">
        <v>5.0949850789722704E-4</v>
      </c>
      <c r="H133" s="8">
        <v>1392</v>
      </c>
      <c r="I133" s="9">
        <v>0.10131741757042</v>
      </c>
      <c r="J133" s="8">
        <v>12329</v>
      </c>
      <c r="K133" s="9">
        <v>0.89737244340927302</v>
      </c>
      <c r="L133" s="13">
        <v>13739</v>
      </c>
      <c r="M133" s="14">
        <v>2.6579609208744401E-2</v>
      </c>
      <c r="N133" s="8">
        <v>8</v>
      </c>
      <c r="O133" s="9">
        <v>5.4783263712935703E-4</v>
      </c>
      <c r="P133" s="8">
        <v>5</v>
      </c>
      <c r="Q133" s="9">
        <v>3.4239539820584802E-4</v>
      </c>
      <c r="R133" s="8">
        <v>603</v>
      </c>
      <c r="S133" s="9">
        <v>4.1292885023625298E-2</v>
      </c>
      <c r="T133" s="8">
        <v>13987</v>
      </c>
      <c r="U133" s="9">
        <v>0.95781688694103895</v>
      </c>
      <c r="V133" s="13">
        <v>14603</v>
      </c>
      <c r="W133" s="14">
        <v>2.5566416132245799E-2</v>
      </c>
      <c r="X133" s="13">
        <v>28342</v>
      </c>
      <c r="Y133" s="14">
        <v>2.60477410188047E-2</v>
      </c>
    </row>
    <row r="134" spans="3:25" s="1" customFormat="1" ht="15.4" customHeight="1" x14ac:dyDescent="0.15">
      <c r="C134" s="17" t="s">
        <v>1139</v>
      </c>
      <c r="D134" s="10"/>
      <c r="E134" s="11"/>
      <c r="F134" s="10"/>
      <c r="G134" s="11"/>
      <c r="H134" s="10">
        <v>48</v>
      </c>
      <c r="I134" s="11">
        <v>0.34782608695652201</v>
      </c>
      <c r="J134" s="10">
        <v>90</v>
      </c>
      <c r="K134" s="11">
        <v>0.65217391304347805</v>
      </c>
      <c r="L134" s="13">
        <v>138</v>
      </c>
      <c r="M134" s="14">
        <v>2.66976204294835E-4</v>
      </c>
      <c r="N134" s="10"/>
      <c r="O134" s="11"/>
      <c r="P134" s="10"/>
      <c r="Q134" s="11"/>
      <c r="R134" s="10">
        <v>39</v>
      </c>
      <c r="S134" s="11">
        <v>0.26351351351351399</v>
      </c>
      <c r="T134" s="10">
        <v>109</v>
      </c>
      <c r="U134" s="11">
        <v>0.73648648648648696</v>
      </c>
      <c r="V134" s="13">
        <v>148</v>
      </c>
      <c r="W134" s="14">
        <v>2.5911316767598301E-4</v>
      </c>
      <c r="X134" s="13">
        <v>286</v>
      </c>
      <c r="Y134" s="14">
        <v>2.6284856154746103E-4</v>
      </c>
    </row>
    <row r="135" spans="3:25" s="1" customFormat="1" ht="15.4" customHeight="1" x14ac:dyDescent="0.15">
      <c r="C135" s="17" t="s">
        <v>1140</v>
      </c>
      <c r="D135" s="8">
        <v>1</v>
      </c>
      <c r="E135" s="9">
        <v>9.5238095238095299E-3</v>
      </c>
      <c r="F135" s="8">
        <v>2</v>
      </c>
      <c r="G135" s="9">
        <v>1.9047619047619101E-2</v>
      </c>
      <c r="H135" s="8">
        <v>23</v>
      </c>
      <c r="I135" s="9">
        <v>0.21904761904761899</v>
      </c>
      <c r="J135" s="8">
        <v>79</v>
      </c>
      <c r="K135" s="9">
        <v>0.75238095238095204</v>
      </c>
      <c r="L135" s="13">
        <v>105</v>
      </c>
      <c r="M135" s="14">
        <v>2.0313406848520001E-4</v>
      </c>
      <c r="N135" s="8">
        <v>1</v>
      </c>
      <c r="O135" s="9">
        <v>1.2345679012345699E-2</v>
      </c>
      <c r="P135" s="8">
        <v>2</v>
      </c>
      <c r="Q135" s="9">
        <v>2.4691358024691398E-2</v>
      </c>
      <c r="R135" s="8">
        <v>20</v>
      </c>
      <c r="S135" s="9">
        <v>0.24691358024691401</v>
      </c>
      <c r="T135" s="8">
        <v>58</v>
      </c>
      <c r="U135" s="9">
        <v>0.71604938271604901</v>
      </c>
      <c r="V135" s="13">
        <v>81</v>
      </c>
      <c r="W135" s="14">
        <v>1.4181193636320701E-4</v>
      </c>
      <c r="X135" s="13">
        <v>186</v>
      </c>
      <c r="Y135" s="14">
        <v>1.7094347009729999E-4</v>
      </c>
    </row>
    <row r="136" spans="3:25" s="1" customFormat="1" ht="15.4" customHeight="1" x14ac:dyDescent="0.15">
      <c r="C136" s="17" t="s">
        <v>1141</v>
      </c>
      <c r="D136" s="10">
        <v>2</v>
      </c>
      <c r="E136" s="11">
        <v>2.6455026455026501E-3</v>
      </c>
      <c r="F136" s="10"/>
      <c r="G136" s="11"/>
      <c r="H136" s="10">
        <v>192</v>
      </c>
      <c r="I136" s="11">
        <v>0.25396825396825401</v>
      </c>
      <c r="J136" s="10">
        <v>562</v>
      </c>
      <c r="K136" s="11">
        <v>0.74338624338624304</v>
      </c>
      <c r="L136" s="13">
        <v>756</v>
      </c>
      <c r="M136" s="14">
        <v>1.46256529309344E-3</v>
      </c>
      <c r="N136" s="10"/>
      <c r="O136" s="11"/>
      <c r="P136" s="10">
        <v>1</v>
      </c>
      <c r="Q136" s="11">
        <v>1.7921146953405001E-3</v>
      </c>
      <c r="R136" s="10">
        <v>83</v>
      </c>
      <c r="S136" s="11">
        <v>0.148745519713262</v>
      </c>
      <c r="T136" s="10">
        <v>474</v>
      </c>
      <c r="U136" s="11">
        <v>0.84946236559139798</v>
      </c>
      <c r="V136" s="13">
        <v>558</v>
      </c>
      <c r="W136" s="14">
        <v>9.7692667272431303E-4</v>
      </c>
      <c r="X136" s="13">
        <v>1314</v>
      </c>
      <c r="Y136" s="14">
        <v>1.2076329016551201E-3</v>
      </c>
    </row>
    <row r="137" spans="3:25" s="1" customFormat="1" ht="15.4" customHeight="1" x14ac:dyDescent="0.15">
      <c r="C137" s="17" t="s">
        <v>1142</v>
      </c>
      <c r="D137" s="8">
        <v>8</v>
      </c>
      <c r="E137" s="9">
        <v>8.3769633507853394E-3</v>
      </c>
      <c r="F137" s="8">
        <v>12</v>
      </c>
      <c r="G137" s="9">
        <v>1.2565445026178E-2</v>
      </c>
      <c r="H137" s="8">
        <v>320</v>
      </c>
      <c r="I137" s="9">
        <v>0.33507853403141402</v>
      </c>
      <c r="J137" s="8">
        <v>615</v>
      </c>
      <c r="K137" s="9">
        <v>0.64397905759162299</v>
      </c>
      <c r="L137" s="13">
        <v>955</v>
      </c>
      <c r="M137" s="14">
        <v>1.8475527181272999E-3</v>
      </c>
      <c r="N137" s="8">
        <v>10</v>
      </c>
      <c r="O137" s="9">
        <v>1.45560407569141E-2</v>
      </c>
      <c r="P137" s="8">
        <v>6</v>
      </c>
      <c r="Q137" s="9">
        <v>8.7336244541484694E-3</v>
      </c>
      <c r="R137" s="8">
        <v>172</v>
      </c>
      <c r="S137" s="9">
        <v>0.25036390101892297</v>
      </c>
      <c r="T137" s="8">
        <v>499</v>
      </c>
      <c r="U137" s="9">
        <v>0.72634643377001495</v>
      </c>
      <c r="V137" s="13">
        <v>687</v>
      </c>
      <c r="W137" s="14">
        <v>1.20277531211757E-3</v>
      </c>
      <c r="X137" s="13">
        <v>1642</v>
      </c>
      <c r="Y137" s="14">
        <v>1.50908160161165E-3</v>
      </c>
    </row>
    <row r="138" spans="3:25" s="1" customFormat="1" ht="15.4" customHeight="1" x14ac:dyDescent="0.15">
      <c r="C138" s="17" t="s">
        <v>1143</v>
      </c>
      <c r="D138" s="10"/>
      <c r="E138" s="11"/>
      <c r="F138" s="10"/>
      <c r="G138" s="11"/>
      <c r="H138" s="10">
        <v>59</v>
      </c>
      <c r="I138" s="11">
        <v>0.18910256410256401</v>
      </c>
      <c r="J138" s="10">
        <v>253</v>
      </c>
      <c r="K138" s="11">
        <v>0.81089743589743601</v>
      </c>
      <c r="L138" s="13">
        <v>312</v>
      </c>
      <c r="M138" s="14">
        <v>6.0359837492745204E-4</v>
      </c>
      <c r="N138" s="10"/>
      <c r="O138" s="11"/>
      <c r="P138" s="10">
        <v>1</v>
      </c>
      <c r="Q138" s="11">
        <v>6.8027210884353704E-3</v>
      </c>
      <c r="R138" s="10">
        <v>12</v>
      </c>
      <c r="S138" s="11">
        <v>8.1632653061224497E-2</v>
      </c>
      <c r="T138" s="10">
        <v>134</v>
      </c>
      <c r="U138" s="11">
        <v>0.91156462585034004</v>
      </c>
      <c r="V138" s="13">
        <v>147</v>
      </c>
      <c r="W138" s="14">
        <v>2.5736240302952302E-4</v>
      </c>
      <c r="X138" s="13">
        <v>459</v>
      </c>
      <c r="Y138" s="14">
        <v>4.2184436975624E-4</v>
      </c>
    </row>
    <row r="139" spans="3:25" s="1" customFormat="1" ht="15.4" customHeight="1" x14ac:dyDescent="0.15">
      <c r="C139" s="17" t="s">
        <v>1144</v>
      </c>
      <c r="D139" s="8">
        <v>1</v>
      </c>
      <c r="E139" s="9">
        <v>1.8621973929236499E-3</v>
      </c>
      <c r="F139" s="8"/>
      <c r="G139" s="9"/>
      <c r="H139" s="8">
        <v>127</v>
      </c>
      <c r="I139" s="9">
        <v>0.23649906890130401</v>
      </c>
      <c r="J139" s="8">
        <v>409</v>
      </c>
      <c r="K139" s="9">
        <v>0.76163873370577295</v>
      </c>
      <c r="L139" s="13">
        <v>537</v>
      </c>
      <c r="M139" s="14">
        <v>1.0388856645386E-3</v>
      </c>
      <c r="N139" s="8">
        <v>1</v>
      </c>
      <c r="O139" s="9">
        <v>3.24675324675325E-3</v>
      </c>
      <c r="P139" s="8"/>
      <c r="Q139" s="9"/>
      <c r="R139" s="8">
        <v>42</v>
      </c>
      <c r="S139" s="9">
        <v>0.13636363636363599</v>
      </c>
      <c r="T139" s="8">
        <v>265</v>
      </c>
      <c r="U139" s="9">
        <v>0.86038961038961004</v>
      </c>
      <c r="V139" s="13">
        <v>308</v>
      </c>
      <c r="W139" s="14">
        <v>5.39235511109477E-4</v>
      </c>
      <c r="X139" s="13">
        <v>845</v>
      </c>
      <c r="Y139" s="14">
        <v>7.7659802275386301E-4</v>
      </c>
    </row>
    <row r="140" spans="3:25" s="1" customFormat="1" ht="15.4" customHeight="1" x14ac:dyDescent="0.15">
      <c r="C140" s="17" t="s">
        <v>1145</v>
      </c>
      <c r="D140" s="10"/>
      <c r="E140" s="11"/>
      <c r="F140" s="10">
        <v>8</v>
      </c>
      <c r="G140" s="11">
        <v>2.3668639053254399E-2</v>
      </c>
      <c r="H140" s="10">
        <v>174</v>
      </c>
      <c r="I140" s="11">
        <v>0.51479289940828399</v>
      </c>
      <c r="J140" s="10">
        <v>156</v>
      </c>
      <c r="K140" s="11">
        <v>0.46153846153846201</v>
      </c>
      <c r="L140" s="13">
        <v>338</v>
      </c>
      <c r="M140" s="14">
        <v>6.5389823950474002E-4</v>
      </c>
      <c r="N140" s="10"/>
      <c r="O140" s="11"/>
      <c r="P140" s="10">
        <v>6</v>
      </c>
      <c r="Q140" s="11">
        <v>1.33928571428571E-2</v>
      </c>
      <c r="R140" s="10">
        <v>128</v>
      </c>
      <c r="S140" s="11">
        <v>0.28571428571428598</v>
      </c>
      <c r="T140" s="10">
        <v>314</v>
      </c>
      <c r="U140" s="11">
        <v>0.70089285714285698</v>
      </c>
      <c r="V140" s="13">
        <v>448</v>
      </c>
      <c r="W140" s="14">
        <v>7.8434256161378504E-4</v>
      </c>
      <c r="X140" s="13">
        <v>786</v>
      </c>
      <c r="Y140" s="14">
        <v>7.22374018798267E-4</v>
      </c>
    </row>
    <row r="141" spans="3:25" s="1" customFormat="1" ht="15.4" customHeight="1" x14ac:dyDescent="0.15">
      <c r="C141" s="17" t="s">
        <v>1146</v>
      </c>
      <c r="D141" s="8"/>
      <c r="E141" s="9"/>
      <c r="F141" s="8"/>
      <c r="G141" s="9"/>
      <c r="H141" s="8">
        <v>42</v>
      </c>
      <c r="I141" s="9">
        <v>0.24277456647398801</v>
      </c>
      <c r="J141" s="8">
        <v>131</v>
      </c>
      <c r="K141" s="9">
        <v>0.75722543352601202</v>
      </c>
      <c r="L141" s="13">
        <v>173</v>
      </c>
      <c r="M141" s="14">
        <v>3.34687560456568E-4</v>
      </c>
      <c r="N141" s="8"/>
      <c r="O141" s="9"/>
      <c r="P141" s="8"/>
      <c r="Q141" s="9"/>
      <c r="R141" s="8">
        <v>18</v>
      </c>
      <c r="S141" s="9">
        <v>8.4112149532710304E-2</v>
      </c>
      <c r="T141" s="8">
        <v>196</v>
      </c>
      <c r="U141" s="9">
        <v>0.91588785046729004</v>
      </c>
      <c r="V141" s="13">
        <v>214</v>
      </c>
      <c r="W141" s="14">
        <v>3.7466363434229903E-4</v>
      </c>
      <c r="X141" s="13">
        <v>387</v>
      </c>
      <c r="Y141" s="14">
        <v>3.5567270391212398E-4</v>
      </c>
    </row>
    <row r="142" spans="3:25" s="1" customFormat="1" ht="15.4" customHeight="1" x14ac:dyDescent="0.15">
      <c r="C142" s="17" t="s">
        <v>1147</v>
      </c>
      <c r="D142" s="10"/>
      <c r="E142" s="11"/>
      <c r="F142" s="10"/>
      <c r="G142" s="11"/>
      <c r="H142" s="10">
        <v>59</v>
      </c>
      <c r="I142" s="11">
        <v>0.31216931216931199</v>
      </c>
      <c r="J142" s="10">
        <v>130</v>
      </c>
      <c r="K142" s="11">
        <v>0.68783068783068801</v>
      </c>
      <c r="L142" s="13">
        <v>189</v>
      </c>
      <c r="M142" s="14">
        <v>3.6564132327336E-4</v>
      </c>
      <c r="N142" s="10"/>
      <c r="O142" s="11"/>
      <c r="P142" s="10"/>
      <c r="Q142" s="11"/>
      <c r="R142" s="10">
        <v>43</v>
      </c>
      <c r="S142" s="11">
        <v>0.18859649122807001</v>
      </c>
      <c r="T142" s="10">
        <v>185</v>
      </c>
      <c r="U142" s="11">
        <v>0.81140350877193002</v>
      </c>
      <c r="V142" s="13">
        <v>228</v>
      </c>
      <c r="W142" s="14">
        <v>3.9917433939272998E-4</v>
      </c>
      <c r="X142" s="13">
        <v>417</v>
      </c>
      <c r="Y142" s="14">
        <v>3.8324423134717198E-4</v>
      </c>
    </row>
    <row r="143" spans="3:25" s="1" customFormat="1" ht="15.4" customHeight="1" x14ac:dyDescent="0.15">
      <c r="C143" s="17" t="s">
        <v>1148</v>
      </c>
      <c r="D143" s="8">
        <v>152</v>
      </c>
      <c r="E143" s="9">
        <v>0.83516483516483497</v>
      </c>
      <c r="F143" s="8">
        <v>28</v>
      </c>
      <c r="G143" s="9">
        <v>0.15384615384615399</v>
      </c>
      <c r="H143" s="8">
        <v>2</v>
      </c>
      <c r="I143" s="9">
        <v>1.0989010989011E-2</v>
      </c>
      <c r="J143" s="8"/>
      <c r="K143" s="9"/>
      <c r="L143" s="13">
        <v>182</v>
      </c>
      <c r="M143" s="14">
        <v>3.52099052041014E-4</v>
      </c>
      <c r="N143" s="8">
        <v>169</v>
      </c>
      <c r="O143" s="9">
        <v>0.90374331550802101</v>
      </c>
      <c r="P143" s="8">
        <v>16</v>
      </c>
      <c r="Q143" s="9">
        <v>8.5561497326203204E-2</v>
      </c>
      <c r="R143" s="8">
        <v>2</v>
      </c>
      <c r="S143" s="9">
        <v>1.06951871657754E-2</v>
      </c>
      <c r="T143" s="8"/>
      <c r="U143" s="9"/>
      <c r="V143" s="13">
        <v>187</v>
      </c>
      <c r="W143" s="14">
        <v>3.27392988887897E-4</v>
      </c>
      <c r="X143" s="13">
        <v>369</v>
      </c>
      <c r="Y143" s="14">
        <v>3.3912978745109502E-4</v>
      </c>
    </row>
    <row r="144" spans="3:25" s="1" customFormat="1" ht="15.4" customHeight="1" x14ac:dyDescent="0.15">
      <c r="C144" s="17" t="s">
        <v>959</v>
      </c>
      <c r="D144" s="10">
        <v>5</v>
      </c>
      <c r="E144" s="11">
        <v>4.77554918815664E-3</v>
      </c>
      <c r="F144" s="10">
        <v>2</v>
      </c>
      <c r="G144" s="11">
        <v>1.9102196752626599E-3</v>
      </c>
      <c r="H144" s="10">
        <v>206</v>
      </c>
      <c r="I144" s="11">
        <v>0.196752626552053</v>
      </c>
      <c r="J144" s="10">
        <v>834</v>
      </c>
      <c r="K144" s="11">
        <v>0.79656160458452696</v>
      </c>
      <c r="L144" s="13">
        <v>1047</v>
      </c>
      <c r="M144" s="14">
        <v>2.02553685432385E-3</v>
      </c>
      <c r="N144" s="10">
        <v>2</v>
      </c>
      <c r="O144" s="11">
        <v>1.9379844961240299E-3</v>
      </c>
      <c r="P144" s="10">
        <v>2</v>
      </c>
      <c r="Q144" s="11">
        <v>1.9379844961240299E-3</v>
      </c>
      <c r="R144" s="10">
        <v>89</v>
      </c>
      <c r="S144" s="11">
        <v>8.6240310077519394E-2</v>
      </c>
      <c r="T144" s="10">
        <v>939</v>
      </c>
      <c r="U144" s="11">
        <v>0.90988372093023295</v>
      </c>
      <c r="V144" s="13">
        <v>1032</v>
      </c>
      <c r="W144" s="14">
        <v>1.8067891151460401E-3</v>
      </c>
      <c r="X144" s="13">
        <v>2079</v>
      </c>
      <c r="Y144" s="14">
        <v>1.9107068512488499E-3</v>
      </c>
    </row>
    <row r="145" spans="3:25" s="1" customFormat="1" ht="15.4" customHeight="1" x14ac:dyDescent="0.15">
      <c r="C145" s="17" t="s">
        <v>1149</v>
      </c>
      <c r="D145" s="8">
        <v>23</v>
      </c>
      <c r="E145" s="9">
        <v>1.1517275913870801E-2</v>
      </c>
      <c r="F145" s="8">
        <v>28</v>
      </c>
      <c r="G145" s="9">
        <v>1.4021031547321001E-2</v>
      </c>
      <c r="H145" s="8">
        <v>528</v>
      </c>
      <c r="I145" s="9">
        <v>0.26439659489233902</v>
      </c>
      <c r="J145" s="8">
        <v>1418</v>
      </c>
      <c r="K145" s="9">
        <v>0.71006509764646997</v>
      </c>
      <c r="L145" s="13">
        <v>1997</v>
      </c>
      <c r="M145" s="14">
        <v>3.8634165215708999E-3</v>
      </c>
      <c r="N145" s="8">
        <v>32</v>
      </c>
      <c r="O145" s="9">
        <v>1.84971098265896E-2</v>
      </c>
      <c r="P145" s="8">
        <v>28</v>
      </c>
      <c r="Q145" s="9">
        <v>1.6184971098265898E-2</v>
      </c>
      <c r="R145" s="8">
        <v>290</v>
      </c>
      <c r="S145" s="9">
        <v>0.16763005780346801</v>
      </c>
      <c r="T145" s="8">
        <v>1380</v>
      </c>
      <c r="U145" s="9">
        <v>0.79768786127167601</v>
      </c>
      <c r="V145" s="13">
        <v>1730</v>
      </c>
      <c r="W145" s="14">
        <v>3.0288228383746601E-3</v>
      </c>
      <c r="X145" s="13">
        <v>3727</v>
      </c>
      <c r="Y145" s="14">
        <v>3.4253027583475101E-3</v>
      </c>
    </row>
    <row r="146" spans="3:25" s="1" customFormat="1" ht="15.4" customHeight="1" x14ac:dyDescent="0.15">
      <c r="C146" s="17" t="s">
        <v>1150</v>
      </c>
      <c r="D146" s="10"/>
      <c r="E146" s="11"/>
      <c r="F146" s="10"/>
      <c r="G146" s="11"/>
      <c r="H146" s="10">
        <v>161</v>
      </c>
      <c r="I146" s="11">
        <v>0.222991689750693</v>
      </c>
      <c r="J146" s="10">
        <v>561</v>
      </c>
      <c r="K146" s="11">
        <v>0.77700831024930805</v>
      </c>
      <c r="L146" s="13">
        <v>722</v>
      </c>
      <c r="M146" s="14">
        <v>1.3967885471077601E-3</v>
      </c>
      <c r="N146" s="10"/>
      <c r="O146" s="11"/>
      <c r="P146" s="10"/>
      <c r="Q146" s="11"/>
      <c r="R146" s="10">
        <v>62</v>
      </c>
      <c r="S146" s="11">
        <v>0.10896309314586999</v>
      </c>
      <c r="T146" s="10">
        <v>507</v>
      </c>
      <c r="U146" s="11">
        <v>0.89103690685412995</v>
      </c>
      <c r="V146" s="13">
        <v>569</v>
      </c>
      <c r="W146" s="14">
        <v>9.9618508383536499E-4</v>
      </c>
      <c r="X146" s="13">
        <v>1291</v>
      </c>
      <c r="Y146" s="14">
        <v>1.1864947306215799E-3</v>
      </c>
    </row>
    <row r="147" spans="3:25" s="1" customFormat="1" ht="15.4" customHeight="1" x14ac:dyDescent="0.15">
      <c r="C147" s="17" t="s">
        <v>1151</v>
      </c>
      <c r="D147" s="8"/>
      <c r="E147" s="9"/>
      <c r="F147" s="8">
        <v>6</v>
      </c>
      <c r="G147" s="9">
        <v>1.5706806282722498E-2</v>
      </c>
      <c r="H147" s="8">
        <v>64</v>
      </c>
      <c r="I147" s="9">
        <v>0.16753926701570701</v>
      </c>
      <c r="J147" s="8">
        <v>312</v>
      </c>
      <c r="K147" s="9">
        <v>0.81675392670157099</v>
      </c>
      <c r="L147" s="13">
        <v>382</v>
      </c>
      <c r="M147" s="14">
        <v>7.3902108725091903E-4</v>
      </c>
      <c r="N147" s="8">
        <v>1</v>
      </c>
      <c r="O147" s="9">
        <v>2.4271844660194199E-3</v>
      </c>
      <c r="P147" s="8">
        <v>8</v>
      </c>
      <c r="Q147" s="9">
        <v>1.94174757281553E-2</v>
      </c>
      <c r="R147" s="8">
        <v>59</v>
      </c>
      <c r="S147" s="9">
        <v>0.14320388349514601</v>
      </c>
      <c r="T147" s="8">
        <v>344</v>
      </c>
      <c r="U147" s="9">
        <v>0.83495145631068002</v>
      </c>
      <c r="V147" s="13">
        <v>412</v>
      </c>
      <c r="W147" s="14">
        <v>7.2131503434124896E-4</v>
      </c>
      <c r="X147" s="13">
        <v>794</v>
      </c>
      <c r="Y147" s="14">
        <v>7.2972642611428002E-4</v>
      </c>
    </row>
    <row r="148" spans="3:25" s="1" customFormat="1" ht="15.4" customHeight="1" x14ac:dyDescent="0.15">
      <c r="C148" s="17" t="s">
        <v>1152</v>
      </c>
      <c r="D148" s="10">
        <v>9</v>
      </c>
      <c r="E148" s="11">
        <v>8.31024930747923E-3</v>
      </c>
      <c r="F148" s="10">
        <v>129</v>
      </c>
      <c r="G148" s="11">
        <v>0.11911357340720199</v>
      </c>
      <c r="H148" s="10">
        <v>298</v>
      </c>
      <c r="I148" s="11">
        <v>0.27516158818097902</v>
      </c>
      <c r="J148" s="10">
        <v>647</v>
      </c>
      <c r="K148" s="11">
        <v>0.59741458910433998</v>
      </c>
      <c r="L148" s="13">
        <v>1083</v>
      </c>
      <c r="M148" s="14">
        <v>2.0951828206616399E-3</v>
      </c>
      <c r="N148" s="10">
        <v>7</v>
      </c>
      <c r="O148" s="11">
        <v>6.2500000000000003E-3</v>
      </c>
      <c r="P148" s="10">
        <v>128</v>
      </c>
      <c r="Q148" s="11">
        <v>0.114285714285714</v>
      </c>
      <c r="R148" s="10">
        <v>252</v>
      </c>
      <c r="S148" s="11">
        <v>0.22500000000000001</v>
      </c>
      <c r="T148" s="10">
        <v>733</v>
      </c>
      <c r="U148" s="11">
        <v>0.65446428571428605</v>
      </c>
      <c r="V148" s="13">
        <v>1120</v>
      </c>
      <c r="W148" s="14">
        <v>1.9608564040344599E-3</v>
      </c>
      <c r="X148" s="13">
        <v>2203</v>
      </c>
      <c r="Y148" s="14">
        <v>2.0246691646470501E-3</v>
      </c>
    </row>
    <row r="149" spans="3:25" s="1" customFormat="1" ht="15.4" customHeight="1" x14ac:dyDescent="0.15">
      <c r="C149" s="17" t="s">
        <v>1153</v>
      </c>
      <c r="D149" s="8"/>
      <c r="E149" s="9"/>
      <c r="F149" s="8">
        <v>37</v>
      </c>
      <c r="G149" s="9">
        <v>4.46859903381642E-2</v>
      </c>
      <c r="H149" s="8">
        <v>391</v>
      </c>
      <c r="I149" s="9">
        <v>0.47222222222222199</v>
      </c>
      <c r="J149" s="8">
        <v>400</v>
      </c>
      <c r="K149" s="9">
        <v>0.48309178743961401</v>
      </c>
      <c r="L149" s="13">
        <v>828</v>
      </c>
      <c r="M149" s="14">
        <v>1.60185722576901E-3</v>
      </c>
      <c r="N149" s="8"/>
      <c r="O149" s="9"/>
      <c r="P149" s="8">
        <v>16</v>
      </c>
      <c r="Q149" s="9">
        <v>2.4502297090352201E-2</v>
      </c>
      <c r="R149" s="8">
        <v>208</v>
      </c>
      <c r="S149" s="9">
        <v>0.31852986217457901</v>
      </c>
      <c r="T149" s="8">
        <v>429</v>
      </c>
      <c r="U149" s="9">
        <v>0.65696784073506898</v>
      </c>
      <c r="V149" s="13">
        <v>653</v>
      </c>
      <c r="W149" s="14">
        <v>1.1432493141379501E-3</v>
      </c>
      <c r="X149" s="13">
        <v>1481</v>
      </c>
      <c r="Y149" s="14">
        <v>1.3611144043768899E-3</v>
      </c>
    </row>
    <row r="150" spans="3:25" s="1" customFormat="1" ht="15.4" customHeight="1" x14ac:dyDescent="0.15">
      <c r="C150" s="17" t="s">
        <v>1154</v>
      </c>
      <c r="D150" s="10"/>
      <c r="E150" s="11"/>
      <c r="F150" s="10">
        <v>13</v>
      </c>
      <c r="G150" s="11">
        <v>3.2986551636640399E-3</v>
      </c>
      <c r="H150" s="10">
        <v>1340</v>
      </c>
      <c r="I150" s="11">
        <v>0.34001522456229399</v>
      </c>
      <c r="J150" s="10">
        <v>2588</v>
      </c>
      <c r="K150" s="11">
        <v>0.65668612027404205</v>
      </c>
      <c r="L150" s="13">
        <v>3941</v>
      </c>
      <c r="M150" s="14">
        <v>7.6242987038111802E-3</v>
      </c>
      <c r="N150" s="10">
        <v>1</v>
      </c>
      <c r="O150" s="11">
        <v>4.0866366979975502E-4</v>
      </c>
      <c r="P150" s="10">
        <v>11</v>
      </c>
      <c r="Q150" s="11">
        <v>4.4953003677973002E-3</v>
      </c>
      <c r="R150" s="10">
        <v>578</v>
      </c>
      <c r="S150" s="11">
        <v>0.23620760114425801</v>
      </c>
      <c r="T150" s="10">
        <v>1857</v>
      </c>
      <c r="U150" s="11">
        <v>0.75888843481814505</v>
      </c>
      <c r="V150" s="13">
        <v>2447</v>
      </c>
      <c r="W150" s="14">
        <v>4.2841210898860102E-3</v>
      </c>
      <c r="X150" s="13">
        <v>6388</v>
      </c>
      <c r="Y150" s="14">
        <v>5.8708972418363E-3</v>
      </c>
    </row>
    <row r="151" spans="3:25" s="1" customFormat="1" ht="15.4" customHeight="1" x14ac:dyDescent="0.15">
      <c r="C151" s="17" t="s">
        <v>1155</v>
      </c>
      <c r="D151" s="8">
        <v>9</v>
      </c>
      <c r="E151" s="9">
        <v>1.52361604875571E-3</v>
      </c>
      <c r="F151" s="8">
        <v>59</v>
      </c>
      <c r="G151" s="9">
        <v>9.9881496529541196E-3</v>
      </c>
      <c r="H151" s="8">
        <v>2579</v>
      </c>
      <c r="I151" s="9">
        <v>0.436600643304554</v>
      </c>
      <c r="J151" s="8">
        <v>3260</v>
      </c>
      <c r="K151" s="9">
        <v>0.55188759099373597</v>
      </c>
      <c r="L151" s="13">
        <v>5907</v>
      </c>
      <c r="M151" s="14">
        <v>1.1427742309924599E-2</v>
      </c>
      <c r="N151" s="8">
        <v>7</v>
      </c>
      <c r="O151" s="9">
        <v>2.2285896211397599E-3</v>
      </c>
      <c r="P151" s="8">
        <v>68</v>
      </c>
      <c r="Q151" s="9">
        <v>2.1649156319643401E-2</v>
      </c>
      <c r="R151" s="8">
        <v>911</v>
      </c>
      <c r="S151" s="9">
        <v>0.29003502069404602</v>
      </c>
      <c r="T151" s="8">
        <v>2155</v>
      </c>
      <c r="U151" s="9">
        <v>0.68608723336516997</v>
      </c>
      <c r="V151" s="13">
        <v>3141</v>
      </c>
      <c r="W151" s="14">
        <v>5.49915175452879E-3</v>
      </c>
      <c r="X151" s="13">
        <v>9048</v>
      </c>
      <c r="Y151" s="14">
        <v>8.3155726744105901E-3</v>
      </c>
    </row>
    <row r="152" spans="3:25" s="1" customFormat="1" ht="15.4" customHeight="1" x14ac:dyDescent="0.15">
      <c r="C152" s="17" t="s">
        <v>1156</v>
      </c>
      <c r="D152" s="10">
        <v>1</v>
      </c>
      <c r="E152" s="11">
        <v>4.4247787610619503E-3</v>
      </c>
      <c r="F152" s="10"/>
      <c r="G152" s="11"/>
      <c r="H152" s="10">
        <v>67</v>
      </c>
      <c r="I152" s="11">
        <v>0.29646017699115002</v>
      </c>
      <c r="J152" s="10">
        <v>158</v>
      </c>
      <c r="K152" s="11">
        <v>0.69911504424778803</v>
      </c>
      <c r="L152" s="13">
        <v>226</v>
      </c>
      <c r="M152" s="14">
        <v>4.37221899787193E-4</v>
      </c>
      <c r="N152" s="10"/>
      <c r="O152" s="11"/>
      <c r="P152" s="10"/>
      <c r="Q152" s="11"/>
      <c r="R152" s="10">
        <v>57</v>
      </c>
      <c r="S152" s="11">
        <v>0.28787878787878801</v>
      </c>
      <c r="T152" s="10">
        <v>141</v>
      </c>
      <c r="U152" s="11">
        <v>0.71212121212121204</v>
      </c>
      <c r="V152" s="13">
        <v>198</v>
      </c>
      <c r="W152" s="14">
        <v>3.4665139999894999E-4</v>
      </c>
      <c r="X152" s="13">
        <v>424</v>
      </c>
      <c r="Y152" s="14">
        <v>3.8967758774868398E-4</v>
      </c>
    </row>
    <row r="153" spans="3:25" s="1" customFormat="1" ht="15.4" customHeight="1" x14ac:dyDescent="0.15">
      <c r="C153" s="17" t="s">
        <v>1157</v>
      </c>
      <c r="D153" s="8">
        <v>7</v>
      </c>
      <c r="E153" s="9">
        <v>1.8469656992084402E-2</v>
      </c>
      <c r="F153" s="8">
        <v>5</v>
      </c>
      <c r="G153" s="9">
        <v>1.31926121372032E-2</v>
      </c>
      <c r="H153" s="8">
        <v>161</v>
      </c>
      <c r="I153" s="9">
        <v>0.424802110817942</v>
      </c>
      <c r="J153" s="8">
        <v>206</v>
      </c>
      <c r="K153" s="9">
        <v>0.54353562005277001</v>
      </c>
      <c r="L153" s="13">
        <v>379</v>
      </c>
      <c r="M153" s="14">
        <v>7.3321725672276998E-4</v>
      </c>
      <c r="N153" s="8">
        <v>8</v>
      </c>
      <c r="O153" s="9">
        <v>2.2598870056497199E-2</v>
      </c>
      <c r="P153" s="8">
        <v>3</v>
      </c>
      <c r="Q153" s="9">
        <v>8.4745762711864406E-3</v>
      </c>
      <c r="R153" s="8">
        <v>148</v>
      </c>
      <c r="S153" s="9">
        <v>0.418079096045198</v>
      </c>
      <c r="T153" s="8">
        <v>195</v>
      </c>
      <c r="U153" s="9">
        <v>0.55084745762711895</v>
      </c>
      <c r="V153" s="13">
        <v>354</v>
      </c>
      <c r="W153" s="14">
        <v>6.1977068484660701E-4</v>
      </c>
      <c r="X153" s="13">
        <v>733</v>
      </c>
      <c r="Y153" s="14">
        <v>6.7366432032968198E-4</v>
      </c>
    </row>
    <row r="154" spans="3:25" s="1" customFormat="1" ht="15.4" customHeight="1" x14ac:dyDescent="0.15">
      <c r="C154" s="17" t="s">
        <v>1158</v>
      </c>
      <c r="D154" s="10">
        <v>12</v>
      </c>
      <c r="E154" s="11">
        <v>3.8338658146964901E-3</v>
      </c>
      <c r="F154" s="10">
        <v>27</v>
      </c>
      <c r="G154" s="11">
        <v>8.6261980830670895E-3</v>
      </c>
      <c r="H154" s="10">
        <v>1381</v>
      </c>
      <c r="I154" s="11">
        <v>0.44121405750798698</v>
      </c>
      <c r="J154" s="10">
        <v>1710</v>
      </c>
      <c r="K154" s="11">
        <v>0.54632587859424897</v>
      </c>
      <c r="L154" s="13">
        <v>3130</v>
      </c>
      <c r="M154" s="14">
        <v>6.0553298510350202E-3</v>
      </c>
      <c r="N154" s="10">
        <v>13</v>
      </c>
      <c r="O154" s="11">
        <v>3.7142857142857099E-3</v>
      </c>
      <c r="P154" s="10">
        <v>17</v>
      </c>
      <c r="Q154" s="11">
        <v>4.8571428571428602E-3</v>
      </c>
      <c r="R154" s="10">
        <v>1530</v>
      </c>
      <c r="S154" s="11">
        <v>0.437142857142857</v>
      </c>
      <c r="T154" s="10">
        <v>1940</v>
      </c>
      <c r="U154" s="11">
        <v>0.55428571428571405</v>
      </c>
      <c r="V154" s="13">
        <v>3500</v>
      </c>
      <c r="W154" s="14">
        <v>6.1276762626076902E-3</v>
      </c>
      <c r="X154" s="13">
        <v>6630</v>
      </c>
      <c r="Y154" s="14">
        <v>6.0933075631456899E-3</v>
      </c>
    </row>
    <row r="155" spans="3:25" s="1" customFormat="1" ht="15.4" customHeight="1" x14ac:dyDescent="0.15">
      <c r="C155" s="17" t="s">
        <v>1159</v>
      </c>
      <c r="D155" s="8"/>
      <c r="E155" s="9"/>
      <c r="F155" s="8">
        <v>4</v>
      </c>
      <c r="G155" s="9">
        <v>1.50375939849624E-2</v>
      </c>
      <c r="H155" s="8">
        <v>106</v>
      </c>
      <c r="I155" s="9">
        <v>0.39849624060150401</v>
      </c>
      <c r="J155" s="8">
        <v>156</v>
      </c>
      <c r="K155" s="9">
        <v>0.58646616541353402</v>
      </c>
      <c r="L155" s="13">
        <v>266</v>
      </c>
      <c r="M155" s="14">
        <v>5.1460630682917397E-4</v>
      </c>
      <c r="N155" s="8">
        <v>1</v>
      </c>
      <c r="O155" s="9">
        <v>3.9682539682539698E-3</v>
      </c>
      <c r="P155" s="8">
        <v>1</v>
      </c>
      <c r="Q155" s="9">
        <v>3.9682539682539698E-3</v>
      </c>
      <c r="R155" s="8">
        <v>88</v>
      </c>
      <c r="S155" s="9">
        <v>0.34920634920634902</v>
      </c>
      <c r="T155" s="8">
        <v>162</v>
      </c>
      <c r="U155" s="9">
        <v>0.64285714285714302</v>
      </c>
      <c r="V155" s="13">
        <v>252</v>
      </c>
      <c r="W155" s="14">
        <v>4.41192690907754E-4</v>
      </c>
      <c r="X155" s="13">
        <v>518</v>
      </c>
      <c r="Y155" s="14">
        <v>4.7606837371183498E-4</v>
      </c>
    </row>
    <row r="156" spans="3:25" s="1" customFormat="1" ht="15.4" customHeight="1" x14ac:dyDescent="0.15">
      <c r="C156" s="17" t="s">
        <v>1160</v>
      </c>
      <c r="D156" s="10"/>
      <c r="E156" s="11"/>
      <c r="F156" s="10">
        <v>8</v>
      </c>
      <c r="G156" s="11">
        <v>1.25786163522013E-2</v>
      </c>
      <c r="H156" s="10">
        <v>306</v>
      </c>
      <c r="I156" s="11">
        <v>0.48113207547169801</v>
      </c>
      <c r="J156" s="10">
        <v>322</v>
      </c>
      <c r="K156" s="11">
        <v>0.50628930817610096</v>
      </c>
      <c r="L156" s="13">
        <v>636</v>
      </c>
      <c r="M156" s="14">
        <v>1.2304120719675001E-3</v>
      </c>
      <c r="N156" s="10"/>
      <c r="O156" s="11"/>
      <c r="P156" s="10">
        <v>6</v>
      </c>
      <c r="Q156" s="11">
        <v>6.96055684454756E-3</v>
      </c>
      <c r="R156" s="10">
        <v>426</v>
      </c>
      <c r="S156" s="11">
        <v>0.49419953596287702</v>
      </c>
      <c r="T156" s="10">
        <v>430</v>
      </c>
      <c r="U156" s="11">
        <v>0.49883990719257498</v>
      </c>
      <c r="V156" s="13">
        <v>862</v>
      </c>
      <c r="W156" s="14">
        <v>1.50915912524795E-3</v>
      </c>
      <c r="X156" s="13">
        <v>1498</v>
      </c>
      <c r="Y156" s="14">
        <v>1.37673826992342E-3</v>
      </c>
    </row>
    <row r="157" spans="3:25" s="1" customFormat="1" ht="15.4" customHeight="1" x14ac:dyDescent="0.15">
      <c r="C157" s="17" t="s">
        <v>1161</v>
      </c>
      <c r="D157" s="8"/>
      <c r="E157" s="9"/>
      <c r="F157" s="8"/>
      <c r="G157" s="9"/>
      <c r="H157" s="8">
        <v>23</v>
      </c>
      <c r="I157" s="9">
        <v>0.38983050847457601</v>
      </c>
      <c r="J157" s="8">
        <v>36</v>
      </c>
      <c r="K157" s="9">
        <v>0.61016949152542399</v>
      </c>
      <c r="L157" s="13">
        <v>59</v>
      </c>
      <c r="M157" s="14">
        <v>1.14142000386922E-4</v>
      </c>
      <c r="N157" s="8"/>
      <c r="O157" s="9"/>
      <c r="P157" s="8">
        <v>1</v>
      </c>
      <c r="Q157" s="9">
        <v>1.88679245283019E-2</v>
      </c>
      <c r="R157" s="8">
        <v>15</v>
      </c>
      <c r="S157" s="9">
        <v>0.28301886792452802</v>
      </c>
      <c r="T157" s="8">
        <v>37</v>
      </c>
      <c r="U157" s="9">
        <v>0.69811320754716999</v>
      </c>
      <c r="V157" s="13">
        <v>53</v>
      </c>
      <c r="W157" s="14">
        <v>9.2790526262345101E-5</v>
      </c>
      <c r="X157" s="13">
        <v>112</v>
      </c>
      <c r="Y157" s="14">
        <v>1.0293370242418099E-4</v>
      </c>
    </row>
    <row r="158" spans="3:25" s="1" customFormat="1" ht="15.4" customHeight="1" x14ac:dyDescent="0.15">
      <c r="C158" s="17" t="s">
        <v>1162</v>
      </c>
      <c r="D158" s="10">
        <v>1</v>
      </c>
      <c r="E158" s="11">
        <v>3.40136054421769E-3</v>
      </c>
      <c r="F158" s="10">
        <v>3</v>
      </c>
      <c r="G158" s="11">
        <v>1.02040816326531E-2</v>
      </c>
      <c r="H158" s="10">
        <v>147</v>
      </c>
      <c r="I158" s="11">
        <v>0.5</v>
      </c>
      <c r="J158" s="10">
        <v>143</v>
      </c>
      <c r="K158" s="11">
        <v>0.48639455782312901</v>
      </c>
      <c r="L158" s="13">
        <v>294</v>
      </c>
      <c r="M158" s="14">
        <v>5.6877539175856102E-4</v>
      </c>
      <c r="N158" s="10"/>
      <c r="O158" s="11"/>
      <c r="P158" s="10">
        <v>3</v>
      </c>
      <c r="Q158" s="11">
        <v>1.3698630136986301E-2</v>
      </c>
      <c r="R158" s="10">
        <v>107</v>
      </c>
      <c r="S158" s="11">
        <v>0.488584474885845</v>
      </c>
      <c r="T158" s="10">
        <v>109</v>
      </c>
      <c r="U158" s="11">
        <v>0.49771689497716898</v>
      </c>
      <c r="V158" s="13">
        <v>219</v>
      </c>
      <c r="W158" s="14">
        <v>3.8341745757459599E-4</v>
      </c>
      <c r="X158" s="13">
        <v>513</v>
      </c>
      <c r="Y158" s="14">
        <v>4.7147311913932702E-4</v>
      </c>
    </row>
    <row r="159" spans="3:25" s="1" customFormat="1" ht="15.4" customHeight="1" x14ac:dyDescent="0.15">
      <c r="C159" s="17" t="s">
        <v>1163</v>
      </c>
      <c r="D159" s="8"/>
      <c r="E159" s="9"/>
      <c r="F159" s="8"/>
      <c r="G159" s="9"/>
      <c r="H159" s="8">
        <v>373</v>
      </c>
      <c r="I159" s="9">
        <v>0.48316062176165803</v>
      </c>
      <c r="J159" s="8">
        <v>399</v>
      </c>
      <c r="K159" s="9">
        <v>0.51683937823834203</v>
      </c>
      <c r="L159" s="13">
        <v>772</v>
      </c>
      <c r="M159" s="14">
        <v>1.49351905591023E-3</v>
      </c>
      <c r="N159" s="8"/>
      <c r="O159" s="9"/>
      <c r="P159" s="8"/>
      <c r="Q159" s="9"/>
      <c r="R159" s="8">
        <v>335</v>
      </c>
      <c r="S159" s="9">
        <v>0.44078947368421101</v>
      </c>
      <c r="T159" s="8">
        <v>425</v>
      </c>
      <c r="U159" s="9">
        <v>0.55921052631578905</v>
      </c>
      <c r="V159" s="13">
        <v>760</v>
      </c>
      <c r="W159" s="14">
        <v>1.3305811313091E-3</v>
      </c>
      <c r="X159" s="13">
        <v>1532</v>
      </c>
      <c r="Y159" s="14">
        <v>1.4079860010164701E-3</v>
      </c>
    </row>
    <row r="160" spans="3:25" s="1" customFormat="1" ht="15.4" customHeight="1" x14ac:dyDescent="0.15">
      <c r="C160" s="17" t="s">
        <v>1164</v>
      </c>
      <c r="D160" s="10">
        <v>43</v>
      </c>
      <c r="E160" s="11">
        <v>0.55128205128205099</v>
      </c>
      <c r="F160" s="10">
        <v>31</v>
      </c>
      <c r="G160" s="11">
        <v>0.39743589743589702</v>
      </c>
      <c r="H160" s="10">
        <v>4</v>
      </c>
      <c r="I160" s="11">
        <v>5.1282051282051301E-2</v>
      </c>
      <c r="J160" s="10"/>
      <c r="K160" s="11"/>
      <c r="L160" s="13">
        <v>78</v>
      </c>
      <c r="M160" s="14">
        <v>1.5089959373186301E-4</v>
      </c>
      <c r="N160" s="10">
        <v>13</v>
      </c>
      <c r="O160" s="11">
        <v>0.35135135135135098</v>
      </c>
      <c r="P160" s="10">
        <v>19</v>
      </c>
      <c r="Q160" s="11">
        <v>0.51351351351351404</v>
      </c>
      <c r="R160" s="10">
        <v>5</v>
      </c>
      <c r="S160" s="11">
        <v>0.135135135135135</v>
      </c>
      <c r="T160" s="10"/>
      <c r="U160" s="11"/>
      <c r="V160" s="13">
        <v>37</v>
      </c>
      <c r="W160" s="14">
        <v>6.4778291918995604E-5</v>
      </c>
      <c r="X160" s="13">
        <v>115</v>
      </c>
      <c r="Y160" s="14">
        <v>1.05690855167685E-4</v>
      </c>
    </row>
    <row r="161" spans="3:25" s="1" customFormat="1" ht="15.4" customHeight="1" x14ac:dyDescent="0.15">
      <c r="C161" s="17" t="s">
        <v>1165</v>
      </c>
      <c r="D161" s="8">
        <v>1</v>
      </c>
      <c r="E161" s="9">
        <v>4.4052863436123404E-3</v>
      </c>
      <c r="F161" s="8"/>
      <c r="G161" s="9"/>
      <c r="H161" s="8">
        <v>142</v>
      </c>
      <c r="I161" s="9">
        <v>0.62555066079295196</v>
      </c>
      <c r="J161" s="8">
        <v>84</v>
      </c>
      <c r="K161" s="9">
        <v>0.370044052863436</v>
      </c>
      <c r="L161" s="13">
        <v>227</v>
      </c>
      <c r="M161" s="14">
        <v>4.39156509963242E-4</v>
      </c>
      <c r="N161" s="8">
        <v>1</v>
      </c>
      <c r="O161" s="9">
        <v>8.9285714285714298E-3</v>
      </c>
      <c r="P161" s="8"/>
      <c r="Q161" s="9"/>
      <c r="R161" s="8">
        <v>60</v>
      </c>
      <c r="S161" s="9">
        <v>0.53571428571428603</v>
      </c>
      <c r="T161" s="8">
        <v>51</v>
      </c>
      <c r="U161" s="9">
        <v>0.45535714285714302</v>
      </c>
      <c r="V161" s="13">
        <v>112</v>
      </c>
      <c r="W161" s="14">
        <v>1.9608564040344599E-4</v>
      </c>
      <c r="X161" s="13">
        <v>339</v>
      </c>
      <c r="Y161" s="14">
        <v>3.1155826001604702E-4</v>
      </c>
    </row>
    <row r="162" spans="3:25" s="1" customFormat="1" ht="15.4" customHeight="1" x14ac:dyDescent="0.15">
      <c r="C162" s="17" t="s">
        <v>1166</v>
      </c>
      <c r="D162" s="10">
        <v>1</v>
      </c>
      <c r="E162" s="11">
        <v>5.8275058275058297E-4</v>
      </c>
      <c r="F162" s="10">
        <v>7</v>
      </c>
      <c r="G162" s="11">
        <v>4.0792540792540799E-3</v>
      </c>
      <c r="H162" s="10">
        <v>1301</v>
      </c>
      <c r="I162" s="11">
        <v>0.75815850815850805</v>
      </c>
      <c r="J162" s="10">
        <v>407</v>
      </c>
      <c r="K162" s="11">
        <v>0.237179487179487</v>
      </c>
      <c r="L162" s="13">
        <v>1716</v>
      </c>
      <c r="M162" s="14">
        <v>3.31979106210099E-3</v>
      </c>
      <c r="N162" s="10"/>
      <c r="O162" s="11"/>
      <c r="P162" s="10">
        <v>2</v>
      </c>
      <c r="Q162" s="11">
        <v>1.8903591682419699E-3</v>
      </c>
      <c r="R162" s="10">
        <v>772</v>
      </c>
      <c r="S162" s="11">
        <v>0.72967863894139895</v>
      </c>
      <c r="T162" s="10">
        <v>284</v>
      </c>
      <c r="U162" s="11">
        <v>0.26843100189035901</v>
      </c>
      <c r="V162" s="13">
        <v>1058</v>
      </c>
      <c r="W162" s="14">
        <v>1.8523089959539801E-3</v>
      </c>
      <c r="X162" s="13">
        <v>2774</v>
      </c>
      <c r="Y162" s="14">
        <v>2.5494472368274698E-3</v>
      </c>
    </row>
    <row r="163" spans="3:25" s="1" customFormat="1" ht="15.4" customHeight="1" x14ac:dyDescent="0.15">
      <c r="C163" s="17" t="s">
        <v>1167</v>
      </c>
      <c r="D163" s="8"/>
      <c r="E163" s="9"/>
      <c r="F163" s="8"/>
      <c r="G163" s="9"/>
      <c r="H163" s="8">
        <v>85</v>
      </c>
      <c r="I163" s="9">
        <v>0.46703296703296698</v>
      </c>
      <c r="J163" s="8">
        <v>97</v>
      </c>
      <c r="K163" s="9">
        <v>0.53296703296703296</v>
      </c>
      <c r="L163" s="13">
        <v>182</v>
      </c>
      <c r="M163" s="14">
        <v>3.52099052041014E-4</v>
      </c>
      <c r="N163" s="8"/>
      <c r="O163" s="9"/>
      <c r="P163" s="8"/>
      <c r="Q163" s="9"/>
      <c r="R163" s="8">
        <v>60</v>
      </c>
      <c r="S163" s="9">
        <v>0.36585365853658502</v>
      </c>
      <c r="T163" s="8">
        <v>104</v>
      </c>
      <c r="U163" s="9">
        <v>0.63414634146341498</v>
      </c>
      <c r="V163" s="13">
        <v>164</v>
      </c>
      <c r="W163" s="14">
        <v>2.8712540201933199E-4</v>
      </c>
      <c r="X163" s="13">
        <v>346</v>
      </c>
      <c r="Y163" s="14">
        <v>3.17991616417558E-4</v>
      </c>
    </row>
    <row r="164" spans="3:25" s="1" customFormat="1" ht="15.4" customHeight="1" x14ac:dyDescent="0.15">
      <c r="C164" s="17" t="s">
        <v>1168</v>
      </c>
      <c r="D164" s="10"/>
      <c r="E164" s="11"/>
      <c r="F164" s="10"/>
      <c r="G164" s="11"/>
      <c r="H164" s="10">
        <v>761</v>
      </c>
      <c r="I164" s="11">
        <v>0.54906204906204903</v>
      </c>
      <c r="J164" s="10">
        <v>625</v>
      </c>
      <c r="K164" s="11">
        <v>0.45093795093795103</v>
      </c>
      <c r="L164" s="13">
        <v>1386</v>
      </c>
      <c r="M164" s="14">
        <v>2.68136970400464E-3</v>
      </c>
      <c r="N164" s="10"/>
      <c r="O164" s="11"/>
      <c r="P164" s="10"/>
      <c r="Q164" s="11"/>
      <c r="R164" s="10">
        <v>810</v>
      </c>
      <c r="S164" s="11">
        <v>0.55708390646492401</v>
      </c>
      <c r="T164" s="10">
        <v>644</v>
      </c>
      <c r="U164" s="11">
        <v>0.44291609353507599</v>
      </c>
      <c r="V164" s="13">
        <v>1454</v>
      </c>
      <c r="W164" s="14">
        <v>2.5456117959518801E-3</v>
      </c>
      <c r="X164" s="13">
        <v>2840</v>
      </c>
      <c r="Y164" s="14">
        <v>2.6101045971845798E-3</v>
      </c>
    </row>
    <row r="165" spans="3:25" s="1" customFormat="1" ht="15.4" customHeight="1" x14ac:dyDescent="0.15">
      <c r="C165" s="17" t="s">
        <v>1169</v>
      </c>
      <c r="D165" s="8"/>
      <c r="E165" s="9"/>
      <c r="F165" s="8"/>
      <c r="G165" s="9"/>
      <c r="H165" s="8">
        <v>61</v>
      </c>
      <c r="I165" s="9">
        <v>0.221818181818182</v>
      </c>
      <c r="J165" s="8">
        <v>214</v>
      </c>
      <c r="K165" s="9">
        <v>0.77818181818181797</v>
      </c>
      <c r="L165" s="13">
        <v>275</v>
      </c>
      <c r="M165" s="14">
        <v>5.3201779841362002E-4</v>
      </c>
      <c r="N165" s="8"/>
      <c r="O165" s="9"/>
      <c r="P165" s="8"/>
      <c r="Q165" s="9"/>
      <c r="R165" s="8">
        <v>7</v>
      </c>
      <c r="S165" s="9">
        <v>8.7499999999999994E-2</v>
      </c>
      <c r="T165" s="8">
        <v>73</v>
      </c>
      <c r="U165" s="9">
        <v>0.91249999999999998</v>
      </c>
      <c r="V165" s="13">
        <v>80</v>
      </c>
      <c r="W165" s="14">
        <v>1.40061171716747E-4</v>
      </c>
      <c r="X165" s="13">
        <v>355</v>
      </c>
      <c r="Y165" s="14">
        <v>3.2626307464807199E-4</v>
      </c>
    </row>
    <row r="166" spans="3:25" s="1" customFormat="1" ht="15.4" customHeight="1" x14ac:dyDescent="0.15">
      <c r="C166" s="17" t="s">
        <v>1170</v>
      </c>
      <c r="D166" s="10"/>
      <c r="E166" s="11"/>
      <c r="F166" s="10"/>
      <c r="G166" s="11"/>
      <c r="H166" s="10">
        <v>665</v>
      </c>
      <c r="I166" s="11">
        <v>0.38130733944954098</v>
      </c>
      <c r="J166" s="10">
        <v>1079</v>
      </c>
      <c r="K166" s="11">
        <v>0.61869266055045902</v>
      </c>
      <c r="L166" s="13">
        <v>1744</v>
      </c>
      <c r="M166" s="14">
        <v>3.3739601470303702E-3</v>
      </c>
      <c r="N166" s="10"/>
      <c r="O166" s="11"/>
      <c r="P166" s="10"/>
      <c r="Q166" s="11"/>
      <c r="R166" s="10">
        <v>84</v>
      </c>
      <c r="S166" s="11">
        <v>0.20240963855421701</v>
      </c>
      <c r="T166" s="10">
        <v>331</v>
      </c>
      <c r="U166" s="11">
        <v>0.79759036144578299</v>
      </c>
      <c r="V166" s="13">
        <v>415</v>
      </c>
      <c r="W166" s="14">
        <v>7.2656732828062698E-4</v>
      </c>
      <c r="X166" s="13">
        <v>2159</v>
      </c>
      <c r="Y166" s="14">
        <v>1.9842309244089799E-3</v>
      </c>
    </row>
    <row r="167" spans="3:25" s="1" customFormat="1" ht="15.4" customHeight="1" x14ac:dyDescent="0.15">
      <c r="C167" s="17" t="s">
        <v>1171</v>
      </c>
      <c r="D167" s="8">
        <v>51</v>
      </c>
      <c r="E167" s="9">
        <v>0.70833333333333304</v>
      </c>
      <c r="F167" s="8">
        <v>20</v>
      </c>
      <c r="G167" s="9">
        <v>0.27777777777777801</v>
      </c>
      <c r="H167" s="8">
        <v>1</v>
      </c>
      <c r="I167" s="9">
        <v>1.38888888888889E-2</v>
      </c>
      <c r="J167" s="8"/>
      <c r="K167" s="9"/>
      <c r="L167" s="13">
        <v>72</v>
      </c>
      <c r="M167" s="14">
        <v>1.39291932675566E-4</v>
      </c>
      <c r="N167" s="8">
        <v>18</v>
      </c>
      <c r="O167" s="9">
        <v>0.66666666666666696</v>
      </c>
      <c r="P167" s="8">
        <v>7</v>
      </c>
      <c r="Q167" s="9">
        <v>0.25925925925925902</v>
      </c>
      <c r="R167" s="8">
        <v>2</v>
      </c>
      <c r="S167" s="9">
        <v>7.4074074074074098E-2</v>
      </c>
      <c r="T167" s="8"/>
      <c r="U167" s="9"/>
      <c r="V167" s="13">
        <v>27</v>
      </c>
      <c r="W167" s="14">
        <v>4.7270645454402199E-5</v>
      </c>
      <c r="X167" s="13">
        <v>99</v>
      </c>
      <c r="Y167" s="14">
        <v>9.0986040535659599E-5</v>
      </c>
    </row>
    <row r="168" spans="3:25" s="1" customFormat="1" ht="15.4" customHeight="1" x14ac:dyDescent="0.15">
      <c r="C168" s="17" t="s">
        <v>1172</v>
      </c>
      <c r="D168" s="10"/>
      <c r="E168" s="11"/>
      <c r="F168" s="10">
        <v>10</v>
      </c>
      <c r="G168" s="11">
        <v>9.2592592592592601E-2</v>
      </c>
      <c r="H168" s="10">
        <v>63</v>
      </c>
      <c r="I168" s="11">
        <v>0.58333333333333304</v>
      </c>
      <c r="J168" s="10">
        <v>35</v>
      </c>
      <c r="K168" s="11">
        <v>0.32407407407407401</v>
      </c>
      <c r="L168" s="13">
        <v>108</v>
      </c>
      <c r="M168" s="14">
        <v>2.08937899013349E-4</v>
      </c>
      <c r="N168" s="10"/>
      <c r="O168" s="11"/>
      <c r="P168" s="10">
        <v>16</v>
      </c>
      <c r="Q168" s="11">
        <v>0.19277108433734899</v>
      </c>
      <c r="R168" s="10">
        <v>43</v>
      </c>
      <c r="S168" s="11">
        <v>0.51807228915662695</v>
      </c>
      <c r="T168" s="10">
        <v>24</v>
      </c>
      <c r="U168" s="11">
        <v>0.28915662650602397</v>
      </c>
      <c r="V168" s="13">
        <v>83</v>
      </c>
      <c r="W168" s="14">
        <v>1.4531346565612501E-4</v>
      </c>
      <c r="X168" s="13">
        <v>191</v>
      </c>
      <c r="Y168" s="14">
        <v>1.7553872466980801E-4</v>
      </c>
    </row>
    <row r="169" spans="3:25" s="1" customFormat="1" ht="15.4" customHeight="1" x14ac:dyDescent="0.15">
      <c r="C169" s="17" t="s">
        <v>1173</v>
      </c>
      <c r="D169" s="8"/>
      <c r="E169" s="9"/>
      <c r="F169" s="8">
        <v>228</v>
      </c>
      <c r="G169" s="9">
        <v>0.20212765957446799</v>
      </c>
      <c r="H169" s="8">
        <v>788</v>
      </c>
      <c r="I169" s="9">
        <v>0.69858156028368801</v>
      </c>
      <c r="J169" s="8">
        <v>112</v>
      </c>
      <c r="K169" s="9">
        <v>9.9290780141844004E-2</v>
      </c>
      <c r="L169" s="13">
        <v>1128</v>
      </c>
      <c r="M169" s="14">
        <v>2.1822402785838702E-3</v>
      </c>
      <c r="N169" s="8"/>
      <c r="O169" s="9"/>
      <c r="P169" s="8">
        <v>143</v>
      </c>
      <c r="Q169" s="9">
        <v>0.201977401129944</v>
      </c>
      <c r="R169" s="8">
        <v>472</v>
      </c>
      <c r="S169" s="9">
        <v>0.66666666666666696</v>
      </c>
      <c r="T169" s="8">
        <v>93</v>
      </c>
      <c r="U169" s="9">
        <v>0.13135593220339001</v>
      </c>
      <c r="V169" s="13">
        <v>708</v>
      </c>
      <c r="W169" s="14">
        <v>1.2395413696932099E-3</v>
      </c>
      <c r="X169" s="13">
        <v>1836</v>
      </c>
      <c r="Y169" s="14">
        <v>1.68737747902496E-3</v>
      </c>
    </row>
    <row r="170" spans="3:25" s="1" customFormat="1" ht="15.4" customHeight="1" x14ac:dyDescent="0.15">
      <c r="C170" s="17" t="s">
        <v>1174</v>
      </c>
      <c r="D170" s="10"/>
      <c r="E170" s="11"/>
      <c r="F170" s="10">
        <v>11</v>
      </c>
      <c r="G170" s="11">
        <v>0.18333333333333299</v>
      </c>
      <c r="H170" s="10">
        <v>34</v>
      </c>
      <c r="I170" s="11">
        <v>0.56666666666666698</v>
      </c>
      <c r="J170" s="10">
        <v>15</v>
      </c>
      <c r="K170" s="11">
        <v>0.25</v>
      </c>
      <c r="L170" s="13">
        <v>60</v>
      </c>
      <c r="M170" s="14">
        <v>1.16076610562972E-4</v>
      </c>
      <c r="N170" s="10"/>
      <c r="O170" s="11"/>
      <c r="P170" s="10">
        <v>7</v>
      </c>
      <c r="Q170" s="11">
        <v>9.5890410958904104E-2</v>
      </c>
      <c r="R170" s="10">
        <v>58</v>
      </c>
      <c r="S170" s="11">
        <v>0.79452054794520599</v>
      </c>
      <c r="T170" s="10">
        <v>8</v>
      </c>
      <c r="U170" s="11">
        <v>0.10958904109589</v>
      </c>
      <c r="V170" s="13">
        <v>73</v>
      </c>
      <c r="W170" s="14">
        <v>1.2780581919153201E-4</v>
      </c>
      <c r="X170" s="13">
        <v>133</v>
      </c>
      <c r="Y170" s="14">
        <v>1.2223377162871399E-4</v>
      </c>
    </row>
    <row r="171" spans="3:25" s="1" customFormat="1" ht="15.4" customHeight="1" x14ac:dyDescent="0.15">
      <c r="C171" s="17" t="s">
        <v>1175</v>
      </c>
      <c r="D171" s="8"/>
      <c r="E171" s="9"/>
      <c r="F171" s="8">
        <v>711</v>
      </c>
      <c r="G171" s="9">
        <v>0.33208780943484401</v>
      </c>
      <c r="H171" s="8">
        <v>1354</v>
      </c>
      <c r="I171" s="9">
        <v>0.63241475945819703</v>
      </c>
      <c r="J171" s="8">
        <v>76</v>
      </c>
      <c r="K171" s="9">
        <v>3.5497431106959403E-2</v>
      </c>
      <c r="L171" s="13">
        <v>2141</v>
      </c>
      <c r="M171" s="14">
        <v>4.1420003869220403E-3</v>
      </c>
      <c r="N171" s="8">
        <v>1</v>
      </c>
      <c r="O171" s="9">
        <v>5.54016620498615E-4</v>
      </c>
      <c r="P171" s="8">
        <v>430</v>
      </c>
      <c r="Q171" s="9">
        <v>0.23822714681440399</v>
      </c>
      <c r="R171" s="8">
        <v>1326</v>
      </c>
      <c r="S171" s="9">
        <v>0.73462603878116295</v>
      </c>
      <c r="T171" s="8">
        <v>48</v>
      </c>
      <c r="U171" s="9">
        <v>2.6592797783933499E-2</v>
      </c>
      <c r="V171" s="13">
        <v>1805</v>
      </c>
      <c r="W171" s="14">
        <v>3.1601301868591099E-3</v>
      </c>
      <c r="X171" s="13">
        <v>3946</v>
      </c>
      <c r="Y171" s="14">
        <v>3.6265749086233602E-3</v>
      </c>
    </row>
    <row r="172" spans="3:25" s="1" customFormat="1" ht="15.4" customHeight="1" x14ac:dyDescent="0.15">
      <c r="C172" s="17" t="s">
        <v>1176</v>
      </c>
      <c r="D172" s="10"/>
      <c r="E172" s="11"/>
      <c r="F172" s="10">
        <v>1</v>
      </c>
      <c r="G172" s="11">
        <v>2.9411764705882401E-2</v>
      </c>
      <c r="H172" s="10">
        <v>15</v>
      </c>
      <c r="I172" s="11">
        <v>0.441176470588235</v>
      </c>
      <c r="J172" s="10">
        <v>18</v>
      </c>
      <c r="K172" s="11">
        <v>0.52941176470588203</v>
      </c>
      <c r="L172" s="13">
        <v>34</v>
      </c>
      <c r="M172" s="14">
        <v>6.5776745985683899E-5</v>
      </c>
      <c r="N172" s="10"/>
      <c r="O172" s="11"/>
      <c r="P172" s="10"/>
      <c r="Q172" s="11"/>
      <c r="R172" s="10">
        <v>10</v>
      </c>
      <c r="S172" s="11">
        <v>0.66666666666666696</v>
      </c>
      <c r="T172" s="10">
        <v>5</v>
      </c>
      <c r="U172" s="11">
        <v>0.33333333333333298</v>
      </c>
      <c r="V172" s="13">
        <v>15</v>
      </c>
      <c r="W172" s="14">
        <v>2.6261469696890101E-5</v>
      </c>
      <c r="X172" s="13">
        <v>49</v>
      </c>
      <c r="Y172" s="14">
        <v>4.5033494810578999E-5</v>
      </c>
    </row>
    <row r="173" spans="3:25" s="1" customFormat="1" ht="15.4" customHeight="1" x14ac:dyDescent="0.15">
      <c r="C173" s="17" t="s">
        <v>1177</v>
      </c>
      <c r="D173" s="8">
        <v>2</v>
      </c>
      <c r="E173" s="9">
        <v>4.29184549356223E-3</v>
      </c>
      <c r="F173" s="8">
        <v>19</v>
      </c>
      <c r="G173" s="9">
        <v>4.07725321888412E-2</v>
      </c>
      <c r="H173" s="8">
        <v>313</v>
      </c>
      <c r="I173" s="9">
        <v>0.67167381974248896</v>
      </c>
      <c r="J173" s="8">
        <v>132</v>
      </c>
      <c r="K173" s="9">
        <v>0.28326180257510702</v>
      </c>
      <c r="L173" s="13">
        <v>466</v>
      </c>
      <c r="M173" s="14">
        <v>9.0152834203907899E-4</v>
      </c>
      <c r="N173" s="8">
        <v>1</v>
      </c>
      <c r="O173" s="9">
        <v>3.1055900621118002E-3</v>
      </c>
      <c r="P173" s="8">
        <v>16</v>
      </c>
      <c r="Q173" s="9">
        <v>4.9689440993788803E-2</v>
      </c>
      <c r="R173" s="8">
        <v>172</v>
      </c>
      <c r="S173" s="9">
        <v>0.53416149068323004</v>
      </c>
      <c r="T173" s="8">
        <v>133</v>
      </c>
      <c r="U173" s="9">
        <v>0.41304347826087001</v>
      </c>
      <c r="V173" s="13">
        <v>322</v>
      </c>
      <c r="W173" s="14">
        <v>5.6374621615990796E-4</v>
      </c>
      <c r="X173" s="13">
        <v>788</v>
      </c>
      <c r="Y173" s="14">
        <v>7.2421212062727099E-4</v>
      </c>
    </row>
    <row r="174" spans="3:25" s="1" customFormat="1" ht="15.4" customHeight="1" x14ac:dyDescent="0.15">
      <c r="C174" s="17" t="s">
        <v>1178</v>
      </c>
      <c r="D174" s="10"/>
      <c r="E174" s="11"/>
      <c r="F174" s="10">
        <v>2</v>
      </c>
      <c r="G174" s="11">
        <v>5.9347181008902097E-3</v>
      </c>
      <c r="H174" s="10">
        <v>144</v>
      </c>
      <c r="I174" s="11">
        <v>0.427299703264095</v>
      </c>
      <c r="J174" s="10">
        <v>191</v>
      </c>
      <c r="K174" s="11">
        <v>0.56676557863501498</v>
      </c>
      <c r="L174" s="13">
        <v>337</v>
      </c>
      <c r="M174" s="14">
        <v>6.5196362932869005E-4</v>
      </c>
      <c r="N174" s="10"/>
      <c r="O174" s="11"/>
      <c r="P174" s="10">
        <v>1</v>
      </c>
      <c r="Q174" s="11">
        <v>3.0303030303030299E-3</v>
      </c>
      <c r="R174" s="10">
        <v>132</v>
      </c>
      <c r="S174" s="11">
        <v>0.4</v>
      </c>
      <c r="T174" s="10">
        <v>197</v>
      </c>
      <c r="U174" s="11">
        <v>0.59696969696969704</v>
      </c>
      <c r="V174" s="13">
        <v>330</v>
      </c>
      <c r="W174" s="14">
        <v>5.7775233333158299E-4</v>
      </c>
      <c r="X174" s="13">
        <v>667</v>
      </c>
      <c r="Y174" s="14">
        <v>6.1300695997257596E-4</v>
      </c>
    </row>
    <row r="175" spans="3:25" s="1" customFormat="1" ht="15.4" customHeight="1" x14ac:dyDescent="0.15">
      <c r="C175" s="17" t="s">
        <v>1179</v>
      </c>
      <c r="D175" s="8">
        <v>1</v>
      </c>
      <c r="E175" s="9">
        <v>2.9585798816567999E-3</v>
      </c>
      <c r="F175" s="8">
        <v>11</v>
      </c>
      <c r="G175" s="9">
        <v>3.25443786982249E-2</v>
      </c>
      <c r="H175" s="8">
        <v>188</v>
      </c>
      <c r="I175" s="9">
        <v>0.55621301775147902</v>
      </c>
      <c r="J175" s="8">
        <v>138</v>
      </c>
      <c r="K175" s="9">
        <v>0.40828402366863897</v>
      </c>
      <c r="L175" s="13">
        <v>338</v>
      </c>
      <c r="M175" s="14">
        <v>6.5389823950474002E-4</v>
      </c>
      <c r="N175" s="8">
        <v>2</v>
      </c>
      <c r="O175" s="9">
        <v>3.83141762452107E-3</v>
      </c>
      <c r="P175" s="8">
        <v>4</v>
      </c>
      <c r="Q175" s="9">
        <v>7.6628352490421504E-3</v>
      </c>
      <c r="R175" s="8">
        <v>345</v>
      </c>
      <c r="S175" s="9">
        <v>0.66091954022988497</v>
      </c>
      <c r="T175" s="8">
        <v>171</v>
      </c>
      <c r="U175" s="9">
        <v>0.32758620689655199</v>
      </c>
      <c r="V175" s="13">
        <v>522</v>
      </c>
      <c r="W175" s="14">
        <v>9.1389914545177598E-4</v>
      </c>
      <c r="X175" s="13">
        <v>860</v>
      </c>
      <c r="Y175" s="14">
        <v>7.9038378647138701E-4</v>
      </c>
    </row>
    <row r="176" spans="3:25" s="1" customFormat="1" ht="15.4" customHeight="1" x14ac:dyDescent="0.15">
      <c r="C176" s="17" t="s">
        <v>1180</v>
      </c>
      <c r="D176" s="10"/>
      <c r="E176" s="11"/>
      <c r="F176" s="10"/>
      <c r="G176" s="11"/>
      <c r="H176" s="10">
        <v>352</v>
      </c>
      <c r="I176" s="11">
        <v>0.213592233009709</v>
      </c>
      <c r="J176" s="10">
        <v>1296</v>
      </c>
      <c r="K176" s="11">
        <v>0.78640776699029102</v>
      </c>
      <c r="L176" s="13">
        <v>1648</v>
      </c>
      <c r="M176" s="14">
        <v>3.1882375701296202E-3</v>
      </c>
      <c r="N176" s="10"/>
      <c r="O176" s="11"/>
      <c r="P176" s="10"/>
      <c r="Q176" s="11"/>
      <c r="R176" s="10">
        <v>288</v>
      </c>
      <c r="S176" s="11">
        <v>0.209454545454545</v>
      </c>
      <c r="T176" s="10">
        <v>1087</v>
      </c>
      <c r="U176" s="11">
        <v>0.790545454545455</v>
      </c>
      <c r="V176" s="13">
        <v>1375</v>
      </c>
      <c r="W176" s="14">
        <v>2.4073013888815898E-3</v>
      </c>
      <c r="X176" s="13">
        <v>3023</v>
      </c>
      <c r="Y176" s="14">
        <v>2.77829091453837E-3</v>
      </c>
    </row>
    <row r="177" spans="3:25" s="1" customFormat="1" ht="15.4" customHeight="1" x14ac:dyDescent="0.15">
      <c r="C177" s="17" t="s">
        <v>1181</v>
      </c>
      <c r="D177" s="8"/>
      <c r="E177" s="9"/>
      <c r="F177" s="8"/>
      <c r="G177" s="9"/>
      <c r="H177" s="8">
        <v>241</v>
      </c>
      <c r="I177" s="9">
        <v>0.28154205607476601</v>
      </c>
      <c r="J177" s="8">
        <v>615</v>
      </c>
      <c r="K177" s="9">
        <v>0.71845794392523399</v>
      </c>
      <c r="L177" s="13">
        <v>856</v>
      </c>
      <c r="M177" s="14">
        <v>1.6560263106983901E-3</v>
      </c>
      <c r="N177" s="8"/>
      <c r="O177" s="9"/>
      <c r="P177" s="8">
        <v>1</v>
      </c>
      <c r="Q177" s="9">
        <v>1.4409221902017301E-3</v>
      </c>
      <c r="R177" s="8">
        <v>197</v>
      </c>
      <c r="S177" s="9">
        <v>0.28386167146974101</v>
      </c>
      <c r="T177" s="8">
        <v>496</v>
      </c>
      <c r="U177" s="9">
        <v>0.71469740634005796</v>
      </c>
      <c r="V177" s="13">
        <v>694</v>
      </c>
      <c r="W177" s="14">
        <v>1.21503066464278E-3</v>
      </c>
      <c r="X177" s="13">
        <v>1550</v>
      </c>
      <c r="Y177" s="14">
        <v>1.4245289174775E-3</v>
      </c>
    </row>
    <row r="178" spans="3:25" s="1" customFormat="1" ht="15.4" customHeight="1" x14ac:dyDescent="0.15">
      <c r="C178" s="17" t="s">
        <v>1182</v>
      </c>
      <c r="D178" s="10"/>
      <c r="E178" s="11"/>
      <c r="F178" s="10">
        <v>5</v>
      </c>
      <c r="G178" s="11">
        <v>2.5826446280991702E-3</v>
      </c>
      <c r="H178" s="10">
        <v>420</v>
      </c>
      <c r="I178" s="11">
        <v>0.21694214876033099</v>
      </c>
      <c r="J178" s="10">
        <v>1511</v>
      </c>
      <c r="K178" s="11">
        <v>0.78047520661156999</v>
      </c>
      <c r="L178" s="13">
        <v>1936</v>
      </c>
      <c r="M178" s="14">
        <v>3.7454053008318801E-3</v>
      </c>
      <c r="N178" s="10"/>
      <c r="O178" s="11"/>
      <c r="P178" s="10">
        <v>2</v>
      </c>
      <c r="Q178" s="11">
        <v>1.3468013468013499E-3</v>
      </c>
      <c r="R178" s="10">
        <v>179</v>
      </c>
      <c r="S178" s="11">
        <v>0.120538720538721</v>
      </c>
      <c r="T178" s="10">
        <v>1304</v>
      </c>
      <c r="U178" s="11">
        <v>0.87811447811447796</v>
      </c>
      <c r="V178" s="13">
        <v>1485</v>
      </c>
      <c r="W178" s="14">
        <v>2.5998854999921199E-3</v>
      </c>
      <c r="X178" s="13">
        <v>3421</v>
      </c>
      <c r="Y178" s="14">
        <v>3.14407317851002E-3</v>
      </c>
    </row>
    <row r="179" spans="3:25" s="1" customFormat="1" ht="15.4" customHeight="1" x14ac:dyDescent="0.15">
      <c r="C179" s="17" t="s">
        <v>1183</v>
      </c>
      <c r="D179" s="8">
        <v>14</v>
      </c>
      <c r="E179" s="9">
        <v>1.31332082551595E-2</v>
      </c>
      <c r="F179" s="8">
        <v>37</v>
      </c>
      <c r="G179" s="9">
        <v>3.4709193245778598E-2</v>
      </c>
      <c r="H179" s="8">
        <v>306</v>
      </c>
      <c r="I179" s="9">
        <v>0.28705440900562901</v>
      </c>
      <c r="J179" s="8">
        <v>709</v>
      </c>
      <c r="K179" s="9">
        <v>0.66510318949343294</v>
      </c>
      <c r="L179" s="13">
        <v>1066</v>
      </c>
      <c r="M179" s="14">
        <v>2.0622944476687902E-3</v>
      </c>
      <c r="N179" s="8">
        <v>18</v>
      </c>
      <c r="O179" s="9">
        <v>2.1403091557669399E-2</v>
      </c>
      <c r="P179" s="8">
        <v>24</v>
      </c>
      <c r="Q179" s="9">
        <v>2.8537455410225902E-2</v>
      </c>
      <c r="R179" s="8">
        <v>127</v>
      </c>
      <c r="S179" s="9">
        <v>0.151010701545779</v>
      </c>
      <c r="T179" s="8">
        <v>672</v>
      </c>
      <c r="U179" s="9">
        <v>0.79904875148632604</v>
      </c>
      <c r="V179" s="13">
        <v>841</v>
      </c>
      <c r="W179" s="14">
        <v>1.47239306767231E-3</v>
      </c>
      <c r="X179" s="13">
        <v>1907</v>
      </c>
      <c r="Y179" s="14">
        <v>1.75263009395458E-3</v>
      </c>
    </row>
    <row r="180" spans="3:25" s="1" customFormat="1" ht="15.4" customHeight="1" x14ac:dyDescent="0.15">
      <c r="C180" s="17" t="s">
        <v>1184</v>
      </c>
      <c r="D180" s="10">
        <v>3</v>
      </c>
      <c r="E180" s="11">
        <v>1.3333333333333299E-2</v>
      </c>
      <c r="F180" s="10">
        <v>5</v>
      </c>
      <c r="G180" s="11">
        <v>2.2222222222222199E-2</v>
      </c>
      <c r="H180" s="10">
        <v>93</v>
      </c>
      <c r="I180" s="11">
        <v>0.413333333333333</v>
      </c>
      <c r="J180" s="10">
        <v>124</v>
      </c>
      <c r="K180" s="11">
        <v>0.551111111111111</v>
      </c>
      <c r="L180" s="13">
        <v>225</v>
      </c>
      <c r="M180" s="14">
        <v>4.3528728961114298E-4</v>
      </c>
      <c r="N180" s="10"/>
      <c r="O180" s="11"/>
      <c r="P180" s="10">
        <v>1</v>
      </c>
      <c r="Q180" s="11">
        <v>6.8027210884353704E-3</v>
      </c>
      <c r="R180" s="10">
        <v>39</v>
      </c>
      <c r="S180" s="11">
        <v>0.26530612244898</v>
      </c>
      <c r="T180" s="10">
        <v>107</v>
      </c>
      <c r="U180" s="11">
        <v>0.72789115646258495</v>
      </c>
      <c r="V180" s="13">
        <v>147</v>
      </c>
      <c r="W180" s="14">
        <v>2.5736240302952302E-4</v>
      </c>
      <c r="X180" s="13">
        <v>372</v>
      </c>
      <c r="Y180" s="14">
        <v>3.4188694019459998E-4</v>
      </c>
    </row>
    <row r="181" spans="3:25" s="1" customFormat="1" ht="15.4" customHeight="1" x14ac:dyDescent="0.15">
      <c r="C181" s="17" t="s">
        <v>1185</v>
      </c>
      <c r="D181" s="8"/>
      <c r="E181" s="9"/>
      <c r="F181" s="8"/>
      <c r="G181" s="9"/>
      <c r="H181" s="8">
        <v>19</v>
      </c>
      <c r="I181" s="9">
        <v>0.226190476190476</v>
      </c>
      <c r="J181" s="8">
        <v>65</v>
      </c>
      <c r="K181" s="9">
        <v>0.77380952380952395</v>
      </c>
      <c r="L181" s="13">
        <v>84</v>
      </c>
      <c r="M181" s="14">
        <v>1.6250725478815999E-4</v>
      </c>
      <c r="N181" s="8"/>
      <c r="O181" s="9"/>
      <c r="P181" s="8"/>
      <c r="Q181" s="9"/>
      <c r="R181" s="8">
        <v>18</v>
      </c>
      <c r="S181" s="9">
        <v>0.19354838709677399</v>
      </c>
      <c r="T181" s="8">
        <v>75</v>
      </c>
      <c r="U181" s="9">
        <v>0.80645161290322598</v>
      </c>
      <c r="V181" s="13">
        <v>93</v>
      </c>
      <c r="W181" s="14">
        <v>1.6282111212071899E-4</v>
      </c>
      <c r="X181" s="13">
        <v>177</v>
      </c>
      <c r="Y181" s="14">
        <v>1.62672011866785E-4</v>
      </c>
    </row>
    <row r="182" spans="3:25" s="1" customFormat="1" ht="15.4" customHeight="1" x14ac:dyDescent="0.15">
      <c r="C182" s="17" t="s">
        <v>1186</v>
      </c>
      <c r="D182" s="10"/>
      <c r="E182" s="11"/>
      <c r="F182" s="10">
        <v>1</v>
      </c>
      <c r="G182" s="11">
        <v>8.5470085470085496E-3</v>
      </c>
      <c r="H182" s="10">
        <v>58</v>
      </c>
      <c r="I182" s="11">
        <v>0.49572649572649602</v>
      </c>
      <c r="J182" s="10">
        <v>58</v>
      </c>
      <c r="K182" s="11">
        <v>0.49572649572649602</v>
      </c>
      <c r="L182" s="13">
        <v>117</v>
      </c>
      <c r="M182" s="14">
        <v>2.26349390597795E-4</v>
      </c>
      <c r="N182" s="10"/>
      <c r="O182" s="11"/>
      <c r="P182" s="10"/>
      <c r="Q182" s="11"/>
      <c r="R182" s="10">
        <v>22</v>
      </c>
      <c r="S182" s="11">
        <v>0.35483870967741898</v>
      </c>
      <c r="T182" s="10">
        <v>40</v>
      </c>
      <c r="U182" s="11">
        <v>0.64516129032258096</v>
      </c>
      <c r="V182" s="13">
        <v>62</v>
      </c>
      <c r="W182" s="14">
        <v>1.08547408080479E-4</v>
      </c>
      <c r="X182" s="13">
        <v>179</v>
      </c>
      <c r="Y182" s="14">
        <v>1.6451011369578901E-4</v>
      </c>
    </row>
    <row r="183" spans="3:25" s="1" customFormat="1" ht="15.4" customHeight="1" x14ac:dyDescent="0.15">
      <c r="C183" s="17" t="s">
        <v>1187</v>
      </c>
      <c r="D183" s="8">
        <v>1</v>
      </c>
      <c r="E183" s="9">
        <v>1.28700128700129E-3</v>
      </c>
      <c r="F183" s="8">
        <v>41</v>
      </c>
      <c r="G183" s="9">
        <v>5.2767052767052798E-2</v>
      </c>
      <c r="H183" s="8">
        <v>533</v>
      </c>
      <c r="I183" s="9">
        <v>0.68597168597168601</v>
      </c>
      <c r="J183" s="8">
        <v>202</v>
      </c>
      <c r="K183" s="9">
        <v>0.25997425997425999</v>
      </c>
      <c r="L183" s="13">
        <v>777</v>
      </c>
      <c r="M183" s="14">
        <v>1.5031921067904801E-3</v>
      </c>
      <c r="N183" s="8">
        <v>1</v>
      </c>
      <c r="O183" s="9">
        <v>1.46627565982405E-3</v>
      </c>
      <c r="P183" s="8">
        <v>29</v>
      </c>
      <c r="Q183" s="9">
        <v>4.2521994134897399E-2</v>
      </c>
      <c r="R183" s="8">
        <v>426</v>
      </c>
      <c r="S183" s="9">
        <v>0.62463343108504399</v>
      </c>
      <c r="T183" s="8">
        <v>226</v>
      </c>
      <c r="U183" s="9">
        <v>0.33137829912023498</v>
      </c>
      <c r="V183" s="13">
        <v>682</v>
      </c>
      <c r="W183" s="14">
        <v>1.1940214888852699E-3</v>
      </c>
      <c r="X183" s="13">
        <v>1459</v>
      </c>
      <c r="Y183" s="14">
        <v>1.34089528425785E-3</v>
      </c>
    </row>
    <row r="184" spans="3:25" s="1" customFormat="1" ht="15.4" customHeight="1" x14ac:dyDescent="0.15">
      <c r="C184" s="17" t="s">
        <v>1188</v>
      </c>
      <c r="D184" s="10">
        <v>4</v>
      </c>
      <c r="E184" s="11">
        <v>6.6006600660065999E-3</v>
      </c>
      <c r="F184" s="10">
        <v>4</v>
      </c>
      <c r="G184" s="11">
        <v>6.6006600660065999E-3</v>
      </c>
      <c r="H184" s="10">
        <v>105</v>
      </c>
      <c r="I184" s="11">
        <v>0.173267326732673</v>
      </c>
      <c r="J184" s="10">
        <v>493</v>
      </c>
      <c r="K184" s="11">
        <v>0.81353135313531399</v>
      </c>
      <c r="L184" s="13">
        <v>606</v>
      </c>
      <c r="M184" s="14">
        <v>1.17237376668601E-3</v>
      </c>
      <c r="N184" s="10"/>
      <c r="O184" s="11"/>
      <c r="P184" s="10">
        <v>3</v>
      </c>
      <c r="Q184" s="11">
        <v>3.9164490861618804E-3</v>
      </c>
      <c r="R184" s="10">
        <v>133</v>
      </c>
      <c r="S184" s="11">
        <v>0.17362924281984299</v>
      </c>
      <c r="T184" s="10">
        <v>630</v>
      </c>
      <c r="U184" s="11">
        <v>0.822454308093995</v>
      </c>
      <c r="V184" s="13">
        <v>766</v>
      </c>
      <c r="W184" s="14">
        <v>1.34108571918786E-3</v>
      </c>
      <c r="X184" s="13">
        <v>1372</v>
      </c>
      <c r="Y184" s="14">
        <v>1.26093785469621E-3</v>
      </c>
    </row>
    <row r="185" spans="3:25" s="1" customFormat="1" ht="15.4" customHeight="1" x14ac:dyDescent="0.15">
      <c r="C185" s="17" t="s">
        <v>1189</v>
      </c>
      <c r="D185" s="8">
        <v>9</v>
      </c>
      <c r="E185" s="9">
        <v>5.42168674698795E-3</v>
      </c>
      <c r="F185" s="8">
        <v>52</v>
      </c>
      <c r="G185" s="9">
        <v>3.13253012048193E-2</v>
      </c>
      <c r="H185" s="8">
        <v>519</v>
      </c>
      <c r="I185" s="9">
        <v>0.31265060240963899</v>
      </c>
      <c r="J185" s="8">
        <v>1080</v>
      </c>
      <c r="K185" s="9">
        <v>0.65060240963855398</v>
      </c>
      <c r="L185" s="13">
        <v>1660</v>
      </c>
      <c r="M185" s="14">
        <v>3.2114528922422099E-3</v>
      </c>
      <c r="N185" s="8">
        <v>6</v>
      </c>
      <c r="O185" s="9">
        <v>3.8289725590299902E-3</v>
      </c>
      <c r="P185" s="8">
        <v>42</v>
      </c>
      <c r="Q185" s="9">
        <v>2.6802807913209999E-2</v>
      </c>
      <c r="R185" s="8">
        <v>437</v>
      </c>
      <c r="S185" s="9">
        <v>0.27887683471601799</v>
      </c>
      <c r="T185" s="8">
        <v>1082</v>
      </c>
      <c r="U185" s="9">
        <v>0.69049138481174199</v>
      </c>
      <c r="V185" s="13">
        <v>1567</v>
      </c>
      <c r="W185" s="14">
        <v>2.7434482010017902E-3</v>
      </c>
      <c r="X185" s="13">
        <v>3227</v>
      </c>
      <c r="Y185" s="14">
        <v>2.9657773010966998E-3</v>
      </c>
    </row>
    <row r="186" spans="3:25" s="1" customFormat="1" ht="15.4" customHeight="1" x14ac:dyDescent="0.15">
      <c r="C186" s="17" t="s">
        <v>1190</v>
      </c>
      <c r="D186" s="10"/>
      <c r="E186" s="11"/>
      <c r="F186" s="10"/>
      <c r="G186" s="11"/>
      <c r="H186" s="10">
        <v>380</v>
      </c>
      <c r="I186" s="11">
        <v>0.32758620689655199</v>
      </c>
      <c r="J186" s="10">
        <v>780</v>
      </c>
      <c r="K186" s="11">
        <v>0.67241379310344795</v>
      </c>
      <c r="L186" s="13">
        <v>1160</v>
      </c>
      <c r="M186" s="14">
        <v>2.2441478042174502E-3</v>
      </c>
      <c r="N186" s="10"/>
      <c r="O186" s="11"/>
      <c r="P186" s="10"/>
      <c r="Q186" s="11"/>
      <c r="R186" s="10">
        <v>330</v>
      </c>
      <c r="S186" s="11">
        <v>0.22727272727272699</v>
      </c>
      <c r="T186" s="10">
        <v>1122</v>
      </c>
      <c r="U186" s="11">
        <v>0.77272727272727304</v>
      </c>
      <c r="V186" s="13">
        <v>1452</v>
      </c>
      <c r="W186" s="14">
        <v>2.5421102666589599E-3</v>
      </c>
      <c r="X186" s="13">
        <v>2612</v>
      </c>
      <c r="Y186" s="14">
        <v>2.40056098867821E-3</v>
      </c>
    </row>
    <row r="187" spans="3:25" s="1" customFormat="1" ht="15.4" customHeight="1" x14ac:dyDescent="0.15">
      <c r="C187" s="17" t="s">
        <v>1191</v>
      </c>
      <c r="D187" s="8"/>
      <c r="E187" s="9"/>
      <c r="F187" s="8"/>
      <c r="G187" s="9"/>
      <c r="H187" s="8">
        <v>2049</v>
      </c>
      <c r="I187" s="9">
        <v>0.58997984451482899</v>
      </c>
      <c r="J187" s="8">
        <v>1424</v>
      </c>
      <c r="K187" s="9">
        <v>0.41002015548517101</v>
      </c>
      <c r="L187" s="13">
        <v>3473</v>
      </c>
      <c r="M187" s="14">
        <v>6.7189011414200001E-3</v>
      </c>
      <c r="N187" s="8"/>
      <c r="O187" s="9"/>
      <c r="P187" s="8"/>
      <c r="Q187" s="9"/>
      <c r="R187" s="8">
        <v>2144</v>
      </c>
      <c r="S187" s="9">
        <v>0.485837298889644</v>
      </c>
      <c r="T187" s="8">
        <v>2269</v>
      </c>
      <c r="U187" s="9">
        <v>0.514162701110356</v>
      </c>
      <c r="V187" s="13">
        <v>4413</v>
      </c>
      <c r="W187" s="14">
        <v>7.7261243848250703E-3</v>
      </c>
      <c r="X187" s="13">
        <v>7886</v>
      </c>
      <c r="Y187" s="14">
        <v>7.2476355117597202E-3</v>
      </c>
    </row>
    <row r="188" spans="3:25" s="1" customFormat="1" ht="15.4" customHeight="1" x14ac:dyDescent="0.15">
      <c r="C188" s="17" t="s">
        <v>1192</v>
      </c>
      <c r="D188" s="10">
        <v>638</v>
      </c>
      <c r="E188" s="11">
        <v>0.24661770390413601</v>
      </c>
      <c r="F188" s="10">
        <v>1788</v>
      </c>
      <c r="G188" s="11">
        <v>0.69114804793196705</v>
      </c>
      <c r="H188" s="10">
        <v>161</v>
      </c>
      <c r="I188" s="11">
        <v>6.2234248163896402E-2</v>
      </c>
      <c r="J188" s="10"/>
      <c r="K188" s="11"/>
      <c r="L188" s="13">
        <v>2587</v>
      </c>
      <c r="M188" s="14">
        <v>5.0048365254401197E-3</v>
      </c>
      <c r="N188" s="10">
        <v>506</v>
      </c>
      <c r="O188" s="11">
        <v>0.209958506224066</v>
      </c>
      <c r="P188" s="10">
        <v>1645</v>
      </c>
      <c r="Q188" s="11">
        <v>0.68257261410788395</v>
      </c>
      <c r="R188" s="10">
        <v>259</v>
      </c>
      <c r="S188" s="11">
        <v>0.10746887966804999</v>
      </c>
      <c r="T188" s="10"/>
      <c r="U188" s="11"/>
      <c r="V188" s="13">
        <v>2410</v>
      </c>
      <c r="W188" s="14">
        <v>4.2193427979670102E-3</v>
      </c>
      <c r="X188" s="13">
        <v>4997</v>
      </c>
      <c r="Y188" s="14">
        <v>4.59249741976456E-3</v>
      </c>
    </row>
    <row r="189" spans="3:25" s="1" customFormat="1" ht="15.4" customHeight="1" x14ac:dyDescent="0.15">
      <c r="C189" s="17" t="s">
        <v>1193</v>
      </c>
      <c r="D189" s="8"/>
      <c r="E189" s="9"/>
      <c r="F189" s="8"/>
      <c r="G189" s="9"/>
      <c r="H189" s="8">
        <v>172</v>
      </c>
      <c r="I189" s="9">
        <v>0.671875</v>
      </c>
      <c r="J189" s="8">
        <v>84</v>
      </c>
      <c r="K189" s="9">
        <v>0.328125</v>
      </c>
      <c r="L189" s="13">
        <v>256</v>
      </c>
      <c r="M189" s="14">
        <v>4.9526020506867902E-4</v>
      </c>
      <c r="N189" s="8"/>
      <c r="O189" s="9"/>
      <c r="P189" s="8"/>
      <c r="Q189" s="9"/>
      <c r="R189" s="8">
        <v>95</v>
      </c>
      <c r="S189" s="9">
        <v>0.49222797927461098</v>
      </c>
      <c r="T189" s="8">
        <v>98</v>
      </c>
      <c r="U189" s="9">
        <v>0.50777202072538896</v>
      </c>
      <c r="V189" s="13">
        <v>193</v>
      </c>
      <c r="W189" s="14">
        <v>3.3789757676665303E-4</v>
      </c>
      <c r="X189" s="13">
        <v>449</v>
      </c>
      <c r="Y189" s="14">
        <v>4.1265386061122402E-4</v>
      </c>
    </row>
    <row r="190" spans="3:25" s="1" customFormat="1" ht="15.4" customHeight="1" x14ac:dyDescent="0.15">
      <c r="C190" s="17" t="s">
        <v>1194</v>
      </c>
      <c r="D190" s="10">
        <v>140</v>
      </c>
      <c r="E190" s="11">
        <v>0.421686746987952</v>
      </c>
      <c r="F190" s="10">
        <v>171</v>
      </c>
      <c r="G190" s="11">
        <v>0.51506024096385505</v>
      </c>
      <c r="H190" s="10">
        <v>21</v>
      </c>
      <c r="I190" s="11">
        <v>6.3253012048192794E-2</v>
      </c>
      <c r="J190" s="10"/>
      <c r="K190" s="11"/>
      <c r="L190" s="13">
        <v>332</v>
      </c>
      <c r="M190" s="14">
        <v>6.4229057844844301E-4</v>
      </c>
      <c r="N190" s="10">
        <v>74</v>
      </c>
      <c r="O190" s="11">
        <v>0.316239316239316</v>
      </c>
      <c r="P190" s="10">
        <v>152</v>
      </c>
      <c r="Q190" s="11">
        <v>0.64957264957265004</v>
      </c>
      <c r="R190" s="10">
        <v>8</v>
      </c>
      <c r="S190" s="11">
        <v>3.4188034188034198E-2</v>
      </c>
      <c r="T190" s="10"/>
      <c r="U190" s="11"/>
      <c r="V190" s="13">
        <v>234</v>
      </c>
      <c r="W190" s="14">
        <v>4.0967892727148601E-4</v>
      </c>
      <c r="X190" s="13">
        <v>566</v>
      </c>
      <c r="Y190" s="14">
        <v>5.2018281760791301E-4</v>
      </c>
    </row>
    <row r="191" spans="3:25" s="1" customFormat="1" ht="15.4" customHeight="1" x14ac:dyDescent="0.15">
      <c r="C191" s="17" t="s">
        <v>1195</v>
      </c>
      <c r="D191" s="8"/>
      <c r="E191" s="9"/>
      <c r="F191" s="8">
        <v>18</v>
      </c>
      <c r="G191" s="9">
        <v>0.34615384615384598</v>
      </c>
      <c r="H191" s="8">
        <v>24</v>
      </c>
      <c r="I191" s="9">
        <v>0.46153846153846201</v>
      </c>
      <c r="J191" s="8">
        <v>10</v>
      </c>
      <c r="K191" s="9">
        <v>0.19230769230769201</v>
      </c>
      <c r="L191" s="13">
        <v>52</v>
      </c>
      <c r="M191" s="14">
        <v>1.0059972915457501E-4</v>
      </c>
      <c r="N191" s="8"/>
      <c r="O191" s="9"/>
      <c r="P191" s="8">
        <v>15</v>
      </c>
      <c r="Q191" s="9">
        <v>0.25862068965517199</v>
      </c>
      <c r="R191" s="8">
        <v>34</v>
      </c>
      <c r="S191" s="9">
        <v>0.58620689655172398</v>
      </c>
      <c r="T191" s="8">
        <v>9</v>
      </c>
      <c r="U191" s="9">
        <v>0.15517241379310301</v>
      </c>
      <c r="V191" s="13">
        <v>58</v>
      </c>
      <c r="W191" s="14">
        <v>1.01544349494642E-4</v>
      </c>
      <c r="X191" s="13">
        <v>110</v>
      </c>
      <c r="Y191" s="14">
        <v>1.0109560059517701E-4</v>
      </c>
    </row>
    <row r="192" spans="3:25" s="1" customFormat="1" ht="15.4" customHeight="1" x14ac:dyDescent="0.15">
      <c r="C192" s="17" t="s">
        <v>1196</v>
      </c>
      <c r="D192" s="10"/>
      <c r="E192" s="11"/>
      <c r="F192" s="10"/>
      <c r="G192" s="11"/>
      <c r="H192" s="10">
        <v>212</v>
      </c>
      <c r="I192" s="11">
        <v>0.29120879120879101</v>
      </c>
      <c r="J192" s="10">
        <v>516</v>
      </c>
      <c r="K192" s="11">
        <v>0.70879120879120905</v>
      </c>
      <c r="L192" s="13">
        <v>728</v>
      </c>
      <c r="M192" s="14">
        <v>1.4083962081640499E-3</v>
      </c>
      <c r="N192" s="10"/>
      <c r="O192" s="11"/>
      <c r="P192" s="10"/>
      <c r="Q192" s="11"/>
      <c r="R192" s="10">
        <v>119</v>
      </c>
      <c r="S192" s="11">
        <v>0.17948717948717999</v>
      </c>
      <c r="T192" s="10">
        <v>544</v>
      </c>
      <c r="U192" s="11">
        <v>0.82051282051282004</v>
      </c>
      <c r="V192" s="13">
        <v>663</v>
      </c>
      <c r="W192" s="14">
        <v>1.16075696060254E-3</v>
      </c>
      <c r="X192" s="13">
        <v>1391</v>
      </c>
      <c r="Y192" s="14">
        <v>1.27839982207174E-3</v>
      </c>
    </row>
    <row r="193" spans="3:25" s="1" customFormat="1" ht="15.4" customHeight="1" x14ac:dyDescent="0.15">
      <c r="C193" s="17" t="s">
        <v>1197</v>
      </c>
      <c r="D193" s="8"/>
      <c r="E193" s="9"/>
      <c r="F193" s="8"/>
      <c r="G193" s="9"/>
      <c r="H193" s="8">
        <v>505</v>
      </c>
      <c r="I193" s="9">
        <v>0.45332136445242399</v>
      </c>
      <c r="J193" s="8">
        <v>609</v>
      </c>
      <c r="K193" s="9">
        <v>0.54667863554757601</v>
      </c>
      <c r="L193" s="13">
        <v>1114</v>
      </c>
      <c r="M193" s="14">
        <v>2.1551557361191701E-3</v>
      </c>
      <c r="N193" s="8"/>
      <c r="O193" s="9"/>
      <c r="P193" s="8"/>
      <c r="Q193" s="9"/>
      <c r="R193" s="8">
        <v>425</v>
      </c>
      <c r="S193" s="9">
        <v>0.39719626168224298</v>
      </c>
      <c r="T193" s="8">
        <v>645</v>
      </c>
      <c r="U193" s="9">
        <v>0.60280373831775702</v>
      </c>
      <c r="V193" s="13">
        <v>1070</v>
      </c>
      <c r="W193" s="14">
        <v>1.8733181717115E-3</v>
      </c>
      <c r="X193" s="13">
        <v>2184</v>
      </c>
      <c r="Y193" s="14">
        <v>2.0072071972715199E-3</v>
      </c>
    </row>
    <row r="194" spans="3:25" s="1" customFormat="1" ht="15.4" customHeight="1" x14ac:dyDescent="0.15">
      <c r="C194" s="17" t="s">
        <v>1198</v>
      </c>
      <c r="D194" s="10">
        <v>49</v>
      </c>
      <c r="E194" s="11">
        <v>0.139204545454545</v>
      </c>
      <c r="F194" s="10">
        <v>256</v>
      </c>
      <c r="G194" s="11">
        <v>0.72727272727272696</v>
      </c>
      <c r="H194" s="10">
        <v>47</v>
      </c>
      <c r="I194" s="11">
        <v>0.13352272727272699</v>
      </c>
      <c r="J194" s="10"/>
      <c r="K194" s="11"/>
      <c r="L194" s="13">
        <v>352</v>
      </c>
      <c r="M194" s="14">
        <v>6.8098278196943301E-4</v>
      </c>
      <c r="N194" s="10">
        <v>23</v>
      </c>
      <c r="O194" s="11">
        <v>8.5501858736059505E-2</v>
      </c>
      <c r="P194" s="10">
        <v>204</v>
      </c>
      <c r="Q194" s="11">
        <v>0.75836431226765799</v>
      </c>
      <c r="R194" s="10">
        <v>42</v>
      </c>
      <c r="S194" s="11">
        <v>0.156133828996283</v>
      </c>
      <c r="T194" s="10"/>
      <c r="U194" s="11"/>
      <c r="V194" s="13">
        <v>269</v>
      </c>
      <c r="W194" s="14">
        <v>4.7095568989756302E-4</v>
      </c>
      <c r="X194" s="13">
        <v>621</v>
      </c>
      <c r="Y194" s="14">
        <v>5.7073061790550105E-4</v>
      </c>
    </row>
    <row r="195" spans="3:25" s="1" customFormat="1" ht="15.4" customHeight="1" x14ac:dyDescent="0.15">
      <c r="C195" s="17" t="s">
        <v>1199</v>
      </c>
      <c r="D195" s="8"/>
      <c r="E195" s="9"/>
      <c r="F195" s="8">
        <v>3</v>
      </c>
      <c r="G195" s="9">
        <v>3.0927835051546399E-3</v>
      </c>
      <c r="H195" s="8">
        <v>367</v>
      </c>
      <c r="I195" s="9">
        <v>0.37835051546391801</v>
      </c>
      <c r="J195" s="8">
        <v>600</v>
      </c>
      <c r="K195" s="9">
        <v>0.61855670103092797</v>
      </c>
      <c r="L195" s="13">
        <v>970</v>
      </c>
      <c r="M195" s="14">
        <v>1.87657187076804E-3</v>
      </c>
      <c r="N195" s="8"/>
      <c r="O195" s="9"/>
      <c r="P195" s="8"/>
      <c r="Q195" s="9"/>
      <c r="R195" s="8">
        <v>246</v>
      </c>
      <c r="S195" s="9">
        <v>0.37048192771084298</v>
      </c>
      <c r="T195" s="8">
        <v>418</v>
      </c>
      <c r="U195" s="9">
        <v>0.62951807228915702</v>
      </c>
      <c r="V195" s="13">
        <v>664</v>
      </c>
      <c r="W195" s="14">
        <v>1.1625077252490001E-3</v>
      </c>
      <c r="X195" s="13">
        <v>1634</v>
      </c>
      <c r="Y195" s="14">
        <v>1.50172919429563E-3</v>
      </c>
    </row>
    <row r="196" spans="3:25" s="1" customFormat="1" ht="15.4" customHeight="1" x14ac:dyDescent="0.15">
      <c r="C196" s="17" t="s">
        <v>1200</v>
      </c>
      <c r="D196" s="10"/>
      <c r="E196" s="11"/>
      <c r="F196" s="10">
        <v>4</v>
      </c>
      <c r="G196" s="11">
        <v>3.8948393378773101E-3</v>
      </c>
      <c r="H196" s="10">
        <v>362</v>
      </c>
      <c r="I196" s="11">
        <v>0.35248296007789698</v>
      </c>
      <c r="J196" s="10">
        <v>661</v>
      </c>
      <c r="K196" s="11">
        <v>0.64362220058422603</v>
      </c>
      <c r="L196" s="13">
        <v>1027</v>
      </c>
      <c r="M196" s="14">
        <v>1.9868446508028602E-3</v>
      </c>
      <c r="N196" s="10">
        <v>1</v>
      </c>
      <c r="O196" s="11">
        <v>1.38121546961326E-3</v>
      </c>
      <c r="P196" s="10">
        <v>3</v>
      </c>
      <c r="Q196" s="11">
        <v>4.1436464088397797E-3</v>
      </c>
      <c r="R196" s="10">
        <v>326</v>
      </c>
      <c r="S196" s="11">
        <v>0.450276243093923</v>
      </c>
      <c r="T196" s="10">
        <v>394</v>
      </c>
      <c r="U196" s="11">
        <v>0.54419889502762397</v>
      </c>
      <c r="V196" s="13">
        <v>724</v>
      </c>
      <c r="W196" s="14">
        <v>1.26755360403656E-3</v>
      </c>
      <c r="X196" s="13">
        <v>1751</v>
      </c>
      <c r="Y196" s="14">
        <v>1.6092581512923199E-3</v>
      </c>
    </row>
    <row r="197" spans="3:25" s="1" customFormat="1" ht="15.4" customHeight="1" x14ac:dyDescent="0.15">
      <c r="C197" s="17" t="s">
        <v>1201</v>
      </c>
      <c r="D197" s="8">
        <v>1</v>
      </c>
      <c r="E197" s="9">
        <v>9.0090090090090107E-3</v>
      </c>
      <c r="F197" s="8">
        <v>1</v>
      </c>
      <c r="G197" s="9">
        <v>9.0090090090090107E-3</v>
      </c>
      <c r="H197" s="8">
        <v>23</v>
      </c>
      <c r="I197" s="9">
        <v>0.20720720720720701</v>
      </c>
      <c r="J197" s="8">
        <v>86</v>
      </c>
      <c r="K197" s="9">
        <v>0.77477477477477497</v>
      </c>
      <c r="L197" s="13">
        <v>111</v>
      </c>
      <c r="M197" s="14">
        <v>2.1474172954149699E-4</v>
      </c>
      <c r="N197" s="8"/>
      <c r="O197" s="9"/>
      <c r="P197" s="8"/>
      <c r="Q197" s="9"/>
      <c r="R197" s="8">
        <v>30</v>
      </c>
      <c r="S197" s="9">
        <v>0.220588235294118</v>
      </c>
      <c r="T197" s="8">
        <v>106</v>
      </c>
      <c r="U197" s="9">
        <v>0.77941176470588203</v>
      </c>
      <c r="V197" s="13">
        <v>136</v>
      </c>
      <c r="W197" s="14">
        <v>2.3810399191847E-4</v>
      </c>
      <c r="X197" s="13">
        <v>247</v>
      </c>
      <c r="Y197" s="14">
        <v>2.2700557588189801E-4</v>
      </c>
    </row>
    <row r="198" spans="3:25" s="1" customFormat="1" ht="15.4" customHeight="1" x14ac:dyDescent="0.15">
      <c r="C198" s="17" t="s">
        <v>1202</v>
      </c>
      <c r="D198" s="10">
        <v>5</v>
      </c>
      <c r="E198" s="11">
        <v>4.1666666666666699E-2</v>
      </c>
      <c r="F198" s="10">
        <v>1</v>
      </c>
      <c r="G198" s="11">
        <v>8.3333333333333297E-3</v>
      </c>
      <c r="H198" s="10">
        <v>34</v>
      </c>
      <c r="I198" s="11">
        <v>0.28333333333333299</v>
      </c>
      <c r="J198" s="10">
        <v>80</v>
      </c>
      <c r="K198" s="11">
        <v>0.66666666666666696</v>
      </c>
      <c r="L198" s="13">
        <v>120</v>
      </c>
      <c r="M198" s="14">
        <v>2.3215322112594299E-4</v>
      </c>
      <c r="N198" s="10">
        <v>6</v>
      </c>
      <c r="O198" s="11">
        <v>5.2631578947368397E-2</v>
      </c>
      <c r="P198" s="10">
        <v>3</v>
      </c>
      <c r="Q198" s="11">
        <v>2.6315789473684199E-2</v>
      </c>
      <c r="R198" s="10">
        <v>36</v>
      </c>
      <c r="S198" s="11">
        <v>0.31578947368421101</v>
      </c>
      <c r="T198" s="10">
        <v>69</v>
      </c>
      <c r="U198" s="11">
        <v>0.60526315789473695</v>
      </c>
      <c r="V198" s="13">
        <v>114</v>
      </c>
      <c r="W198" s="14">
        <v>1.9958716969636499E-4</v>
      </c>
      <c r="X198" s="13">
        <v>234</v>
      </c>
      <c r="Y198" s="14">
        <v>2.1505791399337699E-4</v>
      </c>
    </row>
    <row r="199" spans="3:25" s="1" customFormat="1" ht="15.4" customHeight="1" x14ac:dyDescent="0.15">
      <c r="C199" s="17" t="s">
        <v>1203</v>
      </c>
      <c r="D199" s="8"/>
      <c r="E199" s="9"/>
      <c r="F199" s="8"/>
      <c r="G199" s="9"/>
      <c r="H199" s="8">
        <v>4</v>
      </c>
      <c r="I199" s="9">
        <v>0.36363636363636398</v>
      </c>
      <c r="J199" s="8">
        <v>7</v>
      </c>
      <c r="K199" s="9">
        <v>0.63636363636363602</v>
      </c>
      <c r="L199" s="13">
        <v>11</v>
      </c>
      <c r="M199" s="14">
        <v>2.1280711936544798E-5</v>
      </c>
      <c r="N199" s="8"/>
      <c r="O199" s="9"/>
      <c r="P199" s="8"/>
      <c r="Q199" s="9"/>
      <c r="R199" s="8">
        <v>2</v>
      </c>
      <c r="S199" s="9">
        <v>0.133333333333333</v>
      </c>
      <c r="T199" s="8">
        <v>13</v>
      </c>
      <c r="U199" s="9">
        <v>0.86666666666666703</v>
      </c>
      <c r="V199" s="13">
        <v>15</v>
      </c>
      <c r="W199" s="14">
        <v>2.6261469696890101E-5</v>
      </c>
      <c r="X199" s="13">
        <v>26</v>
      </c>
      <c r="Y199" s="14">
        <v>2.3895323777041901E-5</v>
      </c>
    </row>
    <row r="200" spans="3:25" s="1" customFormat="1" ht="15.4" customHeight="1" x14ac:dyDescent="0.15">
      <c r="C200" s="17" t="s">
        <v>1204</v>
      </c>
      <c r="D200" s="10"/>
      <c r="E200" s="11"/>
      <c r="F200" s="10"/>
      <c r="G200" s="11"/>
      <c r="H200" s="10">
        <v>5</v>
      </c>
      <c r="I200" s="11">
        <v>0.238095238095238</v>
      </c>
      <c r="J200" s="10">
        <v>16</v>
      </c>
      <c r="K200" s="11">
        <v>0.76190476190476197</v>
      </c>
      <c r="L200" s="13">
        <v>21</v>
      </c>
      <c r="M200" s="14">
        <v>4.0626813697039998E-5</v>
      </c>
      <c r="N200" s="10"/>
      <c r="O200" s="11"/>
      <c r="P200" s="10">
        <v>1</v>
      </c>
      <c r="Q200" s="11">
        <v>9.0909090909090898E-2</v>
      </c>
      <c r="R200" s="10">
        <v>5</v>
      </c>
      <c r="S200" s="11">
        <v>0.45454545454545497</v>
      </c>
      <c r="T200" s="10">
        <v>5</v>
      </c>
      <c r="U200" s="11">
        <v>0.45454545454545497</v>
      </c>
      <c r="V200" s="13">
        <v>11</v>
      </c>
      <c r="W200" s="14">
        <v>1.9258411111052801E-5</v>
      </c>
      <c r="X200" s="13">
        <v>32</v>
      </c>
      <c r="Y200" s="14">
        <v>2.9409629264051601E-5</v>
      </c>
    </row>
    <row r="201" spans="3:25" s="1" customFormat="1" ht="15.4" customHeight="1" x14ac:dyDescent="0.15">
      <c r="C201" s="17" t="s">
        <v>1205</v>
      </c>
      <c r="D201" s="8"/>
      <c r="E201" s="9"/>
      <c r="F201" s="8"/>
      <c r="G201" s="9"/>
      <c r="H201" s="8">
        <v>64</v>
      </c>
      <c r="I201" s="9">
        <v>0.277056277056277</v>
      </c>
      <c r="J201" s="8">
        <v>167</v>
      </c>
      <c r="K201" s="9">
        <v>0.722943722943723</v>
      </c>
      <c r="L201" s="13">
        <v>231</v>
      </c>
      <c r="M201" s="14">
        <v>4.4689495066744102E-4</v>
      </c>
      <c r="N201" s="8"/>
      <c r="O201" s="9"/>
      <c r="P201" s="8"/>
      <c r="Q201" s="9"/>
      <c r="R201" s="8">
        <v>21</v>
      </c>
      <c r="S201" s="9">
        <v>0.15</v>
      </c>
      <c r="T201" s="8">
        <v>119</v>
      </c>
      <c r="U201" s="9">
        <v>0.85</v>
      </c>
      <c r="V201" s="13">
        <v>140</v>
      </c>
      <c r="W201" s="14">
        <v>2.4510705050430798E-4</v>
      </c>
      <c r="X201" s="13">
        <v>371</v>
      </c>
      <c r="Y201" s="14">
        <v>3.4096788928009798E-4</v>
      </c>
    </row>
    <row r="202" spans="3:25" s="1" customFormat="1" ht="15.4" customHeight="1" x14ac:dyDescent="0.15">
      <c r="C202" s="17" t="s">
        <v>1206</v>
      </c>
      <c r="D202" s="10"/>
      <c r="E202" s="11"/>
      <c r="F202" s="10"/>
      <c r="G202" s="11"/>
      <c r="H202" s="10">
        <v>110</v>
      </c>
      <c r="I202" s="11">
        <v>0.34267912772585701</v>
      </c>
      <c r="J202" s="10">
        <v>211</v>
      </c>
      <c r="K202" s="11">
        <v>0.65732087227414304</v>
      </c>
      <c r="L202" s="13">
        <v>321</v>
      </c>
      <c r="M202" s="14">
        <v>6.2100986651189799E-4</v>
      </c>
      <c r="N202" s="10"/>
      <c r="O202" s="11"/>
      <c r="P202" s="10">
        <v>1</v>
      </c>
      <c r="Q202" s="11">
        <v>4.5248868778280599E-3</v>
      </c>
      <c r="R202" s="10">
        <v>84</v>
      </c>
      <c r="S202" s="11">
        <v>0.38009049773755699</v>
      </c>
      <c r="T202" s="10">
        <v>136</v>
      </c>
      <c r="U202" s="11">
        <v>0.61538461538461497</v>
      </c>
      <c r="V202" s="13">
        <v>221</v>
      </c>
      <c r="W202" s="14">
        <v>3.8691898686751402E-4</v>
      </c>
      <c r="X202" s="13">
        <v>542</v>
      </c>
      <c r="Y202" s="14">
        <v>4.9812559565987405E-4</v>
      </c>
    </row>
    <row r="203" spans="3:25" s="1" customFormat="1" ht="15.4" customHeight="1" x14ac:dyDescent="0.15">
      <c r="C203" s="17" t="s">
        <v>1207</v>
      </c>
      <c r="D203" s="8"/>
      <c r="E203" s="9"/>
      <c r="F203" s="8"/>
      <c r="G203" s="9"/>
      <c r="H203" s="8">
        <v>38</v>
      </c>
      <c r="I203" s="9">
        <v>0.33043478260869602</v>
      </c>
      <c r="J203" s="8">
        <v>77</v>
      </c>
      <c r="K203" s="9">
        <v>0.66956521739130404</v>
      </c>
      <c r="L203" s="13">
        <v>115</v>
      </c>
      <c r="M203" s="14">
        <v>2.2248017024569601E-4</v>
      </c>
      <c r="N203" s="8"/>
      <c r="O203" s="9"/>
      <c r="P203" s="8"/>
      <c r="Q203" s="9"/>
      <c r="R203" s="8">
        <v>22</v>
      </c>
      <c r="S203" s="9">
        <v>0.252873563218391</v>
      </c>
      <c r="T203" s="8">
        <v>65</v>
      </c>
      <c r="U203" s="9">
        <v>0.74712643678160895</v>
      </c>
      <c r="V203" s="13">
        <v>87</v>
      </c>
      <c r="W203" s="14">
        <v>1.5231652424196299E-4</v>
      </c>
      <c r="X203" s="13">
        <v>202</v>
      </c>
      <c r="Y203" s="14">
        <v>1.8564828472932601E-4</v>
      </c>
    </row>
    <row r="204" spans="3:25" s="1" customFormat="1" ht="15.4" customHeight="1" x14ac:dyDescent="0.15">
      <c r="C204" s="17" t="s">
        <v>1208</v>
      </c>
      <c r="D204" s="10">
        <v>1</v>
      </c>
      <c r="E204" s="11">
        <v>1.13636363636364E-2</v>
      </c>
      <c r="F204" s="10"/>
      <c r="G204" s="11"/>
      <c r="H204" s="10">
        <v>49</v>
      </c>
      <c r="I204" s="11">
        <v>0.55681818181818199</v>
      </c>
      <c r="J204" s="10">
        <v>38</v>
      </c>
      <c r="K204" s="11">
        <v>0.43181818181818199</v>
      </c>
      <c r="L204" s="13">
        <v>88</v>
      </c>
      <c r="M204" s="14">
        <v>1.7024569549235801E-4</v>
      </c>
      <c r="N204" s="10"/>
      <c r="O204" s="11"/>
      <c r="P204" s="10">
        <v>2</v>
      </c>
      <c r="Q204" s="11">
        <v>3.1746031746031703E-2</v>
      </c>
      <c r="R204" s="10">
        <v>24</v>
      </c>
      <c r="S204" s="11">
        <v>0.38095238095238099</v>
      </c>
      <c r="T204" s="10">
        <v>37</v>
      </c>
      <c r="U204" s="11">
        <v>0.58730158730158699</v>
      </c>
      <c r="V204" s="13">
        <v>63</v>
      </c>
      <c r="W204" s="14">
        <v>1.10298172726939E-4</v>
      </c>
      <c r="X204" s="13">
        <v>151</v>
      </c>
      <c r="Y204" s="14">
        <v>1.3877668808974299E-4</v>
      </c>
    </row>
    <row r="205" spans="3:25" s="1" customFormat="1" ht="15.4" customHeight="1" x14ac:dyDescent="0.15">
      <c r="C205" s="17" t="s">
        <v>1209</v>
      </c>
      <c r="D205" s="8"/>
      <c r="E205" s="9"/>
      <c r="F205" s="8">
        <v>1</v>
      </c>
      <c r="G205" s="9">
        <v>1.4705882352941201E-2</v>
      </c>
      <c r="H205" s="8">
        <v>31</v>
      </c>
      <c r="I205" s="9">
        <v>0.45588235294117602</v>
      </c>
      <c r="J205" s="8">
        <v>36</v>
      </c>
      <c r="K205" s="9">
        <v>0.52941176470588203</v>
      </c>
      <c r="L205" s="13">
        <v>68</v>
      </c>
      <c r="M205" s="14">
        <v>1.3155349197136799E-4</v>
      </c>
      <c r="N205" s="8"/>
      <c r="O205" s="9"/>
      <c r="P205" s="8"/>
      <c r="Q205" s="9"/>
      <c r="R205" s="8">
        <v>23</v>
      </c>
      <c r="S205" s="9">
        <v>0.58974358974358998</v>
      </c>
      <c r="T205" s="8">
        <v>16</v>
      </c>
      <c r="U205" s="9">
        <v>0.41025641025641002</v>
      </c>
      <c r="V205" s="13">
        <v>39</v>
      </c>
      <c r="W205" s="14">
        <v>6.8279821211914295E-5</v>
      </c>
      <c r="X205" s="13">
        <v>107</v>
      </c>
      <c r="Y205" s="14">
        <v>9.8338447851672501E-5</v>
      </c>
    </row>
    <row r="206" spans="3:25" s="1" customFormat="1" ht="15.4" customHeight="1" x14ac:dyDescent="0.15">
      <c r="C206" s="17" t="s">
        <v>1210</v>
      </c>
      <c r="D206" s="10">
        <v>2</v>
      </c>
      <c r="E206" s="11">
        <v>1.0542962572482901E-3</v>
      </c>
      <c r="F206" s="10">
        <v>3</v>
      </c>
      <c r="G206" s="11">
        <v>1.5814443858724299E-3</v>
      </c>
      <c r="H206" s="10">
        <v>1033</v>
      </c>
      <c r="I206" s="11">
        <v>0.54454401686873999</v>
      </c>
      <c r="J206" s="10">
        <v>859</v>
      </c>
      <c r="K206" s="11">
        <v>0.45282024248813901</v>
      </c>
      <c r="L206" s="13">
        <v>1897</v>
      </c>
      <c r="M206" s="14">
        <v>3.6699555039659501E-3</v>
      </c>
      <c r="N206" s="10">
        <v>1</v>
      </c>
      <c r="O206" s="11">
        <v>1.00603621730382E-3</v>
      </c>
      <c r="P206" s="10"/>
      <c r="Q206" s="11"/>
      <c r="R206" s="10">
        <v>376</v>
      </c>
      <c r="S206" s="11">
        <v>0.37826961770623702</v>
      </c>
      <c r="T206" s="10">
        <v>617</v>
      </c>
      <c r="U206" s="11">
        <v>0.62072434607645899</v>
      </c>
      <c r="V206" s="13">
        <v>994</v>
      </c>
      <c r="W206" s="14">
        <v>1.74026005858059E-3</v>
      </c>
      <c r="X206" s="13">
        <v>2891</v>
      </c>
      <c r="Y206" s="14">
        <v>2.65697619382416E-3</v>
      </c>
    </row>
    <row r="207" spans="3:25" s="1" customFormat="1" ht="15.4" customHeight="1" x14ac:dyDescent="0.15">
      <c r="C207" s="17" t="s">
        <v>1211</v>
      </c>
      <c r="D207" s="8">
        <v>1</v>
      </c>
      <c r="E207" s="9">
        <v>2.75330396475771E-4</v>
      </c>
      <c r="F207" s="8">
        <v>6</v>
      </c>
      <c r="G207" s="9">
        <v>1.6519823788546299E-3</v>
      </c>
      <c r="H207" s="8">
        <v>1022</v>
      </c>
      <c r="I207" s="9">
        <v>0.28138766519823799</v>
      </c>
      <c r="J207" s="8">
        <v>2603</v>
      </c>
      <c r="K207" s="9">
        <v>0.71668502202643203</v>
      </c>
      <c r="L207" s="13">
        <v>3632</v>
      </c>
      <c r="M207" s="14">
        <v>7.0265041594118798E-3</v>
      </c>
      <c r="N207" s="8"/>
      <c r="O207" s="9"/>
      <c r="P207" s="8">
        <v>1</v>
      </c>
      <c r="Q207" s="9">
        <v>4.1771094402673402E-4</v>
      </c>
      <c r="R207" s="8">
        <v>549</v>
      </c>
      <c r="S207" s="9">
        <v>0.22932330827067701</v>
      </c>
      <c r="T207" s="8">
        <v>1844</v>
      </c>
      <c r="U207" s="9">
        <v>0.77025898078529698</v>
      </c>
      <c r="V207" s="13">
        <v>2394</v>
      </c>
      <c r="W207" s="14">
        <v>4.19133056362366E-3</v>
      </c>
      <c r="X207" s="13">
        <v>6026</v>
      </c>
      <c r="Y207" s="14">
        <v>5.5382008107867199E-3</v>
      </c>
    </row>
    <row r="208" spans="3:25" s="1" customFormat="1" ht="15.4" customHeight="1" x14ac:dyDescent="0.15">
      <c r="C208" s="17" t="s">
        <v>1212</v>
      </c>
      <c r="D208" s="10"/>
      <c r="E208" s="11"/>
      <c r="F208" s="10">
        <v>31</v>
      </c>
      <c r="G208" s="11">
        <v>1.6247379454926599E-2</v>
      </c>
      <c r="H208" s="10">
        <v>1021</v>
      </c>
      <c r="I208" s="11">
        <v>0.53511530398322904</v>
      </c>
      <c r="J208" s="10">
        <v>856</v>
      </c>
      <c r="K208" s="11">
        <v>0.44863731656184502</v>
      </c>
      <c r="L208" s="13">
        <v>1908</v>
      </c>
      <c r="M208" s="14">
        <v>3.6912362159025E-3</v>
      </c>
      <c r="N208" s="10"/>
      <c r="O208" s="11"/>
      <c r="P208" s="10">
        <v>24</v>
      </c>
      <c r="Q208" s="11">
        <v>1.7130620985010701E-2</v>
      </c>
      <c r="R208" s="10">
        <v>530</v>
      </c>
      <c r="S208" s="11">
        <v>0.37830121341898598</v>
      </c>
      <c r="T208" s="10">
        <v>847</v>
      </c>
      <c r="U208" s="11">
        <v>0.60456816559600302</v>
      </c>
      <c r="V208" s="13">
        <v>1401</v>
      </c>
      <c r="W208" s="14">
        <v>2.4528212696895398E-3</v>
      </c>
      <c r="X208" s="13">
        <v>3309</v>
      </c>
      <c r="Y208" s="14">
        <v>3.04113947608584E-3</v>
      </c>
    </row>
    <row r="209" spans="3:25" s="1" customFormat="1" ht="15.4" customHeight="1" x14ac:dyDescent="0.15">
      <c r="C209" s="17" t="s">
        <v>1213</v>
      </c>
      <c r="D209" s="8">
        <v>3</v>
      </c>
      <c r="E209" s="9">
        <v>2.9910269192422699E-3</v>
      </c>
      <c r="F209" s="8">
        <v>14</v>
      </c>
      <c r="G209" s="9">
        <v>1.3958125623130599E-2</v>
      </c>
      <c r="H209" s="8">
        <v>440</v>
      </c>
      <c r="I209" s="9">
        <v>0.43868394815553302</v>
      </c>
      <c r="J209" s="8">
        <v>546</v>
      </c>
      <c r="K209" s="9">
        <v>0.54436689930209403</v>
      </c>
      <c r="L209" s="13">
        <v>1003</v>
      </c>
      <c r="M209" s="14">
        <v>1.9404140065776699E-3</v>
      </c>
      <c r="N209" s="8">
        <v>2</v>
      </c>
      <c r="O209" s="9">
        <v>3.2414910858995102E-3</v>
      </c>
      <c r="P209" s="8">
        <v>18</v>
      </c>
      <c r="Q209" s="9">
        <v>2.91734197730956E-2</v>
      </c>
      <c r="R209" s="8">
        <v>209</v>
      </c>
      <c r="S209" s="9">
        <v>0.33873581847649897</v>
      </c>
      <c r="T209" s="8">
        <v>388</v>
      </c>
      <c r="U209" s="9">
        <v>0.62884927066450602</v>
      </c>
      <c r="V209" s="13">
        <v>617</v>
      </c>
      <c r="W209" s="14">
        <v>1.08022178686541E-3</v>
      </c>
      <c r="X209" s="13">
        <v>1620</v>
      </c>
      <c r="Y209" s="14">
        <v>1.48886248149261E-3</v>
      </c>
    </row>
    <row r="210" spans="3:25" s="1" customFormat="1" ht="15.4" customHeight="1" x14ac:dyDescent="0.15">
      <c r="C210" s="17" t="s">
        <v>1214</v>
      </c>
      <c r="D210" s="10">
        <v>25</v>
      </c>
      <c r="E210" s="11">
        <v>2.5879917184265001E-2</v>
      </c>
      <c r="F210" s="10">
        <v>100</v>
      </c>
      <c r="G210" s="11">
        <v>0.10351966873706001</v>
      </c>
      <c r="H210" s="10">
        <v>517</v>
      </c>
      <c r="I210" s="11">
        <v>0.5351966873706</v>
      </c>
      <c r="J210" s="10">
        <v>324</v>
      </c>
      <c r="K210" s="11">
        <v>0.335403726708075</v>
      </c>
      <c r="L210" s="13">
        <v>966</v>
      </c>
      <c r="M210" s="14">
        <v>1.8688334300638401E-3</v>
      </c>
      <c r="N210" s="10">
        <v>7</v>
      </c>
      <c r="O210" s="11">
        <v>9.8039215686274508E-3</v>
      </c>
      <c r="P210" s="10">
        <v>118</v>
      </c>
      <c r="Q210" s="11">
        <v>0.165266106442577</v>
      </c>
      <c r="R210" s="10">
        <v>327</v>
      </c>
      <c r="S210" s="11">
        <v>0.45798319327731102</v>
      </c>
      <c r="T210" s="10">
        <v>262</v>
      </c>
      <c r="U210" s="11">
        <v>0.36694677871148501</v>
      </c>
      <c r="V210" s="13">
        <v>714</v>
      </c>
      <c r="W210" s="14">
        <v>1.25004595757197E-3</v>
      </c>
      <c r="X210" s="13">
        <v>1680</v>
      </c>
      <c r="Y210" s="14">
        <v>1.5440055363627101E-3</v>
      </c>
    </row>
    <row r="211" spans="3:25" s="1" customFormat="1" ht="15.4" customHeight="1" x14ac:dyDescent="0.15">
      <c r="C211" s="17" t="s">
        <v>1215</v>
      </c>
      <c r="D211" s="8"/>
      <c r="E211" s="9"/>
      <c r="F211" s="8">
        <v>7</v>
      </c>
      <c r="G211" s="9">
        <v>4.4275774826059502E-3</v>
      </c>
      <c r="H211" s="8">
        <v>371</v>
      </c>
      <c r="I211" s="9">
        <v>0.234661606578115</v>
      </c>
      <c r="J211" s="8">
        <v>1203</v>
      </c>
      <c r="K211" s="9">
        <v>0.76091081593927901</v>
      </c>
      <c r="L211" s="13">
        <v>1581</v>
      </c>
      <c r="M211" s="14">
        <v>3.0586186883343001E-3</v>
      </c>
      <c r="N211" s="8">
        <v>1</v>
      </c>
      <c r="O211" s="9">
        <v>6.6844919786096296E-4</v>
      </c>
      <c r="P211" s="8">
        <v>6</v>
      </c>
      <c r="Q211" s="9">
        <v>4.0106951871657802E-3</v>
      </c>
      <c r="R211" s="8">
        <v>265</v>
      </c>
      <c r="S211" s="9">
        <v>0.17713903743315501</v>
      </c>
      <c r="T211" s="8">
        <v>1224</v>
      </c>
      <c r="U211" s="9">
        <v>0.81818181818181801</v>
      </c>
      <c r="V211" s="13">
        <v>1496</v>
      </c>
      <c r="W211" s="14">
        <v>2.6191439111031699E-3</v>
      </c>
      <c r="X211" s="13">
        <v>3077</v>
      </c>
      <c r="Y211" s="14">
        <v>2.8279196639214598E-3</v>
      </c>
    </row>
    <row r="212" spans="3:25" s="1" customFormat="1" ht="15.4" customHeight="1" x14ac:dyDescent="0.15">
      <c r="C212" s="17" t="s">
        <v>1216</v>
      </c>
      <c r="D212" s="10">
        <v>5</v>
      </c>
      <c r="E212" s="11">
        <v>1.9872813990461E-3</v>
      </c>
      <c r="F212" s="10">
        <v>12</v>
      </c>
      <c r="G212" s="11">
        <v>4.7694753577106497E-3</v>
      </c>
      <c r="H212" s="10">
        <v>804</v>
      </c>
      <c r="I212" s="11">
        <v>0.31955484896661401</v>
      </c>
      <c r="J212" s="10">
        <v>1695</v>
      </c>
      <c r="K212" s="11">
        <v>0.67368839427662996</v>
      </c>
      <c r="L212" s="13">
        <v>2516</v>
      </c>
      <c r="M212" s="14">
        <v>4.8674792029406097E-3</v>
      </c>
      <c r="N212" s="10">
        <v>1</v>
      </c>
      <c r="O212" s="11">
        <v>3.7369207772795202E-4</v>
      </c>
      <c r="P212" s="10">
        <v>18</v>
      </c>
      <c r="Q212" s="11">
        <v>6.7264573991031402E-3</v>
      </c>
      <c r="R212" s="10">
        <v>869</v>
      </c>
      <c r="S212" s="11">
        <v>0.32473841554559002</v>
      </c>
      <c r="T212" s="10">
        <v>1788</v>
      </c>
      <c r="U212" s="11">
        <v>0.66816143497757896</v>
      </c>
      <c r="V212" s="13">
        <v>2676</v>
      </c>
      <c r="W212" s="14">
        <v>4.6850461939251997E-3</v>
      </c>
      <c r="X212" s="13">
        <v>5192</v>
      </c>
      <c r="Y212" s="14">
        <v>4.77171234809237E-3</v>
      </c>
    </row>
    <row r="213" spans="3:25" s="1" customFormat="1" ht="15.4" customHeight="1" x14ac:dyDescent="0.15">
      <c r="C213" s="17" t="s">
        <v>1217</v>
      </c>
      <c r="D213" s="8"/>
      <c r="E213" s="9"/>
      <c r="F213" s="8"/>
      <c r="G213" s="9"/>
      <c r="H213" s="8">
        <v>215</v>
      </c>
      <c r="I213" s="9">
        <v>0.17565359477124201</v>
      </c>
      <c r="J213" s="8">
        <v>1009</v>
      </c>
      <c r="K213" s="9">
        <v>0.82434640522875802</v>
      </c>
      <c r="L213" s="13">
        <v>1224</v>
      </c>
      <c r="M213" s="14">
        <v>2.3679628554846201E-3</v>
      </c>
      <c r="N213" s="8"/>
      <c r="O213" s="9"/>
      <c r="P213" s="8"/>
      <c r="Q213" s="9"/>
      <c r="R213" s="8">
        <v>176</v>
      </c>
      <c r="S213" s="9">
        <v>4.6437994722955102E-2</v>
      </c>
      <c r="T213" s="8">
        <v>3614</v>
      </c>
      <c r="U213" s="9">
        <v>0.95356200527704504</v>
      </c>
      <c r="V213" s="13">
        <v>3790</v>
      </c>
      <c r="W213" s="14">
        <v>6.6353980100809003E-3</v>
      </c>
      <c r="X213" s="13">
        <v>5014</v>
      </c>
      <c r="Y213" s="14">
        <v>4.6081212853110896E-3</v>
      </c>
    </row>
    <row r="214" spans="3:25" s="1" customFormat="1" ht="15.4" customHeight="1" x14ac:dyDescent="0.15">
      <c r="C214" s="17" t="s">
        <v>1218</v>
      </c>
      <c r="D214" s="10"/>
      <c r="E214" s="11"/>
      <c r="F214" s="10"/>
      <c r="G214" s="11"/>
      <c r="H214" s="10">
        <v>893</v>
      </c>
      <c r="I214" s="11">
        <v>0.50112233445566801</v>
      </c>
      <c r="J214" s="10">
        <v>889</v>
      </c>
      <c r="K214" s="11">
        <v>0.49887766554433199</v>
      </c>
      <c r="L214" s="13">
        <v>1782</v>
      </c>
      <c r="M214" s="14">
        <v>3.44747533372026E-3</v>
      </c>
      <c r="N214" s="10"/>
      <c r="O214" s="11"/>
      <c r="P214" s="10"/>
      <c r="Q214" s="11"/>
      <c r="R214" s="10">
        <v>548</v>
      </c>
      <c r="S214" s="11">
        <v>0.15990662386927301</v>
      </c>
      <c r="T214" s="10">
        <v>2879</v>
      </c>
      <c r="U214" s="11">
        <v>0.84009337613072599</v>
      </c>
      <c r="V214" s="13">
        <v>3427</v>
      </c>
      <c r="W214" s="14">
        <v>5.9998704434161597E-3</v>
      </c>
      <c r="X214" s="13">
        <v>5209</v>
      </c>
      <c r="Y214" s="14">
        <v>4.7873362136388996E-3</v>
      </c>
    </row>
    <row r="215" spans="3:25" s="1" customFormat="1" ht="15.4" customHeight="1" x14ac:dyDescent="0.15">
      <c r="C215" s="17" t="s">
        <v>1219</v>
      </c>
      <c r="D215" s="8">
        <v>1</v>
      </c>
      <c r="E215" s="9">
        <v>4.4444444444444401E-3</v>
      </c>
      <c r="F215" s="8">
        <v>160</v>
      </c>
      <c r="G215" s="9">
        <v>0.71111111111111103</v>
      </c>
      <c r="H215" s="8">
        <v>64</v>
      </c>
      <c r="I215" s="9">
        <v>0.284444444444444</v>
      </c>
      <c r="J215" s="8"/>
      <c r="K215" s="9"/>
      <c r="L215" s="13">
        <v>225</v>
      </c>
      <c r="M215" s="14">
        <v>4.3528728961114298E-4</v>
      </c>
      <c r="N215" s="8">
        <v>1</v>
      </c>
      <c r="O215" s="9">
        <v>7.1942446043165497E-3</v>
      </c>
      <c r="P215" s="8">
        <v>109</v>
      </c>
      <c r="Q215" s="9">
        <v>0.78417266187050405</v>
      </c>
      <c r="R215" s="8">
        <v>29</v>
      </c>
      <c r="S215" s="9">
        <v>0.20863309352518</v>
      </c>
      <c r="T215" s="8"/>
      <c r="U215" s="9"/>
      <c r="V215" s="13">
        <v>139</v>
      </c>
      <c r="W215" s="14">
        <v>2.4335628585784799E-4</v>
      </c>
      <c r="X215" s="13">
        <v>364</v>
      </c>
      <c r="Y215" s="14">
        <v>3.3453453287858701E-4</v>
      </c>
    </row>
    <row r="216" spans="3:25" s="1" customFormat="1" ht="15.4" customHeight="1" x14ac:dyDescent="0.15">
      <c r="C216" s="17" t="s">
        <v>1220</v>
      </c>
      <c r="D216" s="10">
        <v>1</v>
      </c>
      <c r="E216" s="11">
        <v>8.0645161290322596E-3</v>
      </c>
      <c r="F216" s="10">
        <v>2</v>
      </c>
      <c r="G216" s="11">
        <v>1.6129032258064498E-2</v>
      </c>
      <c r="H216" s="10">
        <v>55</v>
      </c>
      <c r="I216" s="11">
        <v>0.44354838709677402</v>
      </c>
      <c r="J216" s="10">
        <v>66</v>
      </c>
      <c r="K216" s="11">
        <v>0.532258064516129</v>
      </c>
      <c r="L216" s="13">
        <v>124</v>
      </c>
      <c r="M216" s="14">
        <v>2.3989166183014101E-4</v>
      </c>
      <c r="N216" s="10"/>
      <c r="O216" s="11"/>
      <c r="P216" s="10">
        <v>1</v>
      </c>
      <c r="Q216" s="11">
        <v>1.72413793103448E-2</v>
      </c>
      <c r="R216" s="10">
        <v>14</v>
      </c>
      <c r="S216" s="11">
        <v>0.24137931034482801</v>
      </c>
      <c r="T216" s="10">
        <v>43</v>
      </c>
      <c r="U216" s="11">
        <v>0.74137931034482796</v>
      </c>
      <c r="V216" s="13">
        <v>58</v>
      </c>
      <c r="W216" s="14">
        <v>1.01544349494642E-4</v>
      </c>
      <c r="X216" s="13">
        <v>182</v>
      </c>
      <c r="Y216" s="14">
        <v>1.6726726643929299E-4</v>
      </c>
    </row>
    <row r="217" spans="3:25" s="1" customFormat="1" ht="15.4" customHeight="1" x14ac:dyDescent="0.15">
      <c r="C217" s="17" t="s">
        <v>1221</v>
      </c>
      <c r="D217" s="8"/>
      <c r="E217" s="9"/>
      <c r="F217" s="8">
        <v>16</v>
      </c>
      <c r="G217" s="9">
        <v>5.1118210862619799E-2</v>
      </c>
      <c r="H217" s="8">
        <v>151</v>
      </c>
      <c r="I217" s="9">
        <v>0.48242811501597399</v>
      </c>
      <c r="J217" s="8">
        <v>146</v>
      </c>
      <c r="K217" s="9">
        <v>0.46645367412140598</v>
      </c>
      <c r="L217" s="13">
        <v>313</v>
      </c>
      <c r="M217" s="14">
        <v>6.0553298510350202E-4</v>
      </c>
      <c r="N217" s="8">
        <v>1</v>
      </c>
      <c r="O217" s="9">
        <v>3.7313432835820899E-3</v>
      </c>
      <c r="P217" s="8">
        <v>16</v>
      </c>
      <c r="Q217" s="9">
        <v>5.9701492537313397E-2</v>
      </c>
      <c r="R217" s="8">
        <v>97</v>
      </c>
      <c r="S217" s="9">
        <v>0.36194029850746301</v>
      </c>
      <c r="T217" s="8">
        <v>154</v>
      </c>
      <c r="U217" s="9">
        <v>0.57462686567164201</v>
      </c>
      <c r="V217" s="13">
        <v>268</v>
      </c>
      <c r="W217" s="14">
        <v>4.6920492525110298E-4</v>
      </c>
      <c r="X217" s="13">
        <v>581</v>
      </c>
      <c r="Y217" s="14">
        <v>5.3396858132543701E-4</v>
      </c>
    </row>
    <row r="218" spans="3:25" s="1" customFormat="1" ht="15.4" customHeight="1" x14ac:dyDescent="0.15">
      <c r="C218" s="17" t="s">
        <v>1222</v>
      </c>
      <c r="D218" s="10"/>
      <c r="E218" s="11"/>
      <c r="F218" s="10">
        <v>2</v>
      </c>
      <c r="G218" s="11">
        <v>5.4200542005420098E-3</v>
      </c>
      <c r="H218" s="10">
        <v>240</v>
      </c>
      <c r="I218" s="11">
        <v>0.65040650406504097</v>
      </c>
      <c r="J218" s="10">
        <v>127</v>
      </c>
      <c r="K218" s="11">
        <v>0.344173441734417</v>
      </c>
      <c r="L218" s="13">
        <v>369</v>
      </c>
      <c r="M218" s="14">
        <v>7.1387115496227504E-4</v>
      </c>
      <c r="N218" s="10">
        <v>2</v>
      </c>
      <c r="O218" s="11">
        <v>8.0000000000000002E-3</v>
      </c>
      <c r="P218" s="10">
        <v>4</v>
      </c>
      <c r="Q218" s="11">
        <v>1.6E-2</v>
      </c>
      <c r="R218" s="10">
        <v>101</v>
      </c>
      <c r="S218" s="11">
        <v>0.40400000000000003</v>
      </c>
      <c r="T218" s="10">
        <v>143</v>
      </c>
      <c r="U218" s="11">
        <v>0.57199999999999995</v>
      </c>
      <c r="V218" s="13">
        <v>250</v>
      </c>
      <c r="W218" s="14">
        <v>4.3769116161483499E-4</v>
      </c>
      <c r="X218" s="13">
        <v>619</v>
      </c>
      <c r="Y218" s="14">
        <v>5.6889251607649804E-4</v>
      </c>
    </row>
    <row r="219" spans="3:25" s="1" customFormat="1" ht="15.4" customHeight="1" x14ac:dyDescent="0.15">
      <c r="C219" s="17" t="s">
        <v>1223</v>
      </c>
      <c r="D219" s="8"/>
      <c r="E219" s="9"/>
      <c r="F219" s="8"/>
      <c r="G219" s="9"/>
      <c r="H219" s="8">
        <v>168</v>
      </c>
      <c r="I219" s="9">
        <v>0.54901960784313697</v>
      </c>
      <c r="J219" s="8">
        <v>138</v>
      </c>
      <c r="K219" s="9">
        <v>0.45098039215686297</v>
      </c>
      <c r="L219" s="13">
        <v>306</v>
      </c>
      <c r="M219" s="14">
        <v>5.9199071387115504E-4</v>
      </c>
      <c r="N219" s="8"/>
      <c r="O219" s="9"/>
      <c r="P219" s="8"/>
      <c r="Q219" s="9"/>
      <c r="R219" s="8">
        <v>119</v>
      </c>
      <c r="S219" s="9">
        <v>0.247401247401247</v>
      </c>
      <c r="T219" s="8">
        <v>362</v>
      </c>
      <c r="U219" s="9">
        <v>0.75259875259875297</v>
      </c>
      <c r="V219" s="13">
        <v>481</v>
      </c>
      <c r="W219" s="14">
        <v>8.4211779494694299E-4</v>
      </c>
      <c r="X219" s="13">
        <v>787</v>
      </c>
      <c r="Y219" s="14">
        <v>7.2329306971276905E-4</v>
      </c>
    </row>
    <row r="220" spans="3:25" s="1" customFormat="1" ht="15.4" customHeight="1" x14ac:dyDescent="0.15">
      <c r="C220" s="17" t="s">
        <v>1224</v>
      </c>
      <c r="D220" s="10"/>
      <c r="E220" s="11"/>
      <c r="F220" s="10"/>
      <c r="G220" s="11"/>
      <c r="H220" s="10">
        <v>2798</v>
      </c>
      <c r="I220" s="11">
        <v>0.79760547320410502</v>
      </c>
      <c r="J220" s="10">
        <v>710</v>
      </c>
      <c r="K220" s="11">
        <v>0.20239452679589501</v>
      </c>
      <c r="L220" s="13">
        <v>3508</v>
      </c>
      <c r="M220" s="14">
        <v>6.7866124975817397E-3</v>
      </c>
      <c r="N220" s="10"/>
      <c r="O220" s="11"/>
      <c r="P220" s="10"/>
      <c r="Q220" s="11"/>
      <c r="R220" s="10">
        <v>2297</v>
      </c>
      <c r="S220" s="11">
        <v>0.52383124287343197</v>
      </c>
      <c r="T220" s="10">
        <v>2088</v>
      </c>
      <c r="U220" s="11">
        <v>0.47616875712656798</v>
      </c>
      <c r="V220" s="13">
        <v>4385</v>
      </c>
      <c r="W220" s="14">
        <v>7.6771029747242101E-3</v>
      </c>
      <c r="X220" s="13">
        <v>7893</v>
      </c>
      <c r="Y220" s="14">
        <v>7.2540688681612302E-3</v>
      </c>
    </row>
    <row r="221" spans="3:25" s="1" customFormat="1" ht="15.4" customHeight="1" x14ac:dyDescent="0.15">
      <c r="C221" s="17" t="s">
        <v>1225</v>
      </c>
      <c r="D221" s="8"/>
      <c r="E221" s="9"/>
      <c r="F221" s="8">
        <v>441</v>
      </c>
      <c r="G221" s="9">
        <v>0.72652388797364098</v>
      </c>
      <c r="H221" s="8">
        <v>166</v>
      </c>
      <c r="I221" s="9">
        <v>0.27347611202635902</v>
      </c>
      <c r="J221" s="8"/>
      <c r="K221" s="9"/>
      <c r="L221" s="13">
        <v>607</v>
      </c>
      <c r="M221" s="14">
        <v>1.17430837686206E-3</v>
      </c>
      <c r="N221" s="8"/>
      <c r="O221" s="9"/>
      <c r="P221" s="8">
        <v>296</v>
      </c>
      <c r="Q221" s="9">
        <v>0.85549132947976902</v>
      </c>
      <c r="R221" s="8">
        <v>50</v>
      </c>
      <c r="S221" s="9">
        <v>0.144508670520231</v>
      </c>
      <c r="T221" s="8"/>
      <c r="U221" s="9"/>
      <c r="V221" s="13">
        <v>346</v>
      </c>
      <c r="W221" s="14">
        <v>6.0576456767493197E-4</v>
      </c>
      <c r="X221" s="13">
        <v>953</v>
      </c>
      <c r="Y221" s="14">
        <v>8.7585552152003704E-4</v>
      </c>
    </row>
    <row r="222" spans="3:25" s="1" customFormat="1" ht="15.4" customHeight="1" x14ac:dyDescent="0.15">
      <c r="C222" s="17" t="s">
        <v>1226</v>
      </c>
      <c r="D222" s="10"/>
      <c r="E222" s="11"/>
      <c r="F222" s="10">
        <v>3</v>
      </c>
      <c r="G222" s="11">
        <v>1.8749999999999999E-2</v>
      </c>
      <c r="H222" s="10">
        <v>123</v>
      </c>
      <c r="I222" s="11">
        <v>0.76875000000000004</v>
      </c>
      <c r="J222" s="10">
        <v>34</v>
      </c>
      <c r="K222" s="11">
        <v>0.21249999999999999</v>
      </c>
      <c r="L222" s="13">
        <v>160</v>
      </c>
      <c r="M222" s="14">
        <v>3.0953762816792401E-4</v>
      </c>
      <c r="N222" s="10"/>
      <c r="O222" s="11"/>
      <c r="P222" s="10">
        <v>2</v>
      </c>
      <c r="Q222" s="11">
        <v>1.2345679012345699E-2</v>
      </c>
      <c r="R222" s="10">
        <v>61</v>
      </c>
      <c r="S222" s="11">
        <v>0.37654320987654299</v>
      </c>
      <c r="T222" s="10">
        <v>99</v>
      </c>
      <c r="U222" s="11">
        <v>0.61111111111111105</v>
      </c>
      <c r="V222" s="13">
        <v>162</v>
      </c>
      <c r="W222" s="14">
        <v>2.8362387272641299E-4</v>
      </c>
      <c r="X222" s="13">
        <v>322</v>
      </c>
      <c r="Y222" s="14">
        <v>2.9593439446951898E-4</v>
      </c>
    </row>
    <row r="223" spans="3:25" s="1" customFormat="1" ht="15.4" customHeight="1" x14ac:dyDescent="0.15">
      <c r="C223" s="17" t="s">
        <v>1227</v>
      </c>
      <c r="D223" s="8"/>
      <c r="E223" s="9"/>
      <c r="F223" s="8">
        <v>309</v>
      </c>
      <c r="G223" s="9">
        <v>0.120233463035019</v>
      </c>
      <c r="H223" s="8">
        <v>1815</v>
      </c>
      <c r="I223" s="9">
        <v>0.70622568093385196</v>
      </c>
      <c r="J223" s="8">
        <v>446</v>
      </c>
      <c r="K223" s="9">
        <v>0.17354085603112801</v>
      </c>
      <c r="L223" s="13">
        <v>2570</v>
      </c>
      <c r="M223" s="14">
        <v>4.97194815244728E-3</v>
      </c>
      <c r="N223" s="8"/>
      <c r="O223" s="9"/>
      <c r="P223" s="8">
        <v>127</v>
      </c>
      <c r="Q223" s="9">
        <v>4.8454788248759997E-2</v>
      </c>
      <c r="R223" s="8">
        <v>1335</v>
      </c>
      <c r="S223" s="9">
        <v>0.50934757726058799</v>
      </c>
      <c r="T223" s="8">
        <v>1159</v>
      </c>
      <c r="U223" s="9">
        <v>0.44219763449065203</v>
      </c>
      <c r="V223" s="13">
        <v>2621</v>
      </c>
      <c r="W223" s="14">
        <v>4.5887541383699297E-3</v>
      </c>
      <c r="X223" s="13">
        <v>5191</v>
      </c>
      <c r="Y223" s="14">
        <v>4.7707932971778697E-3</v>
      </c>
    </row>
    <row r="224" spans="3:25" s="1" customFormat="1" ht="15.4" customHeight="1" x14ac:dyDescent="0.15">
      <c r="C224" s="17" t="s">
        <v>1228</v>
      </c>
      <c r="D224" s="10">
        <v>11</v>
      </c>
      <c r="E224" s="11">
        <v>1.03383458646617E-2</v>
      </c>
      <c r="F224" s="10">
        <v>218</v>
      </c>
      <c r="G224" s="11">
        <v>0.20488721804511301</v>
      </c>
      <c r="H224" s="10">
        <v>664</v>
      </c>
      <c r="I224" s="11">
        <v>0.62406015037593998</v>
      </c>
      <c r="J224" s="10">
        <v>171</v>
      </c>
      <c r="K224" s="11">
        <v>0.160714285714286</v>
      </c>
      <c r="L224" s="13">
        <v>1064</v>
      </c>
      <c r="M224" s="14">
        <v>2.0584252273167002E-3</v>
      </c>
      <c r="N224" s="10">
        <v>6</v>
      </c>
      <c r="O224" s="11">
        <v>3.2000000000000002E-3</v>
      </c>
      <c r="P224" s="10">
        <v>151</v>
      </c>
      <c r="Q224" s="11">
        <v>8.0533333333333304E-2</v>
      </c>
      <c r="R224" s="10">
        <v>1025</v>
      </c>
      <c r="S224" s="11">
        <v>0.54666666666666697</v>
      </c>
      <c r="T224" s="10">
        <v>693</v>
      </c>
      <c r="U224" s="11">
        <v>0.36959999999999998</v>
      </c>
      <c r="V224" s="13">
        <v>1875</v>
      </c>
      <c r="W224" s="14">
        <v>3.2826837121112599E-3</v>
      </c>
      <c r="X224" s="13">
        <v>2939</v>
      </c>
      <c r="Y224" s="14">
        <v>2.7010906377202401E-3</v>
      </c>
    </row>
    <row r="225" spans="3:25" s="1" customFormat="1" ht="15.4" customHeight="1" x14ac:dyDescent="0.15">
      <c r="C225" s="17" t="s">
        <v>1229</v>
      </c>
      <c r="D225" s="8"/>
      <c r="E225" s="9"/>
      <c r="F225" s="8">
        <v>3</v>
      </c>
      <c r="G225" s="9">
        <v>0.05</v>
      </c>
      <c r="H225" s="8">
        <v>30</v>
      </c>
      <c r="I225" s="9">
        <v>0.5</v>
      </c>
      <c r="J225" s="8">
        <v>27</v>
      </c>
      <c r="K225" s="9">
        <v>0.45</v>
      </c>
      <c r="L225" s="13">
        <v>60</v>
      </c>
      <c r="M225" s="14">
        <v>1.16076610562972E-4</v>
      </c>
      <c r="N225" s="8"/>
      <c r="O225" s="9"/>
      <c r="P225" s="8">
        <v>3</v>
      </c>
      <c r="Q225" s="9">
        <v>6.1224489795918401E-2</v>
      </c>
      <c r="R225" s="8">
        <v>20</v>
      </c>
      <c r="S225" s="9">
        <v>0.40816326530612201</v>
      </c>
      <c r="T225" s="8">
        <v>26</v>
      </c>
      <c r="U225" s="9">
        <v>0.530612244897959</v>
      </c>
      <c r="V225" s="13">
        <v>49</v>
      </c>
      <c r="W225" s="14">
        <v>8.5787467676507706E-5</v>
      </c>
      <c r="X225" s="13">
        <v>109</v>
      </c>
      <c r="Y225" s="14">
        <v>1.00176549680676E-4</v>
      </c>
    </row>
    <row r="226" spans="3:25" s="1" customFormat="1" ht="15.4" customHeight="1" x14ac:dyDescent="0.15">
      <c r="C226" s="17" t="s">
        <v>1230</v>
      </c>
      <c r="D226" s="10">
        <v>10</v>
      </c>
      <c r="E226" s="11">
        <v>6.2853551225644302E-3</v>
      </c>
      <c r="F226" s="10">
        <v>95</v>
      </c>
      <c r="G226" s="11">
        <v>5.9710873664362001E-2</v>
      </c>
      <c r="H226" s="10">
        <v>1196</v>
      </c>
      <c r="I226" s="11">
        <v>0.75172847265870502</v>
      </c>
      <c r="J226" s="10">
        <v>290</v>
      </c>
      <c r="K226" s="11">
        <v>0.182275298554368</v>
      </c>
      <c r="L226" s="13">
        <v>1591</v>
      </c>
      <c r="M226" s="14">
        <v>3.0779647900947998E-3</v>
      </c>
      <c r="N226" s="10">
        <v>8</v>
      </c>
      <c r="O226" s="11">
        <v>1.2364760432766599E-2</v>
      </c>
      <c r="P226" s="10">
        <v>34</v>
      </c>
      <c r="Q226" s="11">
        <v>5.2550231839258103E-2</v>
      </c>
      <c r="R226" s="10">
        <v>420</v>
      </c>
      <c r="S226" s="11">
        <v>0.64914992272024696</v>
      </c>
      <c r="T226" s="10">
        <v>185</v>
      </c>
      <c r="U226" s="11">
        <v>0.28593508500772802</v>
      </c>
      <c r="V226" s="13">
        <v>647</v>
      </c>
      <c r="W226" s="14">
        <v>1.1327447262591899E-3</v>
      </c>
      <c r="X226" s="13">
        <v>2238</v>
      </c>
      <c r="Y226" s="14">
        <v>2.0568359466546101E-3</v>
      </c>
    </row>
    <row r="227" spans="3:25" s="1" customFormat="1" ht="15.4" customHeight="1" x14ac:dyDescent="0.15">
      <c r="C227" s="17" t="s">
        <v>1231</v>
      </c>
      <c r="D227" s="8"/>
      <c r="E227" s="9"/>
      <c r="F227" s="8">
        <v>4</v>
      </c>
      <c r="G227" s="9">
        <v>0.04</v>
      </c>
      <c r="H227" s="8">
        <v>82</v>
      </c>
      <c r="I227" s="9">
        <v>0.82</v>
      </c>
      <c r="J227" s="8">
        <v>14</v>
      </c>
      <c r="K227" s="9">
        <v>0.14000000000000001</v>
      </c>
      <c r="L227" s="13">
        <v>100</v>
      </c>
      <c r="M227" s="14">
        <v>1.93461017604953E-4</v>
      </c>
      <c r="N227" s="8"/>
      <c r="O227" s="9"/>
      <c r="P227" s="8"/>
      <c r="Q227" s="9"/>
      <c r="R227" s="8">
        <v>38</v>
      </c>
      <c r="S227" s="9">
        <v>0.53521126760563398</v>
      </c>
      <c r="T227" s="8">
        <v>33</v>
      </c>
      <c r="U227" s="9">
        <v>0.46478873239436602</v>
      </c>
      <c r="V227" s="13">
        <v>71</v>
      </c>
      <c r="W227" s="14">
        <v>1.24304289898613E-4</v>
      </c>
      <c r="X227" s="13">
        <v>171</v>
      </c>
      <c r="Y227" s="14">
        <v>1.5715770637977599E-4</v>
      </c>
    </row>
    <row r="228" spans="3:25" s="1" customFormat="1" ht="15.4" customHeight="1" x14ac:dyDescent="0.15">
      <c r="C228" s="17" t="s">
        <v>1232</v>
      </c>
      <c r="D228" s="10">
        <v>1</v>
      </c>
      <c r="E228" s="11">
        <v>8.9686098654708499E-4</v>
      </c>
      <c r="F228" s="10">
        <v>58</v>
      </c>
      <c r="G228" s="11">
        <v>5.20179372197309E-2</v>
      </c>
      <c r="H228" s="10">
        <v>920</v>
      </c>
      <c r="I228" s="11">
        <v>0.82511210762331799</v>
      </c>
      <c r="J228" s="10">
        <v>136</v>
      </c>
      <c r="K228" s="11">
        <v>0.121973094170404</v>
      </c>
      <c r="L228" s="13">
        <v>1115</v>
      </c>
      <c r="M228" s="14">
        <v>2.1570903462952199E-3</v>
      </c>
      <c r="N228" s="10"/>
      <c r="O228" s="11"/>
      <c r="P228" s="10">
        <v>22</v>
      </c>
      <c r="Q228" s="11">
        <v>6.1797752808988797E-2</v>
      </c>
      <c r="R228" s="10">
        <v>211</v>
      </c>
      <c r="S228" s="11">
        <v>0.59269662921348298</v>
      </c>
      <c r="T228" s="10">
        <v>123</v>
      </c>
      <c r="U228" s="11">
        <v>0.34550561797752799</v>
      </c>
      <c r="V228" s="13">
        <v>356</v>
      </c>
      <c r="W228" s="14">
        <v>6.2327221413952503E-4</v>
      </c>
      <c r="X228" s="13">
        <v>1471</v>
      </c>
      <c r="Y228" s="14">
        <v>1.3519238952318701E-3</v>
      </c>
    </row>
    <row r="229" spans="3:25" s="1" customFormat="1" ht="15.4" customHeight="1" x14ac:dyDescent="0.15">
      <c r="C229" s="17" t="s">
        <v>1233</v>
      </c>
      <c r="D229" s="8"/>
      <c r="E229" s="9"/>
      <c r="F229" s="8">
        <v>28</v>
      </c>
      <c r="G229" s="9">
        <v>9.3023255813953501E-2</v>
      </c>
      <c r="H229" s="8">
        <v>230</v>
      </c>
      <c r="I229" s="9">
        <v>0.764119601328904</v>
      </c>
      <c r="J229" s="8">
        <v>43</v>
      </c>
      <c r="K229" s="9">
        <v>0.14285714285714299</v>
      </c>
      <c r="L229" s="13">
        <v>301</v>
      </c>
      <c r="M229" s="14">
        <v>5.8231766299090702E-4</v>
      </c>
      <c r="N229" s="8"/>
      <c r="O229" s="9"/>
      <c r="P229" s="8">
        <v>29</v>
      </c>
      <c r="Q229" s="9">
        <v>0.120833333333333</v>
      </c>
      <c r="R229" s="8">
        <v>113</v>
      </c>
      <c r="S229" s="9">
        <v>0.47083333333333299</v>
      </c>
      <c r="T229" s="8">
        <v>98</v>
      </c>
      <c r="U229" s="9">
        <v>0.40833333333333299</v>
      </c>
      <c r="V229" s="13">
        <v>240</v>
      </c>
      <c r="W229" s="14">
        <v>4.2018351515024199E-4</v>
      </c>
      <c r="X229" s="13">
        <v>541</v>
      </c>
      <c r="Y229" s="14">
        <v>4.97206544745372E-4</v>
      </c>
    </row>
    <row r="230" spans="3:25" s="1" customFormat="1" ht="15.4" customHeight="1" x14ac:dyDescent="0.15">
      <c r="C230" s="17" t="s">
        <v>1234</v>
      </c>
      <c r="D230" s="10"/>
      <c r="E230" s="11"/>
      <c r="F230" s="10">
        <v>2</v>
      </c>
      <c r="G230" s="11">
        <v>1.3605442176870699E-2</v>
      </c>
      <c r="H230" s="10">
        <v>121</v>
      </c>
      <c r="I230" s="11">
        <v>0.82312925170067996</v>
      </c>
      <c r="J230" s="10">
        <v>24</v>
      </c>
      <c r="K230" s="11">
        <v>0.16326530612244899</v>
      </c>
      <c r="L230" s="13">
        <v>147</v>
      </c>
      <c r="M230" s="14">
        <v>2.8438769587928002E-4</v>
      </c>
      <c r="N230" s="10"/>
      <c r="O230" s="11"/>
      <c r="P230" s="10">
        <v>3</v>
      </c>
      <c r="Q230" s="11">
        <v>4.1666666666666699E-2</v>
      </c>
      <c r="R230" s="10">
        <v>42</v>
      </c>
      <c r="S230" s="11">
        <v>0.58333333333333304</v>
      </c>
      <c r="T230" s="10">
        <v>27</v>
      </c>
      <c r="U230" s="11">
        <v>0.375</v>
      </c>
      <c r="V230" s="13">
        <v>72</v>
      </c>
      <c r="W230" s="14">
        <v>1.2605505454507299E-4</v>
      </c>
      <c r="X230" s="13">
        <v>219</v>
      </c>
      <c r="Y230" s="14">
        <v>2.0127215027585299E-4</v>
      </c>
    </row>
    <row r="231" spans="3:25" s="1" customFormat="1" ht="15.4" customHeight="1" x14ac:dyDescent="0.15">
      <c r="C231" s="17" t="s">
        <v>1235</v>
      </c>
      <c r="D231" s="8">
        <v>1</v>
      </c>
      <c r="E231" s="9">
        <v>5.7142857142857099E-3</v>
      </c>
      <c r="F231" s="8">
        <v>2</v>
      </c>
      <c r="G231" s="9">
        <v>1.1428571428571401E-2</v>
      </c>
      <c r="H231" s="8">
        <v>114</v>
      </c>
      <c r="I231" s="9">
        <v>0.65142857142857102</v>
      </c>
      <c r="J231" s="8">
        <v>58</v>
      </c>
      <c r="K231" s="9">
        <v>0.33142857142857102</v>
      </c>
      <c r="L231" s="13">
        <v>175</v>
      </c>
      <c r="M231" s="14">
        <v>3.3855678080866702E-4</v>
      </c>
      <c r="N231" s="8"/>
      <c r="O231" s="9"/>
      <c r="P231" s="8">
        <v>1</v>
      </c>
      <c r="Q231" s="9">
        <v>8.2644628099173608E-3</v>
      </c>
      <c r="R231" s="8">
        <v>48</v>
      </c>
      <c r="S231" s="9">
        <v>0.39669421487603301</v>
      </c>
      <c r="T231" s="8">
        <v>72</v>
      </c>
      <c r="U231" s="9">
        <v>0.59504132231405005</v>
      </c>
      <c r="V231" s="13">
        <v>121</v>
      </c>
      <c r="W231" s="14">
        <v>2.1184252222158001E-4</v>
      </c>
      <c r="X231" s="13">
        <v>296</v>
      </c>
      <c r="Y231" s="14">
        <v>2.7203907069247701E-4</v>
      </c>
    </row>
    <row r="232" spans="3:25" s="1" customFormat="1" ht="15.4" customHeight="1" x14ac:dyDescent="0.15">
      <c r="C232" s="17" t="s">
        <v>1236</v>
      </c>
      <c r="D232" s="10">
        <v>6</v>
      </c>
      <c r="E232" s="11">
        <v>5.19031141868512E-3</v>
      </c>
      <c r="F232" s="10">
        <v>76</v>
      </c>
      <c r="G232" s="11">
        <v>6.5743944636678195E-2</v>
      </c>
      <c r="H232" s="10">
        <v>790</v>
      </c>
      <c r="I232" s="11">
        <v>0.68339100346020798</v>
      </c>
      <c r="J232" s="10">
        <v>284</v>
      </c>
      <c r="K232" s="11">
        <v>0.245674740484429</v>
      </c>
      <c r="L232" s="13">
        <v>1156</v>
      </c>
      <c r="M232" s="14">
        <v>2.2364093635132498E-3</v>
      </c>
      <c r="N232" s="10">
        <v>4</v>
      </c>
      <c r="O232" s="11">
        <v>3.9525691699604697E-3</v>
      </c>
      <c r="P232" s="10">
        <v>53</v>
      </c>
      <c r="Q232" s="11">
        <v>5.2371541501976301E-2</v>
      </c>
      <c r="R232" s="10">
        <v>401</v>
      </c>
      <c r="S232" s="11">
        <v>0.39624505928853798</v>
      </c>
      <c r="T232" s="10">
        <v>554</v>
      </c>
      <c r="U232" s="11">
        <v>0.54743083003952597</v>
      </c>
      <c r="V232" s="13">
        <v>1012</v>
      </c>
      <c r="W232" s="14">
        <v>1.7717738222168501E-3</v>
      </c>
      <c r="X232" s="13">
        <v>2168</v>
      </c>
      <c r="Y232" s="14">
        <v>1.9925023826395001E-3</v>
      </c>
    </row>
    <row r="233" spans="3:25" s="1" customFormat="1" ht="15.4" customHeight="1" x14ac:dyDescent="0.15">
      <c r="C233" s="17" t="s">
        <v>1237</v>
      </c>
      <c r="D233" s="8">
        <v>3</v>
      </c>
      <c r="E233" s="9">
        <v>1.3698630136986301E-2</v>
      </c>
      <c r="F233" s="8">
        <v>37</v>
      </c>
      <c r="G233" s="9">
        <v>0.16894977168949801</v>
      </c>
      <c r="H233" s="8">
        <v>62</v>
      </c>
      <c r="I233" s="9">
        <v>0.28310502283104999</v>
      </c>
      <c r="J233" s="8">
        <v>117</v>
      </c>
      <c r="K233" s="9">
        <v>0.534246575342466</v>
      </c>
      <c r="L233" s="13">
        <v>219</v>
      </c>
      <c r="M233" s="14">
        <v>4.2367962855484602E-4</v>
      </c>
      <c r="N233" s="8">
        <v>5</v>
      </c>
      <c r="O233" s="9">
        <v>1.0020040080160299E-2</v>
      </c>
      <c r="P233" s="8">
        <v>14</v>
      </c>
      <c r="Q233" s="9">
        <v>2.8056112224448902E-2</v>
      </c>
      <c r="R233" s="8">
        <v>52</v>
      </c>
      <c r="S233" s="9">
        <v>0.10420841683366699</v>
      </c>
      <c r="T233" s="8">
        <v>428</v>
      </c>
      <c r="U233" s="9">
        <v>0.85771543086172397</v>
      </c>
      <c r="V233" s="13">
        <v>499</v>
      </c>
      <c r="W233" s="14">
        <v>8.7363155858321097E-4</v>
      </c>
      <c r="X233" s="13">
        <v>718</v>
      </c>
      <c r="Y233" s="14">
        <v>6.5987855661215798E-4</v>
      </c>
    </row>
    <row r="234" spans="3:25" s="1" customFormat="1" ht="15.4" customHeight="1" x14ac:dyDescent="0.15">
      <c r="C234" s="17" t="s">
        <v>1238</v>
      </c>
      <c r="D234" s="10"/>
      <c r="E234" s="11"/>
      <c r="F234" s="10">
        <v>18</v>
      </c>
      <c r="G234" s="11">
        <v>9.1883614088820904E-3</v>
      </c>
      <c r="H234" s="10">
        <v>344</v>
      </c>
      <c r="I234" s="11">
        <v>0.175599795814191</v>
      </c>
      <c r="J234" s="10">
        <v>1597</v>
      </c>
      <c r="K234" s="11">
        <v>0.81521184277692704</v>
      </c>
      <c r="L234" s="13">
        <v>1959</v>
      </c>
      <c r="M234" s="14">
        <v>3.7899013348810201E-3</v>
      </c>
      <c r="N234" s="10"/>
      <c r="O234" s="11"/>
      <c r="P234" s="10">
        <v>5</v>
      </c>
      <c r="Q234" s="11">
        <v>9.5620577548288397E-4</v>
      </c>
      <c r="R234" s="10">
        <v>294</v>
      </c>
      <c r="S234" s="11">
        <v>5.62248995983936E-2</v>
      </c>
      <c r="T234" s="10">
        <v>4930</v>
      </c>
      <c r="U234" s="11">
        <v>0.942818894626124</v>
      </c>
      <c r="V234" s="13">
        <v>5229</v>
      </c>
      <c r="W234" s="14">
        <v>9.1547483363358904E-3</v>
      </c>
      <c r="X234" s="13">
        <v>7188</v>
      </c>
      <c r="Y234" s="14">
        <v>6.6061379734375899E-3</v>
      </c>
    </row>
    <row r="235" spans="3:25" s="1" customFormat="1" ht="15.4" customHeight="1" x14ac:dyDescent="0.15">
      <c r="C235" s="17" t="s">
        <v>1239</v>
      </c>
      <c r="D235" s="8"/>
      <c r="E235" s="9"/>
      <c r="F235" s="8">
        <v>1</v>
      </c>
      <c r="G235" s="9">
        <v>3.3333333333333298E-2</v>
      </c>
      <c r="H235" s="8">
        <v>19</v>
      </c>
      <c r="I235" s="9">
        <v>0.63333333333333297</v>
      </c>
      <c r="J235" s="8">
        <v>10</v>
      </c>
      <c r="K235" s="9">
        <v>0.33333333333333298</v>
      </c>
      <c r="L235" s="13">
        <v>30</v>
      </c>
      <c r="M235" s="14">
        <v>5.8038305281485803E-5</v>
      </c>
      <c r="N235" s="8"/>
      <c r="O235" s="9"/>
      <c r="P235" s="8">
        <v>3</v>
      </c>
      <c r="Q235" s="9">
        <v>6.9767441860465101E-2</v>
      </c>
      <c r="R235" s="8">
        <v>6</v>
      </c>
      <c r="S235" s="9">
        <v>0.13953488372093001</v>
      </c>
      <c r="T235" s="8">
        <v>34</v>
      </c>
      <c r="U235" s="9">
        <v>0.79069767441860495</v>
      </c>
      <c r="V235" s="13">
        <v>43</v>
      </c>
      <c r="W235" s="14">
        <v>7.5282879797751703E-5</v>
      </c>
      <c r="X235" s="13">
        <v>73</v>
      </c>
      <c r="Y235" s="14">
        <v>6.7090716758617705E-5</v>
      </c>
    </row>
    <row r="236" spans="3:25" s="1" customFormat="1" ht="15.4" customHeight="1" x14ac:dyDescent="0.15">
      <c r="C236" s="17" t="s">
        <v>1240</v>
      </c>
      <c r="D236" s="10">
        <v>2</v>
      </c>
      <c r="E236" s="11">
        <v>6.4308681672025697E-3</v>
      </c>
      <c r="F236" s="10">
        <v>16</v>
      </c>
      <c r="G236" s="11">
        <v>5.1446945337620599E-2</v>
      </c>
      <c r="H236" s="10">
        <v>131</v>
      </c>
      <c r="I236" s="11">
        <v>0.421221864951769</v>
      </c>
      <c r="J236" s="10">
        <v>162</v>
      </c>
      <c r="K236" s="11">
        <v>0.52090032154340804</v>
      </c>
      <c r="L236" s="13">
        <v>311</v>
      </c>
      <c r="M236" s="14">
        <v>6.0166376475140305E-4</v>
      </c>
      <c r="N236" s="10">
        <v>2</v>
      </c>
      <c r="O236" s="11">
        <v>1.2422360248447201E-2</v>
      </c>
      <c r="P236" s="10">
        <v>22</v>
      </c>
      <c r="Q236" s="11">
        <v>0.13664596273291901</v>
      </c>
      <c r="R236" s="10">
        <v>53</v>
      </c>
      <c r="S236" s="11">
        <v>0.329192546583851</v>
      </c>
      <c r="T236" s="10">
        <v>84</v>
      </c>
      <c r="U236" s="11">
        <v>0.52173913043478304</v>
      </c>
      <c r="V236" s="13">
        <v>161</v>
      </c>
      <c r="W236" s="14">
        <v>2.8187310807995398E-4</v>
      </c>
      <c r="X236" s="13">
        <v>472</v>
      </c>
      <c r="Y236" s="14">
        <v>4.3379203164476099E-4</v>
      </c>
    </row>
    <row r="237" spans="3:25" s="1" customFormat="1" ht="15.4" customHeight="1" x14ac:dyDescent="0.15">
      <c r="C237" s="17" t="s">
        <v>1241</v>
      </c>
      <c r="D237" s="8">
        <v>2</v>
      </c>
      <c r="E237" s="9">
        <v>2.20994475138122E-3</v>
      </c>
      <c r="F237" s="8">
        <v>47</v>
      </c>
      <c r="G237" s="9">
        <v>5.19337016574586E-2</v>
      </c>
      <c r="H237" s="8">
        <v>314</v>
      </c>
      <c r="I237" s="9">
        <v>0.34696132596685098</v>
      </c>
      <c r="J237" s="8">
        <v>542</v>
      </c>
      <c r="K237" s="9">
        <v>0.59889502762430902</v>
      </c>
      <c r="L237" s="13">
        <v>905</v>
      </c>
      <c r="M237" s="14">
        <v>1.75082220932482E-3</v>
      </c>
      <c r="N237" s="8">
        <v>2</v>
      </c>
      <c r="O237" s="9">
        <v>2.06398348813209E-3</v>
      </c>
      <c r="P237" s="8">
        <v>30</v>
      </c>
      <c r="Q237" s="9">
        <v>3.09597523219814E-2</v>
      </c>
      <c r="R237" s="8">
        <v>314</v>
      </c>
      <c r="S237" s="9">
        <v>0.324045407636739</v>
      </c>
      <c r="T237" s="8">
        <v>623</v>
      </c>
      <c r="U237" s="9">
        <v>0.64293085655314697</v>
      </c>
      <c r="V237" s="13">
        <v>969</v>
      </c>
      <c r="W237" s="14">
        <v>1.6964909424190999E-3</v>
      </c>
      <c r="X237" s="13">
        <v>1874</v>
      </c>
      <c r="Y237" s="14">
        <v>1.72230141377602E-3</v>
      </c>
    </row>
    <row r="238" spans="3:25" s="1" customFormat="1" ht="15.4" customHeight="1" x14ac:dyDescent="0.15">
      <c r="C238" s="17" t="s">
        <v>1242</v>
      </c>
      <c r="D238" s="10"/>
      <c r="E238" s="11"/>
      <c r="F238" s="10">
        <v>8</v>
      </c>
      <c r="G238" s="11">
        <v>3.00751879699248E-2</v>
      </c>
      <c r="H238" s="10">
        <v>112</v>
      </c>
      <c r="I238" s="11">
        <v>0.42105263157894701</v>
      </c>
      <c r="J238" s="10">
        <v>146</v>
      </c>
      <c r="K238" s="11">
        <v>0.54887218045112796</v>
      </c>
      <c r="L238" s="13">
        <v>266</v>
      </c>
      <c r="M238" s="14">
        <v>5.1460630682917397E-4</v>
      </c>
      <c r="N238" s="10"/>
      <c r="O238" s="11"/>
      <c r="P238" s="10">
        <v>11</v>
      </c>
      <c r="Q238" s="11">
        <v>2.3504273504273501E-2</v>
      </c>
      <c r="R238" s="10">
        <v>209</v>
      </c>
      <c r="S238" s="11">
        <v>0.44658119658119699</v>
      </c>
      <c r="T238" s="10">
        <v>248</v>
      </c>
      <c r="U238" s="11">
        <v>0.52991452991453003</v>
      </c>
      <c r="V238" s="13">
        <v>468</v>
      </c>
      <c r="W238" s="14">
        <v>8.1935785454297202E-4</v>
      </c>
      <c r="X238" s="13">
        <v>734</v>
      </c>
      <c r="Y238" s="14">
        <v>6.7458337124418402E-4</v>
      </c>
    </row>
    <row r="239" spans="3:25" s="1" customFormat="1" ht="15.4" customHeight="1" x14ac:dyDescent="0.15">
      <c r="C239" s="17" t="s">
        <v>1243</v>
      </c>
      <c r="D239" s="8">
        <v>11</v>
      </c>
      <c r="E239" s="9">
        <v>2.48868778280543E-2</v>
      </c>
      <c r="F239" s="8">
        <v>88</v>
      </c>
      <c r="G239" s="9">
        <v>0.19909502262443399</v>
      </c>
      <c r="H239" s="8">
        <v>178</v>
      </c>
      <c r="I239" s="9">
        <v>0.40271493212669701</v>
      </c>
      <c r="J239" s="8">
        <v>165</v>
      </c>
      <c r="K239" s="9">
        <v>0.37330316742081499</v>
      </c>
      <c r="L239" s="13">
        <v>442</v>
      </c>
      <c r="M239" s="14">
        <v>8.5509769781389096E-4</v>
      </c>
      <c r="N239" s="8">
        <v>3</v>
      </c>
      <c r="O239" s="9">
        <v>3.65853658536585E-3</v>
      </c>
      <c r="P239" s="8">
        <v>139</v>
      </c>
      <c r="Q239" s="9">
        <v>0.16951219512195101</v>
      </c>
      <c r="R239" s="8">
        <v>335</v>
      </c>
      <c r="S239" s="9">
        <v>0.40853658536585402</v>
      </c>
      <c r="T239" s="8">
        <v>343</v>
      </c>
      <c r="U239" s="9">
        <v>0.41829268292682897</v>
      </c>
      <c r="V239" s="13">
        <v>820</v>
      </c>
      <c r="W239" s="14">
        <v>1.4356270100966599E-3</v>
      </c>
      <c r="X239" s="13">
        <v>1262</v>
      </c>
      <c r="Y239" s="14">
        <v>1.15984225410104E-3</v>
      </c>
    </row>
    <row r="240" spans="3:25" s="1" customFormat="1" ht="15.4" customHeight="1" x14ac:dyDescent="0.15">
      <c r="C240" s="17" t="s">
        <v>1244</v>
      </c>
      <c r="D240" s="10">
        <v>3</v>
      </c>
      <c r="E240" s="11">
        <v>1.9480519480519501E-2</v>
      </c>
      <c r="F240" s="10">
        <v>35</v>
      </c>
      <c r="G240" s="11">
        <v>0.22727272727272699</v>
      </c>
      <c r="H240" s="10">
        <v>58</v>
      </c>
      <c r="I240" s="11">
        <v>0.37662337662337703</v>
      </c>
      <c r="J240" s="10">
        <v>58</v>
      </c>
      <c r="K240" s="11">
        <v>0.37662337662337703</v>
      </c>
      <c r="L240" s="13">
        <v>154</v>
      </c>
      <c r="M240" s="14">
        <v>2.97929967111627E-4</v>
      </c>
      <c r="N240" s="10"/>
      <c r="O240" s="11"/>
      <c r="P240" s="10">
        <v>24</v>
      </c>
      <c r="Q240" s="11">
        <v>0.22429906542056099</v>
      </c>
      <c r="R240" s="10">
        <v>23</v>
      </c>
      <c r="S240" s="11">
        <v>0.21495327102803699</v>
      </c>
      <c r="T240" s="10">
        <v>60</v>
      </c>
      <c r="U240" s="11">
        <v>0.56074766355140204</v>
      </c>
      <c r="V240" s="13">
        <v>107</v>
      </c>
      <c r="W240" s="14">
        <v>1.8733181717115E-4</v>
      </c>
      <c r="X240" s="13">
        <v>261</v>
      </c>
      <c r="Y240" s="14">
        <v>2.3987228868492099E-4</v>
      </c>
    </row>
    <row r="241" spans="3:25" s="1" customFormat="1" ht="15.4" customHeight="1" x14ac:dyDescent="0.15">
      <c r="C241" s="17" t="s">
        <v>1245</v>
      </c>
      <c r="D241" s="8">
        <v>3</v>
      </c>
      <c r="E241" s="9">
        <v>1.70745589072282E-3</v>
      </c>
      <c r="F241" s="8">
        <v>116</v>
      </c>
      <c r="G241" s="9">
        <v>6.6021627774615801E-2</v>
      </c>
      <c r="H241" s="8">
        <v>833</v>
      </c>
      <c r="I241" s="9">
        <v>0.47410358565737099</v>
      </c>
      <c r="J241" s="8">
        <v>805</v>
      </c>
      <c r="K241" s="9">
        <v>0.45816733067729098</v>
      </c>
      <c r="L241" s="13">
        <v>1757</v>
      </c>
      <c r="M241" s="14">
        <v>3.39911007931902E-3</v>
      </c>
      <c r="N241" s="8">
        <v>2</v>
      </c>
      <c r="O241" s="9">
        <v>8.6169754416199902E-4</v>
      </c>
      <c r="P241" s="8">
        <v>166</v>
      </c>
      <c r="Q241" s="9">
        <v>7.1520896165445894E-2</v>
      </c>
      <c r="R241" s="8">
        <v>720</v>
      </c>
      <c r="S241" s="9">
        <v>0.31021111589832001</v>
      </c>
      <c r="T241" s="8">
        <v>1433</v>
      </c>
      <c r="U241" s="9">
        <v>0.61740629039207195</v>
      </c>
      <c r="V241" s="13">
        <v>2321</v>
      </c>
      <c r="W241" s="14">
        <v>4.0635247444321303E-3</v>
      </c>
      <c r="X241" s="13">
        <v>4078</v>
      </c>
      <c r="Y241" s="14">
        <v>3.7478896293375798E-3</v>
      </c>
    </row>
    <row r="242" spans="3:25" s="1" customFormat="1" ht="15.4" customHeight="1" x14ac:dyDescent="0.15">
      <c r="C242" s="17" t="s">
        <v>1246</v>
      </c>
      <c r="D242" s="10"/>
      <c r="E242" s="11"/>
      <c r="F242" s="10">
        <v>10</v>
      </c>
      <c r="G242" s="11">
        <v>0.11111111111111099</v>
      </c>
      <c r="H242" s="10">
        <v>23</v>
      </c>
      <c r="I242" s="11">
        <v>0.25555555555555598</v>
      </c>
      <c r="J242" s="10">
        <v>57</v>
      </c>
      <c r="K242" s="11">
        <v>0.63333333333333297</v>
      </c>
      <c r="L242" s="13">
        <v>90</v>
      </c>
      <c r="M242" s="14">
        <v>1.74114915844457E-4</v>
      </c>
      <c r="N242" s="10"/>
      <c r="O242" s="11"/>
      <c r="P242" s="10">
        <v>2</v>
      </c>
      <c r="Q242" s="11">
        <v>1.4492753623188401E-2</v>
      </c>
      <c r="R242" s="10">
        <v>24</v>
      </c>
      <c r="S242" s="11">
        <v>0.173913043478261</v>
      </c>
      <c r="T242" s="10">
        <v>112</v>
      </c>
      <c r="U242" s="11">
        <v>0.811594202898551</v>
      </c>
      <c r="V242" s="13">
        <v>138</v>
      </c>
      <c r="W242" s="14">
        <v>2.4160552121138901E-4</v>
      </c>
      <c r="X242" s="13">
        <v>228</v>
      </c>
      <c r="Y242" s="14">
        <v>2.0954360850636801E-4</v>
      </c>
    </row>
    <row r="243" spans="3:25" s="1" customFormat="1" ht="15.4" customHeight="1" x14ac:dyDescent="0.15">
      <c r="C243" s="17" t="s">
        <v>1247</v>
      </c>
      <c r="D243" s="8">
        <v>1</v>
      </c>
      <c r="E243" s="9">
        <v>4.9019607843137298E-3</v>
      </c>
      <c r="F243" s="8">
        <v>38</v>
      </c>
      <c r="G243" s="9">
        <v>0.18627450980392199</v>
      </c>
      <c r="H243" s="8">
        <v>74</v>
      </c>
      <c r="I243" s="9">
        <v>0.36274509803921601</v>
      </c>
      <c r="J243" s="8">
        <v>91</v>
      </c>
      <c r="K243" s="9">
        <v>0.44607843137254899</v>
      </c>
      <c r="L243" s="13">
        <v>204</v>
      </c>
      <c r="M243" s="14">
        <v>3.9466047591410301E-4</v>
      </c>
      <c r="N243" s="8">
        <v>1</v>
      </c>
      <c r="O243" s="9">
        <v>3.0030030030029999E-3</v>
      </c>
      <c r="P243" s="8">
        <v>28</v>
      </c>
      <c r="Q243" s="9">
        <v>8.4084084084084104E-2</v>
      </c>
      <c r="R243" s="8">
        <v>64</v>
      </c>
      <c r="S243" s="9">
        <v>0.192192192192192</v>
      </c>
      <c r="T243" s="8">
        <v>240</v>
      </c>
      <c r="U243" s="9">
        <v>0.72072072072072102</v>
      </c>
      <c r="V243" s="13">
        <v>333</v>
      </c>
      <c r="W243" s="14">
        <v>5.8300462727096101E-4</v>
      </c>
      <c r="X243" s="13">
        <v>537</v>
      </c>
      <c r="Y243" s="14">
        <v>4.9353034108736598E-4</v>
      </c>
    </row>
    <row r="244" spans="3:25" s="1" customFormat="1" ht="15.4" customHeight="1" x14ac:dyDescent="0.15">
      <c r="C244" s="17" t="s">
        <v>1248</v>
      </c>
      <c r="D244" s="10"/>
      <c r="E244" s="11"/>
      <c r="F244" s="10">
        <v>40</v>
      </c>
      <c r="G244" s="11">
        <v>0.26845637583892601</v>
      </c>
      <c r="H244" s="10">
        <v>60</v>
      </c>
      <c r="I244" s="11">
        <v>0.40268456375838901</v>
      </c>
      <c r="J244" s="10">
        <v>49</v>
      </c>
      <c r="K244" s="11">
        <v>0.32885906040268498</v>
      </c>
      <c r="L244" s="13">
        <v>149</v>
      </c>
      <c r="M244" s="14">
        <v>2.8825691623137899E-4</v>
      </c>
      <c r="N244" s="10">
        <v>1</v>
      </c>
      <c r="O244" s="11">
        <v>7.6923076923076901E-3</v>
      </c>
      <c r="P244" s="10">
        <v>40</v>
      </c>
      <c r="Q244" s="11">
        <v>0.30769230769230799</v>
      </c>
      <c r="R244" s="10">
        <v>32</v>
      </c>
      <c r="S244" s="11">
        <v>0.246153846153846</v>
      </c>
      <c r="T244" s="10">
        <v>57</v>
      </c>
      <c r="U244" s="11">
        <v>0.43846153846153901</v>
      </c>
      <c r="V244" s="13">
        <v>130</v>
      </c>
      <c r="W244" s="14">
        <v>2.27599404039714E-4</v>
      </c>
      <c r="X244" s="13">
        <v>279</v>
      </c>
      <c r="Y244" s="14">
        <v>2.5641520514595E-4</v>
      </c>
    </row>
    <row r="245" spans="3:25" s="1" customFormat="1" ht="15.4" customHeight="1" x14ac:dyDescent="0.15">
      <c r="C245" s="17" t="s">
        <v>1249</v>
      </c>
      <c r="D245" s="8">
        <v>4</v>
      </c>
      <c r="E245" s="9">
        <v>1.00502512562814E-2</v>
      </c>
      <c r="F245" s="8">
        <v>150</v>
      </c>
      <c r="G245" s="9">
        <v>0.37688442211055301</v>
      </c>
      <c r="H245" s="8">
        <v>95</v>
      </c>
      <c r="I245" s="9">
        <v>0.23869346733668301</v>
      </c>
      <c r="J245" s="8">
        <v>149</v>
      </c>
      <c r="K245" s="9">
        <v>0.37437185929648198</v>
      </c>
      <c r="L245" s="13">
        <v>398</v>
      </c>
      <c r="M245" s="14">
        <v>7.6997485006771195E-4</v>
      </c>
      <c r="N245" s="8">
        <v>3</v>
      </c>
      <c r="O245" s="9">
        <v>3.6991368680641202E-3</v>
      </c>
      <c r="P245" s="8">
        <v>86</v>
      </c>
      <c r="Q245" s="9">
        <v>0.10604192355117099</v>
      </c>
      <c r="R245" s="8">
        <v>162</v>
      </c>
      <c r="S245" s="9">
        <v>0.19975339087546201</v>
      </c>
      <c r="T245" s="8">
        <v>560</v>
      </c>
      <c r="U245" s="9">
        <v>0.69050554870530201</v>
      </c>
      <c r="V245" s="13">
        <v>811</v>
      </c>
      <c r="W245" s="14">
        <v>1.4198701282785301E-3</v>
      </c>
      <c r="X245" s="13">
        <v>1209</v>
      </c>
      <c r="Y245" s="14">
        <v>1.1111325556324499E-3</v>
      </c>
    </row>
    <row r="246" spans="3:25" s="1" customFormat="1" ht="15.4" customHeight="1" x14ac:dyDescent="0.15">
      <c r="C246" s="17" t="s">
        <v>1250</v>
      </c>
      <c r="D246" s="10">
        <v>2</v>
      </c>
      <c r="E246" s="11">
        <v>1.59616919393456E-3</v>
      </c>
      <c r="F246" s="10">
        <v>111</v>
      </c>
      <c r="G246" s="11">
        <v>8.8587390263367899E-2</v>
      </c>
      <c r="H246" s="10">
        <v>232</v>
      </c>
      <c r="I246" s="11">
        <v>0.18515562649640899</v>
      </c>
      <c r="J246" s="10">
        <v>908</v>
      </c>
      <c r="K246" s="11">
        <v>0.72466081404628901</v>
      </c>
      <c r="L246" s="13">
        <v>1253</v>
      </c>
      <c r="M246" s="14">
        <v>2.42406655059006E-3</v>
      </c>
      <c r="N246" s="10">
        <v>5</v>
      </c>
      <c r="O246" s="11">
        <v>3.28947368421053E-3</v>
      </c>
      <c r="P246" s="10">
        <v>49</v>
      </c>
      <c r="Q246" s="11">
        <v>3.2236842105263203E-2</v>
      </c>
      <c r="R246" s="10">
        <v>116</v>
      </c>
      <c r="S246" s="11">
        <v>7.6315789473684198E-2</v>
      </c>
      <c r="T246" s="10">
        <v>1350</v>
      </c>
      <c r="U246" s="11">
        <v>0.88815789473684204</v>
      </c>
      <c r="V246" s="13">
        <v>1520</v>
      </c>
      <c r="W246" s="14">
        <v>2.6611622626182001E-3</v>
      </c>
      <c r="X246" s="13">
        <v>2773</v>
      </c>
      <c r="Y246" s="14">
        <v>2.5485281859129699E-3</v>
      </c>
    </row>
    <row r="247" spans="3:25" s="1" customFormat="1" ht="15.4" customHeight="1" x14ac:dyDescent="0.15">
      <c r="C247" s="17" t="s">
        <v>1251</v>
      </c>
      <c r="D247" s="8"/>
      <c r="E247" s="9"/>
      <c r="F247" s="8">
        <v>6</v>
      </c>
      <c r="G247" s="9">
        <v>3.47423277359583E-3</v>
      </c>
      <c r="H247" s="8">
        <v>489</v>
      </c>
      <c r="I247" s="9">
        <v>0.28314997104806</v>
      </c>
      <c r="J247" s="8">
        <v>1232</v>
      </c>
      <c r="K247" s="9">
        <v>0.71337579617834401</v>
      </c>
      <c r="L247" s="13">
        <v>1727</v>
      </c>
      <c r="M247" s="14">
        <v>3.34107177403753E-3</v>
      </c>
      <c r="N247" s="8">
        <v>2</v>
      </c>
      <c r="O247" s="9">
        <v>4.8239266763145202E-4</v>
      </c>
      <c r="P247" s="8">
        <v>4</v>
      </c>
      <c r="Q247" s="9">
        <v>9.6478533526290404E-4</v>
      </c>
      <c r="R247" s="8">
        <v>351</v>
      </c>
      <c r="S247" s="9">
        <v>8.4659913169319798E-2</v>
      </c>
      <c r="T247" s="8">
        <v>3789</v>
      </c>
      <c r="U247" s="9">
        <v>0.91389290882778595</v>
      </c>
      <c r="V247" s="13">
        <v>4146</v>
      </c>
      <c r="W247" s="14">
        <v>7.2586702242204296E-3</v>
      </c>
      <c r="X247" s="13">
        <v>5873</v>
      </c>
      <c r="Y247" s="14">
        <v>5.3975860208679699E-3</v>
      </c>
    </row>
    <row r="248" spans="3:25" s="1" customFormat="1" ht="15.4" customHeight="1" x14ac:dyDescent="0.15">
      <c r="C248" s="17" t="s">
        <v>1252</v>
      </c>
      <c r="D248" s="10"/>
      <c r="E248" s="11"/>
      <c r="F248" s="10"/>
      <c r="G248" s="11"/>
      <c r="H248" s="10">
        <v>13</v>
      </c>
      <c r="I248" s="11">
        <v>0.565217391304348</v>
      </c>
      <c r="J248" s="10">
        <v>10</v>
      </c>
      <c r="K248" s="11">
        <v>0.434782608695652</v>
      </c>
      <c r="L248" s="13">
        <v>23</v>
      </c>
      <c r="M248" s="14">
        <v>4.44960340491391E-5</v>
      </c>
      <c r="N248" s="10"/>
      <c r="O248" s="11"/>
      <c r="P248" s="10"/>
      <c r="Q248" s="11"/>
      <c r="R248" s="10">
        <v>4</v>
      </c>
      <c r="S248" s="11">
        <v>8.6956521739130405E-2</v>
      </c>
      <c r="T248" s="10">
        <v>42</v>
      </c>
      <c r="U248" s="11">
        <v>0.91304347826086996</v>
      </c>
      <c r="V248" s="13">
        <v>46</v>
      </c>
      <c r="W248" s="14">
        <v>8.0535173737129705E-5</v>
      </c>
      <c r="X248" s="13">
        <v>69</v>
      </c>
      <c r="Y248" s="14">
        <v>6.3414513100611302E-5</v>
      </c>
    </row>
    <row r="249" spans="3:25" s="1" customFormat="1" ht="15.4" customHeight="1" x14ac:dyDescent="0.15">
      <c r="C249" s="17" t="s">
        <v>1253</v>
      </c>
      <c r="D249" s="8"/>
      <c r="E249" s="9"/>
      <c r="F249" s="8"/>
      <c r="G249" s="9"/>
      <c r="H249" s="8">
        <v>97</v>
      </c>
      <c r="I249" s="9">
        <v>0.782258064516129</v>
      </c>
      <c r="J249" s="8">
        <v>27</v>
      </c>
      <c r="K249" s="9">
        <v>0.217741935483871</v>
      </c>
      <c r="L249" s="13">
        <v>124</v>
      </c>
      <c r="M249" s="14">
        <v>2.3989166183014101E-4</v>
      </c>
      <c r="N249" s="8"/>
      <c r="O249" s="9"/>
      <c r="P249" s="8"/>
      <c r="Q249" s="9"/>
      <c r="R249" s="8">
        <v>34</v>
      </c>
      <c r="S249" s="9">
        <v>0.28571428571428598</v>
      </c>
      <c r="T249" s="8">
        <v>85</v>
      </c>
      <c r="U249" s="9">
        <v>0.71428571428571397</v>
      </c>
      <c r="V249" s="13">
        <v>119</v>
      </c>
      <c r="W249" s="14">
        <v>2.0834099292866201E-4</v>
      </c>
      <c r="X249" s="13">
        <v>243</v>
      </c>
      <c r="Y249" s="14">
        <v>2.2332937222389201E-4</v>
      </c>
    </row>
    <row r="250" spans="3:25" s="1" customFormat="1" ht="15.4" customHeight="1" x14ac:dyDescent="0.15">
      <c r="C250" s="17" t="s">
        <v>1254</v>
      </c>
      <c r="D250" s="10">
        <v>1</v>
      </c>
      <c r="E250" s="11">
        <v>7.8125E-3</v>
      </c>
      <c r="F250" s="10">
        <v>114</v>
      </c>
      <c r="G250" s="11">
        <v>0.890625</v>
      </c>
      <c r="H250" s="10">
        <v>13</v>
      </c>
      <c r="I250" s="11">
        <v>0.1015625</v>
      </c>
      <c r="J250" s="10"/>
      <c r="K250" s="11"/>
      <c r="L250" s="13">
        <v>128</v>
      </c>
      <c r="M250" s="14">
        <v>2.4763010253433902E-4</v>
      </c>
      <c r="N250" s="10"/>
      <c r="O250" s="11"/>
      <c r="P250" s="10">
        <v>56</v>
      </c>
      <c r="Q250" s="11">
        <v>1</v>
      </c>
      <c r="R250" s="10"/>
      <c r="S250" s="11"/>
      <c r="T250" s="10"/>
      <c r="U250" s="11"/>
      <c r="V250" s="13">
        <v>56</v>
      </c>
      <c r="W250" s="14">
        <v>9.8042820201723103E-5</v>
      </c>
      <c r="X250" s="13">
        <v>184</v>
      </c>
      <c r="Y250" s="14">
        <v>1.69105368268297E-4</v>
      </c>
    </row>
    <row r="251" spans="3:25" s="1" customFormat="1" ht="15.4" customHeight="1" x14ac:dyDescent="0.15">
      <c r="C251" s="17" t="s">
        <v>1255</v>
      </c>
      <c r="D251" s="8"/>
      <c r="E251" s="9"/>
      <c r="F251" s="8"/>
      <c r="G251" s="9"/>
      <c r="H251" s="8">
        <v>66</v>
      </c>
      <c r="I251" s="9">
        <v>0.47826086956521702</v>
      </c>
      <c r="J251" s="8">
        <v>72</v>
      </c>
      <c r="K251" s="9">
        <v>0.52173913043478304</v>
      </c>
      <c r="L251" s="13">
        <v>138</v>
      </c>
      <c r="M251" s="14">
        <v>2.66976204294835E-4</v>
      </c>
      <c r="N251" s="8"/>
      <c r="O251" s="9"/>
      <c r="P251" s="8"/>
      <c r="Q251" s="9"/>
      <c r="R251" s="8">
        <v>20</v>
      </c>
      <c r="S251" s="9">
        <v>9.4339622641509399E-2</v>
      </c>
      <c r="T251" s="8">
        <v>192</v>
      </c>
      <c r="U251" s="9">
        <v>0.90566037735849103</v>
      </c>
      <c r="V251" s="13">
        <v>212</v>
      </c>
      <c r="W251" s="14">
        <v>3.7116210504938002E-4</v>
      </c>
      <c r="X251" s="13">
        <v>350</v>
      </c>
      <c r="Y251" s="14">
        <v>3.2166782007556402E-4</v>
      </c>
    </row>
    <row r="252" spans="3:25" s="1" customFormat="1" ht="15.4" customHeight="1" x14ac:dyDescent="0.15">
      <c r="C252" s="17" t="s">
        <v>1256</v>
      </c>
      <c r="D252" s="10"/>
      <c r="E252" s="11"/>
      <c r="F252" s="10"/>
      <c r="G252" s="11"/>
      <c r="H252" s="10">
        <v>226</v>
      </c>
      <c r="I252" s="11">
        <v>0.63483146067415697</v>
      </c>
      <c r="J252" s="10">
        <v>130</v>
      </c>
      <c r="K252" s="11">
        <v>0.36516853932584298</v>
      </c>
      <c r="L252" s="13">
        <v>356</v>
      </c>
      <c r="M252" s="14">
        <v>6.8872122267363105E-4</v>
      </c>
      <c r="N252" s="10"/>
      <c r="O252" s="11"/>
      <c r="P252" s="10"/>
      <c r="Q252" s="11"/>
      <c r="R252" s="10">
        <v>134</v>
      </c>
      <c r="S252" s="11">
        <v>0.23716814159291999</v>
      </c>
      <c r="T252" s="10">
        <v>431</v>
      </c>
      <c r="U252" s="11">
        <v>0.76283185840708001</v>
      </c>
      <c r="V252" s="13">
        <v>565</v>
      </c>
      <c r="W252" s="14">
        <v>9.8918202524952807E-4</v>
      </c>
      <c r="X252" s="13">
        <v>921</v>
      </c>
      <c r="Y252" s="14">
        <v>8.4644589225598495E-4</v>
      </c>
    </row>
    <row r="253" spans="3:25" s="1" customFormat="1" ht="15.4" customHeight="1" x14ac:dyDescent="0.15">
      <c r="C253" s="17" t="s">
        <v>1257</v>
      </c>
      <c r="D253" s="8"/>
      <c r="E253" s="9"/>
      <c r="F253" s="8">
        <v>102</v>
      </c>
      <c r="G253" s="9">
        <v>0.79069767441860495</v>
      </c>
      <c r="H253" s="8">
        <v>27</v>
      </c>
      <c r="I253" s="9">
        <v>0.209302325581395</v>
      </c>
      <c r="J253" s="8"/>
      <c r="K253" s="9"/>
      <c r="L253" s="13">
        <v>129</v>
      </c>
      <c r="M253" s="14">
        <v>2.4956471271038899E-4</v>
      </c>
      <c r="N253" s="8">
        <v>3</v>
      </c>
      <c r="O253" s="9">
        <v>3.6144578313252997E-2</v>
      </c>
      <c r="P253" s="8">
        <v>75</v>
      </c>
      <c r="Q253" s="9">
        <v>0.90361445783132499</v>
      </c>
      <c r="R253" s="8">
        <v>5</v>
      </c>
      <c r="S253" s="9">
        <v>6.02409638554217E-2</v>
      </c>
      <c r="T253" s="8"/>
      <c r="U253" s="9"/>
      <c r="V253" s="13">
        <v>83</v>
      </c>
      <c r="W253" s="14">
        <v>1.4531346565612501E-4</v>
      </c>
      <c r="X253" s="13">
        <v>212</v>
      </c>
      <c r="Y253" s="14">
        <v>1.9483879387434199E-4</v>
      </c>
    </row>
    <row r="254" spans="3:25" s="1" customFormat="1" ht="15.4" customHeight="1" x14ac:dyDescent="0.15">
      <c r="C254" s="17" t="s">
        <v>1258</v>
      </c>
      <c r="D254" s="10">
        <v>62</v>
      </c>
      <c r="E254" s="11">
        <v>5.4611116004580299E-3</v>
      </c>
      <c r="F254" s="10">
        <v>87</v>
      </c>
      <c r="G254" s="11">
        <v>7.6631727296749804E-3</v>
      </c>
      <c r="H254" s="10">
        <v>4083</v>
      </c>
      <c r="I254" s="11">
        <v>0.35964062362371202</v>
      </c>
      <c r="J254" s="10">
        <v>7121</v>
      </c>
      <c r="K254" s="11">
        <v>0.62723509204615502</v>
      </c>
      <c r="L254" s="13">
        <v>11353</v>
      </c>
      <c r="M254" s="14">
        <v>2.1963629328690299E-2</v>
      </c>
      <c r="N254" s="10">
        <v>61</v>
      </c>
      <c r="O254" s="11">
        <v>3.39152674302235E-3</v>
      </c>
      <c r="P254" s="10">
        <v>99</v>
      </c>
      <c r="Q254" s="11">
        <v>5.5042811075280799E-3</v>
      </c>
      <c r="R254" s="10">
        <v>4084</v>
      </c>
      <c r="S254" s="11">
        <v>0.22706549538529999</v>
      </c>
      <c r="T254" s="10">
        <v>13742</v>
      </c>
      <c r="U254" s="11">
        <v>0.76403869676415004</v>
      </c>
      <c r="V254" s="13">
        <v>17986</v>
      </c>
      <c r="W254" s="14">
        <v>3.1489252931217702E-2</v>
      </c>
      <c r="X254" s="13">
        <v>29339</v>
      </c>
      <c r="Y254" s="14">
        <v>2.69640347805628E-2</v>
      </c>
    </row>
    <row r="255" spans="3:25" s="1" customFormat="1" ht="15.4" customHeight="1" x14ac:dyDescent="0.15">
      <c r="C255" s="17" t="s">
        <v>1259</v>
      </c>
      <c r="D255" s="8"/>
      <c r="E255" s="9"/>
      <c r="F255" s="8"/>
      <c r="G255" s="9"/>
      <c r="H255" s="8">
        <v>5</v>
      </c>
      <c r="I255" s="9">
        <v>0.16666666666666699</v>
      </c>
      <c r="J255" s="8">
        <v>25</v>
      </c>
      <c r="K255" s="9">
        <v>0.83333333333333304</v>
      </c>
      <c r="L255" s="13">
        <v>30</v>
      </c>
      <c r="M255" s="14">
        <v>5.8038305281485803E-5</v>
      </c>
      <c r="N255" s="8"/>
      <c r="O255" s="9"/>
      <c r="P255" s="8"/>
      <c r="Q255" s="9"/>
      <c r="R255" s="8">
        <v>748</v>
      </c>
      <c r="S255" s="9">
        <v>0.60961695191524001</v>
      </c>
      <c r="T255" s="8">
        <v>479</v>
      </c>
      <c r="U255" s="9">
        <v>0.39038304808475999</v>
      </c>
      <c r="V255" s="13">
        <v>1227</v>
      </c>
      <c r="W255" s="14">
        <v>2.1481882212056099E-3</v>
      </c>
      <c r="X255" s="13">
        <v>1257</v>
      </c>
      <c r="Y255" s="14">
        <v>1.15524699952853E-3</v>
      </c>
    </row>
    <row r="256" spans="3:25" s="1" customFormat="1" ht="15.4" customHeight="1" x14ac:dyDescent="0.15">
      <c r="C256" s="17" t="s">
        <v>1260</v>
      </c>
      <c r="D256" s="10"/>
      <c r="E256" s="11"/>
      <c r="F256" s="10"/>
      <c r="G256" s="11"/>
      <c r="H256" s="10">
        <v>16</v>
      </c>
      <c r="I256" s="11">
        <v>0.25806451612903197</v>
      </c>
      <c r="J256" s="10">
        <v>46</v>
      </c>
      <c r="K256" s="11">
        <v>0.74193548387096797</v>
      </c>
      <c r="L256" s="13">
        <v>62</v>
      </c>
      <c r="M256" s="14">
        <v>1.1994583091507101E-4</v>
      </c>
      <c r="N256" s="10"/>
      <c r="O256" s="11"/>
      <c r="P256" s="10"/>
      <c r="Q256" s="11"/>
      <c r="R256" s="10">
        <v>2200</v>
      </c>
      <c r="S256" s="11">
        <v>0.63254744105807903</v>
      </c>
      <c r="T256" s="10">
        <v>1278</v>
      </c>
      <c r="U256" s="11">
        <v>0.36745255894192103</v>
      </c>
      <c r="V256" s="13">
        <v>3478</v>
      </c>
      <c r="W256" s="14">
        <v>6.0891594403855902E-3</v>
      </c>
      <c r="X256" s="13">
        <v>3540</v>
      </c>
      <c r="Y256" s="14">
        <v>3.2534402373357099E-3</v>
      </c>
    </row>
    <row r="257" spans="3:25" s="1" customFormat="1" ht="15.4" customHeight="1" x14ac:dyDescent="0.15">
      <c r="C257" s="17" t="s">
        <v>1261</v>
      </c>
      <c r="D257" s="8"/>
      <c r="E257" s="9"/>
      <c r="F257" s="8"/>
      <c r="G257" s="9"/>
      <c r="H257" s="8"/>
      <c r="I257" s="9"/>
      <c r="J257" s="8"/>
      <c r="K257" s="9"/>
      <c r="L257" s="13"/>
      <c r="M257" s="14"/>
      <c r="N257" s="8"/>
      <c r="O257" s="9"/>
      <c r="P257" s="8"/>
      <c r="Q257" s="9"/>
      <c r="R257" s="8">
        <v>333</v>
      </c>
      <c r="S257" s="9">
        <v>0.49115044247787598</v>
      </c>
      <c r="T257" s="8">
        <v>345</v>
      </c>
      <c r="U257" s="9">
        <v>0.50884955752212402</v>
      </c>
      <c r="V257" s="13">
        <v>678</v>
      </c>
      <c r="W257" s="14">
        <v>1.18701843029943E-3</v>
      </c>
      <c r="X257" s="13">
        <v>678</v>
      </c>
      <c r="Y257" s="14">
        <v>6.2311652003209296E-4</v>
      </c>
    </row>
    <row r="258" spans="3:25" s="1" customFormat="1" ht="15.4" customHeight="1" x14ac:dyDescent="0.15">
      <c r="C258" s="17" t="s">
        <v>1262</v>
      </c>
      <c r="D258" s="10"/>
      <c r="E258" s="11"/>
      <c r="F258" s="10"/>
      <c r="G258" s="11"/>
      <c r="H258" s="10"/>
      <c r="I258" s="11"/>
      <c r="J258" s="10">
        <v>4</v>
      </c>
      <c r="K258" s="11">
        <v>1</v>
      </c>
      <c r="L258" s="13">
        <v>4</v>
      </c>
      <c r="M258" s="14">
        <v>7.7384407041981097E-6</v>
      </c>
      <c r="N258" s="10"/>
      <c r="O258" s="11"/>
      <c r="P258" s="10"/>
      <c r="Q258" s="11"/>
      <c r="R258" s="10">
        <v>2200</v>
      </c>
      <c r="S258" s="11">
        <v>0.50102482350261901</v>
      </c>
      <c r="T258" s="10">
        <v>2191</v>
      </c>
      <c r="U258" s="11">
        <v>0.49897517649738099</v>
      </c>
      <c r="V258" s="13">
        <v>4391</v>
      </c>
      <c r="W258" s="14">
        <v>7.6876075626029702E-3</v>
      </c>
      <c r="X258" s="13">
        <v>4395</v>
      </c>
      <c r="Y258" s="14">
        <v>4.0392287692345898E-3</v>
      </c>
    </row>
    <row r="259" spans="3:25" s="1" customFormat="1" ht="15.4" customHeight="1" x14ac:dyDescent="0.15">
      <c r="C259" s="17" t="s">
        <v>1263</v>
      </c>
      <c r="D259" s="8"/>
      <c r="E259" s="9"/>
      <c r="F259" s="8">
        <v>1</v>
      </c>
      <c r="G259" s="9">
        <v>1.58730158730159E-2</v>
      </c>
      <c r="H259" s="8">
        <v>48</v>
      </c>
      <c r="I259" s="9">
        <v>0.76190476190476197</v>
      </c>
      <c r="J259" s="8">
        <v>14</v>
      </c>
      <c r="K259" s="9">
        <v>0.22222222222222199</v>
      </c>
      <c r="L259" s="13">
        <v>63</v>
      </c>
      <c r="M259" s="14">
        <v>1.2188044109112E-4</v>
      </c>
      <c r="N259" s="8"/>
      <c r="O259" s="9"/>
      <c r="P259" s="8">
        <v>1</v>
      </c>
      <c r="Q259" s="9">
        <v>8.6956521739130395E-4</v>
      </c>
      <c r="R259" s="8">
        <v>979</v>
      </c>
      <c r="S259" s="9">
        <v>0.85130434782608699</v>
      </c>
      <c r="T259" s="8">
        <v>170</v>
      </c>
      <c r="U259" s="9">
        <v>0.147826086956522</v>
      </c>
      <c r="V259" s="13">
        <v>1150</v>
      </c>
      <c r="W259" s="14">
        <v>2.0133793434282399E-3</v>
      </c>
      <c r="X259" s="13">
        <v>1213</v>
      </c>
      <c r="Y259" s="14">
        <v>1.1148087592904601E-3</v>
      </c>
    </row>
    <row r="260" spans="3:25" s="1" customFormat="1" ht="15.4" customHeight="1" x14ac:dyDescent="0.15">
      <c r="C260" s="17" t="s">
        <v>1264</v>
      </c>
      <c r="D260" s="10"/>
      <c r="E260" s="11"/>
      <c r="F260" s="10"/>
      <c r="G260" s="11"/>
      <c r="H260" s="10"/>
      <c r="I260" s="11"/>
      <c r="J260" s="10">
        <v>2</v>
      </c>
      <c r="K260" s="11">
        <v>1</v>
      </c>
      <c r="L260" s="13">
        <v>2</v>
      </c>
      <c r="M260" s="14">
        <v>3.8692203520990498E-6</v>
      </c>
      <c r="N260" s="10"/>
      <c r="O260" s="11"/>
      <c r="P260" s="10">
        <v>3</v>
      </c>
      <c r="Q260" s="11">
        <v>2.0979020979021001E-2</v>
      </c>
      <c r="R260" s="10">
        <v>107</v>
      </c>
      <c r="S260" s="11">
        <v>0.74825174825174801</v>
      </c>
      <c r="T260" s="10">
        <v>33</v>
      </c>
      <c r="U260" s="11">
        <v>0.230769230769231</v>
      </c>
      <c r="V260" s="13">
        <v>143</v>
      </c>
      <c r="W260" s="14">
        <v>2.50359344443686E-4</v>
      </c>
      <c r="X260" s="13">
        <v>145</v>
      </c>
      <c r="Y260" s="14">
        <v>1.3326238260273401E-4</v>
      </c>
    </row>
    <row r="261" spans="3:25" s="1" customFormat="1" ht="15.4" customHeight="1" x14ac:dyDescent="0.15">
      <c r="C261" s="17" t="s">
        <v>1265</v>
      </c>
      <c r="D261" s="8"/>
      <c r="E261" s="9"/>
      <c r="F261" s="8"/>
      <c r="G261" s="9"/>
      <c r="H261" s="8">
        <v>23</v>
      </c>
      <c r="I261" s="9">
        <v>0.56097560975609795</v>
      </c>
      <c r="J261" s="8">
        <v>18</v>
      </c>
      <c r="K261" s="9">
        <v>0.439024390243902</v>
      </c>
      <c r="L261" s="13">
        <v>41</v>
      </c>
      <c r="M261" s="14">
        <v>7.9319017218030594E-5</v>
      </c>
      <c r="N261" s="8"/>
      <c r="O261" s="9"/>
      <c r="P261" s="8"/>
      <c r="Q261" s="9"/>
      <c r="R261" s="8">
        <v>10</v>
      </c>
      <c r="S261" s="9">
        <v>0.27027027027027001</v>
      </c>
      <c r="T261" s="8">
        <v>27</v>
      </c>
      <c r="U261" s="9">
        <v>0.72972972972973005</v>
      </c>
      <c r="V261" s="13">
        <v>37</v>
      </c>
      <c r="W261" s="14">
        <v>6.4778291918995604E-5</v>
      </c>
      <c r="X261" s="13">
        <v>78</v>
      </c>
      <c r="Y261" s="14">
        <v>7.1685971331125804E-5</v>
      </c>
    </row>
    <row r="262" spans="3:25" s="1" customFormat="1" ht="15.4" customHeight="1" x14ac:dyDescent="0.15">
      <c r="C262" s="17" t="s">
        <v>1266</v>
      </c>
      <c r="D262" s="10"/>
      <c r="E262" s="11"/>
      <c r="F262" s="10">
        <v>1</v>
      </c>
      <c r="G262" s="11">
        <v>6.5359477124183E-3</v>
      </c>
      <c r="H262" s="10">
        <v>80</v>
      </c>
      <c r="I262" s="11">
        <v>0.52287581699346397</v>
      </c>
      <c r="J262" s="10">
        <v>72</v>
      </c>
      <c r="K262" s="11">
        <v>0.47058823529411797</v>
      </c>
      <c r="L262" s="13">
        <v>153</v>
      </c>
      <c r="M262" s="14">
        <v>2.9599535693557698E-4</v>
      </c>
      <c r="N262" s="10"/>
      <c r="O262" s="11"/>
      <c r="P262" s="10">
        <v>1</v>
      </c>
      <c r="Q262" s="11">
        <v>8.2644628099173608E-3</v>
      </c>
      <c r="R262" s="10">
        <v>30</v>
      </c>
      <c r="S262" s="11">
        <v>0.247933884297521</v>
      </c>
      <c r="T262" s="10">
        <v>90</v>
      </c>
      <c r="U262" s="11">
        <v>0.74380165289256195</v>
      </c>
      <c r="V262" s="13">
        <v>121</v>
      </c>
      <c r="W262" s="14">
        <v>2.1184252222158001E-4</v>
      </c>
      <c r="X262" s="13">
        <v>274</v>
      </c>
      <c r="Y262" s="14">
        <v>2.5181995057344198E-4</v>
      </c>
    </row>
    <row r="263" spans="3:25" s="1" customFormat="1" ht="15.4" customHeight="1" x14ac:dyDescent="0.15">
      <c r="C263" s="17" t="s">
        <v>1267</v>
      </c>
      <c r="D263" s="8"/>
      <c r="E263" s="9"/>
      <c r="F263" s="8">
        <v>1</v>
      </c>
      <c r="G263" s="9">
        <v>1.0416666666666701E-2</v>
      </c>
      <c r="H263" s="8">
        <v>32</v>
      </c>
      <c r="I263" s="9">
        <v>0.33333333333333298</v>
      </c>
      <c r="J263" s="8">
        <v>63</v>
      </c>
      <c r="K263" s="9">
        <v>0.65625</v>
      </c>
      <c r="L263" s="13">
        <v>96</v>
      </c>
      <c r="M263" s="14">
        <v>1.8572257690075501E-4</v>
      </c>
      <c r="N263" s="8"/>
      <c r="O263" s="9"/>
      <c r="P263" s="8"/>
      <c r="Q263" s="9"/>
      <c r="R263" s="8">
        <v>89</v>
      </c>
      <c r="S263" s="9">
        <v>0.60135135135135098</v>
      </c>
      <c r="T263" s="8">
        <v>59</v>
      </c>
      <c r="U263" s="9">
        <v>0.39864864864864902</v>
      </c>
      <c r="V263" s="13">
        <v>148</v>
      </c>
      <c r="W263" s="14">
        <v>2.5911316767598301E-4</v>
      </c>
      <c r="X263" s="13">
        <v>244</v>
      </c>
      <c r="Y263" s="14">
        <v>2.24248423138393E-4</v>
      </c>
    </row>
    <row r="264" spans="3:25" s="1" customFormat="1" ht="15.4" customHeight="1" x14ac:dyDescent="0.15">
      <c r="C264" s="17" t="s">
        <v>1268</v>
      </c>
      <c r="D264" s="10"/>
      <c r="E264" s="11"/>
      <c r="F264" s="10">
        <v>9</v>
      </c>
      <c r="G264" s="11">
        <v>1.2345679012345699E-2</v>
      </c>
      <c r="H264" s="10">
        <v>194</v>
      </c>
      <c r="I264" s="11">
        <v>0.26611796982167402</v>
      </c>
      <c r="J264" s="10">
        <v>526</v>
      </c>
      <c r="K264" s="11">
        <v>0.72153635116598103</v>
      </c>
      <c r="L264" s="13">
        <v>729</v>
      </c>
      <c r="M264" s="14">
        <v>1.4103308183400999E-3</v>
      </c>
      <c r="N264" s="10"/>
      <c r="O264" s="11"/>
      <c r="P264" s="10">
        <v>13</v>
      </c>
      <c r="Q264" s="11">
        <v>1.40237324703344E-2</v>
      </c>
      <c r="R264" s="10">
        <v>528</v>
      </c>
      <c r="S264" s="11">
        <v>0.56957928802588997</v>
      </c>
      <c r="T264" s="10">
        <v>386</v>
      </c>
      <c r="U264" s="11">
        <v>0.41639697950377602</v>
      </c>
      <c r="V264" s="13">
        <v>927</v>
      </c>
      <c r="W264" s="14">
        <v>1.6229588272678099E-3</v>
      </c>
      <c r="X264" s="13">
        <v>1656</v>
      </c>
      <c r="Y264" s="14">
        <v>1.52194831441467E-3</v>
      </c>
    </row>
    <row r="265" spans="3:25" s="1" customFormat="1" ht="15.4" customHeight="1" x14ac:dyDescent="0.15">
      <c r="C265" s="17" t="s">
        <v>1269</v>
      </c>
      <c r="D265" s="8"/>
      <c r="E265" s="9"/>
      <c r="F265" s="8">
        <v>3</v>
      </c>
      <c r="G265" s="9">
        <v>1.4218009478673001E-2</v>
      </c>
      <c r="H265" s="8">
        <v>199</v>
      </c>
      <c r="I265" s="9">
        <v>0.94312796208530802</v>
      </c>
      <c r="J265" s="8">
        <v>9</v>
      </c>
      <c r="K265" s="9">
        <v>4.2654028436019002E-2</v>
      </c>
      <c r="L265" s="13">
        <v>211</v>
      </c>
      <c r="M265" s="14">
        <v>4.0820274714644999E-4</v>
      </c>
      <c r="N265" s="8"/>
      <c r="O265" s="9"/>
      <c r="P265" s="8">
        <v>7</v>
      </c>
      <c r="Q265" s="9">
        <v>0.11111111111111099</v>
      </c>
      <c r="R265" s="8">
        <v>48</v>
      </c>
      <c r="S265" s="9">
        <v>0.76190476190476197</v>
      </c>
      <c r="T265" s="8">
        <v>8</v>
      </c>
      <c r="U265" s="9">
        <v>0.126984126984127</v>
      </c>
      <c r="V265" s="13">
        <v>63</v>
      </c>
      <c r="W265" s="14">
        <v>1.10298172726939E-4</v>
      </c>
      <c r="X265" s="13">
        <v>274</v>
      </c>
      <c r="Y265" s="14">
        <v>2.5181995057344198E-4</v>
      </c>
    </row>
    <row r="266" spans="3:25" s="1" customFormat="1" ht="15.4" customHeight="1" x14ac:dyDescent="0.15">
      <c r="C266" s="17" t="s">
        <v>1270</v>
      </c>
      <c r="D266" s="10"/>
      <c r="E266" s="11"/>
      <c r="F266" s="10">
        <v>2</v>
      </c>
      <c r="G266" s="11">
        <v>1.4285714285714299E-2</v>
      </c>
      <c r="H266" s="10">
        <v>94</v>
      </c>
      <c r="I266" s="11">
        <v>0.67142857142857104</v>
      </c>
      <c r="J266" s="10">
        <v>44</v>
      </c>
      <c r="K266" s="11">
        <v>0.314285714285714</v>
      </c>
      <c r="L266" s="13">
        <v>140</v>
      </c>
      <c r="M266" s="14">
        <v>2.7084542464693402E-4</v>
      </c>
      <c r="N266" s="10"/>
      <c r="O266" s="11"/>
      <c r="P266" s="10">
        <v>3</v>
      </c>
      <c r="Q266" s="11">
        <v>6.6815144766147003E-3</v>
      </c>
      <c r="R266" s="10">
        <v>396</v>
      </c>
      <c r="S266" s="11">
        <v>0.88195991091313997</v>
      </c>
      <c r="T266" s="10">
        <v>50</v>
      </c>
      <c r="U266" s="11">
        <v>0.111358574610245</v>
      </c>
      <c r="V266" s="13">
        <v>449</v>
      </c>
      <c r="W266" s="14">
        <v>7.8609332626024405E-4</v>
      </c>
      <c r="X266" s="13">
        <v>589</v>
      </c>
      <c r="Y266" s="14">
        <v>5.4132098864145004E-4</v>
      </c>
    </row>
    <row r="267" spans="3:25" s="1" customFormat="1" ht="15.4" customHeight="1" x14ac:dyDescent="0.15">
      <c r="C267" s="17" t="s">
        <v>1271</v>
      </c>
      <c r="D267" s="8">
        <v>1</v>
      </c>
      <c r="E267" s="9">
        <v>1.2987012987013E-2</v>
      </c>
      <c r="F267" s="8"/>
      <c r="G267" s="9"/>
      <c r="H267" s="8">
        <v>33</v>
      </c>
      <c r="I267" s="9">
        <v>0.42857142857142899</v>
      </c>
      <c r="J267" s="8">
        <v>43</v>
      </c>
      <c r="K267" s="9">
        <v>0.55844155844155796</v>
      </c>
      <c r="L267" s="13">
        <v>77</v>
      </c>
      <c r="M267" s="14">
        <v>1.4896498355581399E-4</v>
      </c>
      <c r="N267" s="8"/>
      <c r="O267" s="9"/>
      <c r="P267" s="8">
        <v>1</v>
      </c>
      <c r="Q267" s="9">
        <v>1.1235955056179799E-2</v>
      </c>
      <c r="R267" s="8">
        <v>29</v>
      </c>
      <c r="S267" s="9">
        <v>0.325842696629214</v>
      </c>
      <c r="T267" s="8">
        <v>59</v>
      </c>
      <c r="U267" s="9">
        <v>0.66292134831460703</v>
      </c>
      <c r="V267" s="13">
        <v>89</v>
      </c>
      <c r="W267" s="14">
        <v>1.5581805353488099E-4</v>
      </c>
      <c r="X267" s="13">
        <v>166</v>
      </c>
      <c r="Y267" s="14">
        <v>1.52562451807268E-4</v>
      </c>
    </row>
    <row r="268" spans="3:25" s="1" customFormat="1" ht="15.4" customHeight="1" x14ac:dyDescent="0.15">
      <c r="C268" s="17" t="s">
        <v>1272</v>
      </c>
      <c r="D268" s="10"/>
      <c r="E268" s="11"/>
      <c r="F268" s="10">
        <v>17</v>
      </c>
      <c r="G268" s="11">
        <v>5.0746268656716401E-2</v>
      </c>
      <c r="H268" s="10">
        <v>201</v>
      </c>
      <c r="I268" s="11">
        <v>0.6</v>
      </c>
      <c r="J268" s="10">
        <v>117</v>
      </c>
      <c r="K268" s="11">
        <v>0.34925373134328402</v>
      </c>
      <c r="L268" s="13">
        <v>335</v>
      </c>
      <c r="M268" s="14">
        <v>6.4809440897659098E-4</v>
      </c>
      <c r="N268" s="10">
        <v>1</v>
      </c>
      <c r="O268" s="11">
        <v>3.7313432835820899E-3</v>
      </c>
      <c r="P268" s="10">
        <v>18</v>
      </c>
      <c r="Q268" s="11">
        <v>6.7164179104477598E-2</v>
      </c>
      <c r="R268" s="10">
        <v>157</v>
      </c>
      <c r="S268" s="11">
        <v>0.58582089552238803</v>
      </c>
      <c r="T268" s="10">
        <v>92</v>
      </c>
      <c r="U268" s="11">
        <v>0.34328358208955201</v>
      </c>
      <c r="V268" s="13">
        <v>268</v>
      </c>
      <c r="W268" s="14">
        <v>4.6920492525110298E-4</v>
      </c>
      <c r="X268" s="13">
        <v>603</v>
      </c>
      <c r="Y268" s="14">
        <v>5.5418770144447199E-4</v>
      </c>
    </row>
    <row r="269" spans="3:25" s="1" customFormat="1" ht="15.4" customHeight="1" x14ac:dyDescent="0.15">
      <c r="C269" s="17" t="s">
        <v>1273</v>
      </c>
      <c r="D269" s="8"/>
      <c r="E269" s="9"/>
      <c r="F269" s="8">
        <v>1</v>
      </c>
      <c r="G269" s="9">
        <v>3.40136054421769E-3</v>
      </c>
      <c r="H269" s="8">
        <v>95</v>
      </c>
      <c r="I269" s="9">
        <v>0.32312925170068002</v>
      </c>
      <c r="J269" s="8">
        <v>198</v>
      </c>
      <c r="K269" s="9">
        <v>0.67346938775510201</v>
      </c>
      <c r="L269" s="13">
        <v>294</v>
      </c>
      <c r="M269" s="14">
        <v>5.6877539175856102E-4</v>
      </c>
      <c r="N269" s="8"/>
      <c r="O269" s="9"/>
      <c r="P269" s="8">
        <v>4</v>
      </c>
      <c r="Q269" s="9">
        <v>1.0230179028133E-2</v>
      </c>
      <c r="R269" s="8">
        <v>41</v>
      </c>
      <c r="S269" s="9">
        <v>0.10485933503836301</v>
      </c>
      <c r="T269" s="8">
        <v>346</v>
      </c>
      <c r="U269" s="9">
        <v>0.88491048593350397</v>
      </c>
      <c r="V269" s="13">
        <v>391</v>
      </c>
      <c r="W269" s="14">
        <v>6.8454897676560199E-4</v>
      </c>
      <c r="X269" s="13">
        <v>685</v>
      </c>
      <c r="Y269" s="14">
        <v>6.2954987643360502E-4</v>
      </c>
    </row>
    <row r="270" spans="3:25" s="1" customFormat="1" ht="15.4" customHeight="1" x14ac:dyDescent="0.15">
      <c r="C270" s="17" t="s">
        <v>1274</v>
      </c>
      <c r="D270" s="10"/>
      <c r="E270" s="11"/>
      <c r="F270" s="10">
        <v>4</v>
      </c>
      <c r="G270" s="11">
        <v>3.3333333333333298E-2</v>
      </c>
      <c r="H270" s="10">
        <v>39</v>
      </c>
      <c r="I270" s="11">
        <v>0.32500000000000001</v>
      </c>
      <c r="J270" s="10">
        <v>77</v>
      </c>
      <c r="K270" s="11">
        <v>0.64166666666666705</v>
      </c>
      <c r="L270" s="13">
        <v>120</v>
      </c>
      <c r="M270" s="14">
        <v>2.3215322112594299E-4</v>
      </c>
      <c r="N270" s="10"/>
      <c r="O270" s="11"/>
      <c r="P270" s="10">
        <v>4</v>
      </c>
      <c r="Q270" s="11">
        <v>3.6363636363636397E-2</v>
      </c>
      <c r="R270" s="10">
        <v>24</v>
      </c>
      <c r="S270" s="11">
        <v>0.218181818181818</v>
      </c>
      <c r="T270" s="10">
        <v>82</v>
      </c>
      <c r="U270" s="11">
        <v>0.74545454545454604</v>
      </c>
      <c r="V270" s="13">
        <v>110</v>
      </c>
      <c r="W270" s="14">
        <v>1.9258411111052799E-4</v>
      </c>
      <c r="X270" s="13">
        <v>230</v>
      </c>
      <c r="Y270" s="14">
        <v>2.11381710335371E-4</v>
      </c>
    </row>
    <row r="271" spans="3:25" s="1" customFormat="1" ht="15.4" customHeight="1" x14ac:dyDescent="0.15">
      <c r="C271" s="17" t="s">
        <v>1275</v>
      </c>
      <c r="D271" s="8">
        <v>1</v>
      </c>
      <c r="E271" s="9">
        <v>4.9504950495049497E-3</v>
      </c>
      <c r="F271" s="8">
        <v>19</v>
      </c>
      <c r="G271" s="9">
        <v>9.4059405940594101E-2</v>
      </c>
      <c r="H271" s="8">
        <v>97</v>
      </c>
      <c r="I271" s="9">
        <v>0.48019801980198001</v>
      </c>
      <c r="J271" s="8">
        <v>85</v>
      </c>
      <c r="K271" s="9">
        <v>0.420792079207921</v>
      </c>
      <c r="L271" s="13">
        <v>202</v>
      </c>
      <c r="M271" s="14">
        <v>3.9079125556200399E-4</v>
      </c>
      <c r="N271" s="8">
        <v>2</v>
      </c>
      <c r="O271" s="9">
        <v>1.0582010582010601E-2</v>
      </c>
      <c r="P271" s="8">
        <v>17</v>
      </c>
      <c r="Q271" s="9">
        <v>8.99470899470899E-2</v>
      </c>
      <c r="R271" s="8">
        <v>93</v>
      </c>
      <c r="S271" s="9">
        <v>0.49206349206349198</v>
      </c>
      <c r="T271" s="8">
        <v>77</v>
      </c>
      <c r="U271" s="9">
        <v>0.407407407407407</v>
      </c>
      <c r="V271" s="13">
        <v>189</v>
      </c>
      <c r="W271" s="14">
        <v>3.3089451818081502E-4</v>
      </c>
      <c r="X271" s="13">
        <v>391</v>
      </c>
      <c r="Y271" s="14">
        <v>3.5934890757013E-4</v>
      </c>
    </row>
    <row r="272" spans="3:25" s="1" customFormat="1" ht="15.4" customHeight="1" x14ac:dyDescent="0.15">
      <c r="C272" s="17" t="s">
        <v>1276</v>
      </c>
      <c r="D272" s="10"/>
      <c r="E272" s="11"/>
      <c r="F272" s="10"/>
      <c r="G272" s="11"/>
      <c r="H272" s="10">
        <v>3</v>
      </c>
      <c r="I272" s="11">
        <v>0.214285714285714</v>
      </c>
      <c r="J272" s="10">
        <v>11</v>
      </c>
      <c r="K272" s="11">
        <v>0.78571428571428603</v>
      </c>
      <c r="L272" s="13">
        <v>14</v>
      </c>
      <c r="M272" s="14">
        <v>2.7084542464693401E-5</v>
      </c>
      <c r="N272" s="10"/>
      <c r="O272" s="11"/>
      <c r="P272" s="10"/>
      <c r="Q272" s="11"/>
      <c r="R272" s="10">
        <v>92</v>
      </c>
      <c r="S272" s="11">
        <v>0.28395061728395099</v>
      </c>
      <c r="T272" s="10">
        <v>232</v>
      </c>
      <c r="U272" s="11">
        <v>0.71604938271604901</v>
      </c>
      <c r="V272" s="13">
        <v>324</v>
      </c>
      <c r="W272" s="14">
        <v>5.6724774545282696E-4</v>
      </c>
      <c r="X272" s="13">
        <v>338</v>
      </c>
      <c r="Y272" s="14">
        <v>3.1063920910154498E-4</v>
      </c>
    </row>
    <row r="273" spans="3:25" s="1" customFormat="1" ht="15.4" customHeight="1" x14ac:dyDescent="0.15">
      <c r="C273" s="17" t="s">
        <v>1277</v>
      </c>
      <c r="D273" s="8"/>
      <c r="E273" s="9"/>
      <c r="F273" s="8"/>
      <c r="G273" s="9"/>
      <c r="H273" s="8"/>
      <c r="I273" s="9"/>
      <c r="J273" s="8">
        <v>3</v>
      </c>
      <c r="K273" s="9">
        <v>1</v>
      </c>
      <c r="L273" s="13">
        <v>3</v>
      </c>
      <c r="M273" s="14">
        <v>5.8038305281485798E-6</v>
      </c>
      <c r="N273" s="8"/>
      <c r="O273" s="9"/>
      <c r="P273" s="8"/>
      <c r="Q273" s="9"/>
      <c r="R273" s="8">
        <v>34</v>
      </c>
      <c r="S273" s="9">
        <v>0.4</v>
      </c>
      <c r="T273" s="8">
        <v>51</v>
      </c>
      <c r="U273" s="9">
        <v>0.6</v>
      </c>
      <c r="V273" s="13">
        <v>85</v>
      </c>
      <c r="W273" s="14">
        <v>1.4881499494904401E-4</v>
      </c>
      <c r="X273" s="13">
        <v>88</v>
      </c>
      <c r="Y273" s="14">
        <v>8.0876480476141895E-5</v>
      </c>
    </row>
    <row r="274" spans="3:25" s="1" customFormat="1" ht="15.4" customHeight="1" x14ac:dyDescent="0.15">
      <c r="C274" s="17" t="s">
        <v>1278</v>
      </c>
      <c r="D274" s="10"/>
      <c r="E274" s="11"/>
      <c r="F274" s="10"/>
      <c r="G274" s="11"/>
      <c r="H274" s="10">
        <v>4</v>
      </c>
      <c r="I274" s="11">
        <v>0.8</v>
      </c>
      <c r="J274" s="10">
        <v>1</v>
      </c>
      <c r="K274" s="11">
        <v>0.2</v>
      </c>
      <c r="L274" s="13">
        <v>5</v>
      </c>
      <c r="M274" s="14">
        <v>9.6730508802476304E-6</v>
      </c>
      <c r="N274" s="10">
        <v>3</v>
      </c>
      <c r="O274" s="11">
        <v>0.06</v>
      </c>
      <c r="P274" s="10">
        <v>3</v>
      </c>
      <c r="Q274" s="11">
        <v>0.06</v>
      </c>
      <c r="R274" s="10">
        <v>22</v>
      </c>
      <c r="S274" s="11">
        <v>0.44</v>
      </c>
      <c r="T274" s="10">
        <v>22</v>
      </c>
      <c r="U274" s="11">
        <v>0.44</v>
      </c>
      <c r="V274" s="13">
        <v>50</v>
      </c>
      <c r="W274" s="14">
        <v>8.7538232322967099E-5</v>
      </c>
      <c r="X274" s="13">
        <v>55</v>
      </c>
      <c r="Y274" s="14">
        <v>5.0547800297588699E-5</v>
      </c>
    </row>
    <row r="275" spans="3:25" s="1" customFormat="1" ht="15.4" customHeight="1" x14ac:dyDescent="0.15">
      <c r="C275" s="17" t="s">
        <v>1279</v>
      </c>
      <c r="D275" s="8"/>
      <c r="E275" s="9"/>
      <c r="F275" s="8"/>
      <c r="G275" s="9"/>
      <c r="H275" s="8">
        <v>200</v>
      </c>
      <c r="I275" s="9">
        <v>0.37950664136622397</v>
      </c>
      <c r="J275" s="8">
        <v>327</v>
      </c>
      <c r="K275" s="9">
        <v>0.62049335863377597</v>
      </c>
      <c r="L275" s="13">
        <v>527</v>
      </c>
      <c r="M275" s="14">
        <v>1.0195395627781E-3</v>
      </c>
      <c r="N275" s="8"/>
      <c r="O275" s="9"/>
      <c r="P275" s="8"/>
      <c r="Q275" s="9"/>
      <c r="R275" s="8">
        <v>106</v>
      </c>
      <c r="S275" s="9">
        <v>0.215885947046843</v>
      </c>
      <c r="T275" s="8">
        <v>385</v>
      </c>
      <c r="U275" s="9">
        <v>0.78411405295315695</v>
      </c>
      <c r="V275" s="13">
        <v>491</v>
      </c>
      <c r="W275" s="14">
        <v>8.5962544141153703E-4</v>
      </c>
      <c r="X275" s="13">
        <v>1018</v>
      </c>
      <c r="Y275" s="14">
        <v>9.3559383096264198E-4</v>
      </c>
    </row>
    <row r="276" spans="3:25" s="1" customFormat="1" ht="15.4" customHeight="1" x14ac:dyDescent="0.15">
      <c r="C276" s="17" t="s">
        <v>1280</v>
      </c>
      <c r="D276" s="10"/>
      <c r="E276" s="11"/>
      <c r="F276" s="10"/>
      <c r="G276" s="11"/>
      <c r="H276" s="10">
        <v>536</v>
      </c>
      <c r="I276" s="11">
        <v>0.60770975056689303</v>
      </c>
      <c r="J276" s="10">
        <v>346</v>
      </c>
      <c r="K276" s="11">
        <v>0.39229024943310697</v>
      </c>
      <c r="L276" s="13">
        <v>882</v>
      </c>
      <c r="M276" s="14">
        <v>1.70632617527568E-3</v>
      </c>
      <c r="N276" s="10"/>
      <c r="O276" s="11"/>
      <c r="P276" s="10"/>
      <c r="Q276" s="11"/>
      <c r="R276" s="10">
        <v>264</v>
      </c>
      <c r="S276" s="11">
        <v>0.39169139465875402</v>
      </c>
      <c r="T276" s="10">
        <v>410</v>
      </c>
      <c r="U276" s="11">
        <v>0.60830860534124598</v>
      </c>
      <c r="V276" s="13">
        <v>674</v>
      </c>
      <c r="W276" s="14">
        <v>1.1800153717136E-3</v>
      </c>
      <c r="X276" s="13">
        <v>1556</v>
      </c>
      <c r="Y276" s="14">
        <v>1.4300432229645099E-3</v>
      </c>
    </row>
    <row r="277" spans="3:25" s="1" customFormat="1" ht="15.4" customHeight="1" x14ac:dyDescent="0.15">
      <c r="C277" s="17" t="s">
        <v>1281</v>
      </c>
      <c r="D277" s="8">
        <v>37</v>
      </c>
      <c r="E277" s="9">
        <v>0.143968871595331</v>
      </c>
      <c r="F277" s="8">
        <v>186</v>
      </c>
      <c r="G277" s="9">
        <v>0.72373540856031104</v>
      </c>
      <c r="H277" s="8">
        <v>34</v>
      </c>
      <c r="I277" s="9">
        <v>0.13229571984435801</v>
      </c>
      <c r="J277" s="8"/>
      <c r="K277" s="9"/>
      <c r="L277" s="13">
        <v>257</v>
      </c>
      <c r="M277" s="14">
        <v>4.9719481524472802E-4</v>
      </c>
      <c r="N277" s="8">
        <v>34</v>
      </c>
      <c r="O277" s="9">
        <v>0.15454545454545501</v>
      </c>
      <c r="P277" s="8">
        <v>160</v>
      </c>
      <c r="Q277" s="9">
        <v>0.72727272727272696</v>
      </c>
      <c r="R277" s="8">
        <v>26</v>
      </c>
      <c r="S277" s="9">
        <v>0.118181818181818</v>
      </c>
      <c r="T277" s="8"/>
      <c r="U277" s="9"/>
      <c r="V277" s="13">
        <v>220</v>
      </c>
      <c r="W277" s="14">
        <v>3.85168222221055E-4</v>
      </c>
      <c r="X277" s="13">
        <v>477</v>
      </c>
      <c r="Y277" s="14">
        <v>4.38387286217269E-4</v>
      </c>
    </row>
    <row r="278" spans="3:25" s="1" customFormat="1" ht="15.4" customHeight="1" x14ac:dyDescent="0.15">
      <c r="C278" s="17" t="s">
        <v>1282</v>
      </c>
      <c r="D278" s="10"/>
      <c r="E278" s="11"/>
      <c r="F278" s="10"/>
      <c r="G278" s="11"/>
      <c r="H278" s="10">
        <v>38</v>
      </c>
      <c r="I278" s="11">
        <v>0.30158730158730201</v>
      </c>
      <c r="J278" s="10">
        <v>88</v>
      </c>
      <c r="K278" s="11">
        <v>0.69841269841269804</v>
      </c>
      <c r="L278" s="13">
        <v>126</v>
      </c>
      <c r="M278" s="14">
        <v>2.4376088218224E-4</v>
      </c>
      <c r="N278" s="10"/>
      <c r="O278" s="11"/>
      <c r="P278" s="10"/>
      <c r="Q278" s="11"/>
      <c r="R278" s="10">
        <v>18</v>
      </c>
      <c r="S278" s="11">
        <v>0.110429447852761</v>
      </c>
      <c r="T278" s="10">
        <v>145</v>
      </c>
      <c r="U278" s="11">
        <v>0.88957055214723901</v>
      </c>
      <c r="V278" s="13">
        <v>163</v>
      </c>
      <c r="W278" s="14">
        <v>2.8537463737287298E-4</v>
      </c>
      <c r="X278" s="13">
        <v>289</v>
      </c>
      <c r="Y278" s="14">
        <v>2.6560571429096598E-4</v>
      </c>
    </row>
    <row r="279" spans="3:25" s="1" customFormat="1" ht="15.4" customHeight="1" x14ac:dyDescent="0.15">
      <c r="C279" s="17" t="s">
        <v>1283</v>
      </c>
      <c r="D279" s="8"/>
      <c r="E279" s="9"/>
      <c r="F279" s="8"/>
      <c r="G279" s="9"/>
      <c r="H279" s="8">
        <v>222</v>
      </c>
      <c r="I279" s="9">
        <v>0.57069408740359895</v>
      </c>
      <c r="J279" s="8">
        <v>167</v>
      </c>
      <c r="K279" s="9">
        <v>0.429305912596401</v>
      </c>
      <c r="L279" s="13">
        <v>389</v>
      </c>
      <c r="M279" s="14">
        <v>7.5256335848326601E-4</v>
      </c>
      <c r="N279" s="8"/>
      <c r="O279" s="9"/>
      <c r="P279" s="8"/>
      <c r="Q279" s="9"/>
      <c r="R279" s="8">
        <v>99</v>
      </c>
      <c r="S279" s="9">
        <v>0.28612716763005802</v>
      </c>
      <c r="T279" s="8">
        <v>247</v>
      </c>
      <c r="U279" s="9">
        <v>0.71387283236994203</v>
      </c>
      <c r="V279" s="13">
        <v>346</v>
      </c>
      <c r="W279" s="14">
        <v>6.0576456767493197E-4</v>
      </c>
      <c r="X279" s="13">
        <v>735</v>
      </c>
      <c r="Y279" s="14">
        <v>6.7550242215868499E-4</v>
      </c>
    </row>
    <row r="280" spans="3:25" s="1" customFormat="1" ht="15.4" customHeight="1" x14ac:dyDescent="0.15">
      <c r="C280" s="17" t="s">
        <v>1284</v>
      </c>
      <c r="D280" s="10">
        <v>51</v>
      </c>
      <c r="E280" s="11">
        <v>0.184782608695652</v>
      </c>
      <c r="F280" s="10">
        <v>191</v>
      </c>
      <c r="G280" s="11">
        <v>0.69202898550724601</v>
      </c>
      <c r="H280" s="10">
        <v>34</v>
      </c>
      <c r="I280" s="11">
        <v>0.123188405797101</v>
      </c>
      <c r="J280" s="10"/>
      <c r="K280" s="11"/>
      <c r="L280" s="13">
        <v>276</v>
      </c>
      <c r="M280" s="14">
        <v>5.3395240858966902E-4</v>
      </c>
      <c r="N280" s="10">
        <v>38</v>
      </c>
      <c r="O280" s="11">
        <v>0.27737226277372301</v>
      </c>
      <c r="P280" s="10">
        <v>86</v>
      </c>
      <c r="Q280" s="11">
        <v>0.62773722627737205</v>
      </c>
      <c r="R280" s="10">
        <v>13</v>
      </c>
      <c r="S280" s="11">
        <v>9.4890510948905105E-2</v>
      </c>
      <c r="T280" s="10"/>
      <c r="U280" s="11"/>
      <c r="V280" s="13">
        <v>137</v>
      </c>
      <c r="W280" s="14">
        <v>2.3985475656492999E-4</v>
      </c>
      <c r="X280" s="13">
        <v>413</v>
      </c>
      <c r="Y280" s="14">
        <v>3.7956802768916601E-4</v>
      </c>
    </row>
    <row r="281" spans="3:25" s="1" customFormat="1" ht="15.4" customHeight="1" x14ac:dyDescent="0.15">
      <c r="C281" s="17" t="s">
        <v>1285</v>
      </c>
      <c r="D281" s="8">
        <v>5</v>
      </c>
      <c r="E281" s="9">
        <v>5.3763440860215103E-2</v>
      </c>
      <c r="F281" s="8">
        <v>4</v>
      </c>
      <c r="G281" s="9">
        <v>4.3010752688172102E-2</v>
      </c>
      <c r="H281" s="8">
        <v>29</v>
      </c>
      <c r="I281" s="9">
        <v>0.31182795698924698</v>
      </c>
      <c r="J281" s="8">
        <v>55</v>
      </c>
      <c r="K281" s="9">
        <v>0.59139784946236595</v>
      </c>
      <c r="L281" s="13">
        <v>93</v>
      </c>
      <c r="M281" s="14">
        <v>1.7991874637260599E-4</v>
      </c>
      <c r="N281" s="8"/>
      <c r="O281" s="9"/>
      <c r="P281" s="8">
        <v>4</v>
      </c>
      <c r="Q281" s="9">
        <v>4.8780487804878099E-2</v>
      </c>
      <c r="R281" s="8">
        <v>17</v>
      </c>
      <c r="S281" s="9">
        <v>0.207317073170732</v>
      </c>
      <c r="T281" s="8">
        <v>61</v>
      </c>
      <c r="U281" s="9">
        <v>0.74390243902439002</v>
      </c>
      <c r="V281" s="13">
        <v>82</v>
      </c>
      <c r="W281" s="14">
        <v>1.43562701009666E-4</v>
      </c>
      <c r="X281" s="13">
        <v>175</v>
      </c>
      <c r="Y281" s="14">
        <v>1.6083391003778201E-4</v>
      </c>
    </row>
    <row r="282" spans="3:25" s="1" customFormat="1" ht="15.4" customHeight="1" x14ac:dyDescent="0.15">
      <c r="C282" s="17" t="s">
        <v>1286</v>
      </c>
      <c r="D282" s="10">
        <v>51</v>
      </c>
      <c r="E282" s="11">
        <v>0.141666666666667</v>
      </c>
      <c r="F282" s="10">
        <v>98</v>
      </c>
      <c r="G282" s="11">
        <v>0.27222222222222198</v>
      </c>
      <c r="H282" s="10">
        <v>96</v>
      </c>
      <c r="I282" s="11">
        <v>0.266666666666667</v>
      </c>
      <c r="J282" s="10">
        <v>115</v>
      </c>
      <c r="K282" s="11">
        <v>0.31944444444444398</v>
      </c>
      <c r="L282" s="13">
        <v>360</v>
      </c>
      <c r="M282" s="14">
        <v>6.9645966337782898E-4</v>
      </c>
      <c r="N282" s="10">
        <v>50</v>
      </c>
      <c r="O282" s="11">
        <v>0.13888888888888901</v>
      </c>
      <c r="P282" s="10">
        <v>88</v>
      </c>
      <c r="Q282" s="11">
        <v>0.24444444444444399</v>
      </c>
      <c r="R282" s="10">
        <v>126</v>
      </c>
      <c r="S282" s="11">
        <v>0.35</v>
      </c>
      <c r="T282" s="10">
        <v>96</v>
      </c>
      <c r="U282" s="11">
        <v>0.266666666666667</v>
      </c>
      <c r="V282" s="13">
        <v>360</v>
      </c>
      <c r="W282" s="14">
        <v>6.3027527272536304E-4</v>
      </c>
      <c r="X282" s="13">
        <v>720</v>
      </c>
      <c r="Y282" s="14">
        <v>6.6171665844116099E-4</v>
      </c>
    </row>
    <row r="283" spans="3:25" s="1" customFormat="1" ht="15.4" customHeight="1" x14ac:dyDescent="0.15">
      <c r="C283" s="17" t="s">
        <v>1287</v>
      </c>
      <c r="D283" s="8"/>
      <c r="E283" s="9"/>
      <c r="F283" s="8"/>
      <c r="G283" s="9"/>
      <c r="H283" s="8">
        <v>10</v>
      </c>
      <c r="I283" s="9">
        <v>0.33333333333333298</v>
      </c>
      <c r="J283" s="8">
        <v>20</v>
      </c>
      <c r="K283" s="9">
        <v>0.66666666666666696</v>
      </c>
      <c r="L283" s="13">
        <v>30</v>
      </c>
      <c r="M283" s="14">
        <v>5.8038305281485803E-5</v>
      </c>
      <c r="N283" s="8"/>
      <c r="O283" s="9"/>
      <c r="P283" s="8"/>
      <c r="Q283" s="9"/>
      <c r="R283" s="8">
        <v>1</v>
      </c>
      <c r="S283" s="9">
        <v>0.2</v>
      </c>
      <c r="T283" s="8">
        <v>4</v>
      </c>
      <c r="U283" s="9">
        <v>0.8</v>
      </c>
      <c r="V283" s="13">
        <v>5</v>
      </c>
      <c r="W283" s="14">
        <v>8.7538232322967092E-6</v>
      </c>
      <c r="X283" s="13">
        <v>35</v>
      </c>
      <c r="Y283" s="14">
        <v>3.2166782007556397E-5</v>
      </c>
    </row>
    <row r="284" spans="3:25" s="1" customFormat="1" ht="15.4" customHeight="1" x14ac:dyDescent="0.15">
      <c r="C284" s="17" t="s">
        <v>1288</v>
      </c>
      <c r="D284" s="10">
        <v>3</v>
      </c>
      <c r="E284" s="11">
        <v>8.2644628099173608E-3</v>
      </c>
      <c r="F284" s="10">
        <v>9</v>
      </c>
      <c r="G284" s="11">
        <v>2.4793388429752101E-2</v>
      </c>
      <c r="H284" s="10">
        <v>249</v>
      </c>
      <c r="I284" s="11">
        <v>0.68595041322314099</v>
      </c>
      <c r="J284" s="10">
        <v>102</v>
      </c>
      <c r="K284" s="11">
        <v>0.28099173553718998</v>
      </c>
      <c r="L284" s="13">
        <v>363</v>
      </c>
      <c r="M284" s="14">
        <v>7.0226349390597803E-4</v>
      </c>
      <c r="N284" s="10">
        <v>1</v>
      </c>
      <c r="O284" s="11">
        <v>2.8653295128939801E-3</v>
      </c>
      <c r="P284" s="10">
        <v>7</v>
      </c>
      <c r="Q284" s="11">
        <v>2.0057306590257899E-2</v>
      </c>
      <c r="R284" s="10">
        <v>250</v>
      </c>
      <c r="S284" s="11">
        <v>0.71633237822349605</v>
      </c>
      <c r="T284" s="10">
        <v>91</v>
      </c>
      <c r="U284" s="11">
        <v>0.26074498567335203</v>
      </c>
      <c r="V284" s="13">
        <v>349</v>
      </c>
      <c r="W284" s="14">
        <v>6.1101686161430999E-4</v>
      </c>
      <c r="X284" s="13">
        <v>712</v>
      </c>
      <c r="Y284" s="14">
        <v>6.5436425112514796E-4</v>
      </c>
    </row>
    <row r="285" spans="3:25" s="1" customFormat="1" ht="15.4" customHeight="1" x14ac:dyDescent="0.15">
      <c r="C285" s="17" t="s">
        <v>1289</v>
      </c>
      <c r="D285" s="8"/>
      <c r="E285" s="9"/>
      <c r="F285" s="8"/>
      <c r="G285" s="9"/>
      <c r="H285" s="8">
        <v>5</v>
      </c>
      <c r="I285" s="9">
        <v>0.55555555555555602</v>
      </c>
      <c r="J285" s="8">
        <v>4</v>
      </c>
      <c r="K285" s="9">
        <v>0.44444444444444398</v>
      </c>
      <c r="L285" s="13">
        <v>9</v>
      </c>
      <c r="M285" s="14">
        <v>1.7411491584445699E-5</v>
      </c>
      <c r="N285" s="8"/>
      <c r="O285" s="9"/>
      <c r="P285" s="8"/>
      <c r="Q285" s="9"/>
      <c r="R285" s="8">
        <v>5</v>
      </c>
      <c r="S285" s="9">
        <v>0.45454545454545497</v>
      </c>
      <c r="T285" s="8">
        <v>6</v>
      </c>
      <c r="U285" s="9">
        <v>0.54545454545454497</v>
      </c>
      <c r="V285" s="13">
        <v>11</v>
      </c>
      <c r="W285" s="14">
        <v>1.9258411111052801E-5</v>
      </c>
      <c r="X285" s="13">
        <v>20</v>
      </c>
      <c r="Y285" s="14">
        <v>1.8381018290032201E-5</v>
      </c>
    </row>
    <row r="286" spans="3:25" s="1" customFormat="1" ht="15.4" customHeight="1" x14ac:dyDescent="0.15">
      <c r="C286" s="17" t="s">
        <v>1290</v>
      </c>
      <c r="D286" s="10"/>
      <c r="E286" s="11"/>
      <c r="F286" s="10"/>
      <c r="G286" s="11"/>
      <c r="H286" s="10">
        <v>2257</v>
      </c>
      <c r="I286" s="11">
        <v>0.98472949389179798</v>
      </c>
      <c r="J286" s="10">
        <v>35</v>
      </c>
      <c r="K286" s="11">
        <v>1.52705061082024E-2</v>
      </c>
      <c r="L286" s="13">
        <v>2292</v>
      </c>
      <c r="M286" s="14">
        <v>4.4341265235055098E-3</v>
      </c>
      <c r="N286" s="10"/>
      <c r="O286" s="11"/>
      <c r="P286" s="10"/>
      <c r="Q286" s="11"/>
      <c r="R286" s="10">
        <v>7037</v>
      </c>
      <c r="S286" s="11">
        <v>0.986541427169494</v>
      </c>
      <c r="T286" s="10">
        <v>96</v>
      </c>
      <c r="U286" s="11">
        <v>1.34585728305061E-2</v>
      </c>
      <c r="V286" s="13">
        <v>7133</v>
      </c>
      <c r="W286" s="14">
        <v>1.24882042231945E-2</v>
      </c>
      <c r="X286" s="13">
        <v>9425</v>
      </c>
      <c r="Y286" s="14">
        <v>8.6620548691776992E-3</v>
      </c>
    </row>
    <row r="287" spans="3:25" s="1" customFormat="1" ht="15.4" customHeight="1" x14ac:dyDescent="0.15">
      <c r="C287" s="17" t="s">
        <v>1291</v>
      </c>
      <c r="D287" s="8"/>
      <c r="E287" s="9"/>
      <c r="F287" s="8"/>
      <c r="G287" s="9"/>
      <c r="H287" s="8">
        <v>56</v>
      </c>
      <c r="I287" s="9">
        <v>0.59574468085106402</v>
      </c>
      <c r="J287" s="8">
        <v>38</v>
      </c>
      <c r="K287" s="9">
        <v>0.40425531914893598</v>
      </c>
      <c r="L287" s="13">
        <v>94</v>
      </c>
      <c r="M287" s="14">
        <v>1.8185335654865499E-4</v>
      </c>
      <c r="N287" s="8"/>
      <c r="O287" s="9"/>
      <c r="P287" s="8"/>
      <c r="Q287" s="9"/>
      <c r="R287" s="8">
        <v>190</v>
      </c>
      <c r="S287" s="9">
        <v>0.60317460317460303</v>
      </c>
      <c r="T287" s="8">
        <v>125</v>
      </c>
      <c r="U287" s="9">
        <v>0.39682539682539703</v>
      </c>
      <c r="V287" s="13">
        <v>315</v>
      </c>
      <c r="W287" s="14">
        <v>5.5149086363469302E-4</v>
      </c>
      <c r="X287" s="13">
        <v>409</v>
      </c>
      <c r="Y287" s="14">
        <v>3.7589182403115998E-4</v>
      </c>
    </row>
    <row r="288" spans="3:25" s="1" customFormat="1" ht="15.4" customHeight="1" x14ac:dyDescent="0.15">
      <c r="C288" s="17" t="s">
        <v>1292</v>
      </c>
      <c r="D288" s="10"/>
      <c r="E288" s="11"/>
      <c r="F288" s="10">
        <v>2</v>
      </c>
      <c r="G288" s="11">
        <v>1.93423597678917E-3</v>
      </c>
      <c r="H288" s="10">
        <v>724</v>
      </c>
      <c r="I288" s="11">
        <v>0.700193423597679</v>
      </c>
      <c r="J288" s="10">
        <v>308</v>
      </c>
      <c r="K288" s="11">
        <v>0.29787234042553201</v>
      </c>
      <c r="L288" s="13">
        <v>1034</v>
      </c>
      <c r="M288" s="14">
        <v>2.0003869220352102E-3</v>
      </c>
      <c r="N288" s="10"/>
      <c r="O288" s="11"/>
      <c r="P288" s="10">
        <v>11</v>
      </c>
      <c r="Q288" s="11">
        <v>3.3804548248309802E-3</v>
      </c>
      <c r="R288" s="10">
        <v>2391</v>
      </c>
      <c r="S288" s="11">
        <v>0.73478795328826096</v>
      </c>
      <c r="T288" s="10">
        <v>852</v>
      </c>
      <c r="U288" s="11">
        <v>0.26183159188690802</v>
      </c>
      <c r="V288" s="13">
        <v>3254</v>
      </c>
      <c r="W288" s="14">
        <v>5.6969881595787001E-3</v>
      </c>
      <c r="X288" s="13">
        <v>4288</v>
      </c>
      <c r="Y288" s="14">
        <v>3.9408903213829097E-3</v>
      </c>
    </row>
    <row r="289" spans="3:25" s="1" customFormat="1" ht="15.4" customHeight="1" x14ac:dyDescent="0.15">
      <c r="C289" s="17" t="s">
        <v>1293</v>
      </c>
      <c r="D289" s="8"/>
      <c r="E289" s="9"/>
      <c r="F289" s="8">
        <v>21</v>
      </c>
      <c r="G289" s="9">
        <v>0.36842105263157898</v>
      </c>
      <c r="H289" s="8">
        <v>34</v>
      </c>
      <c r="I289" s="9">
        <v>0.59649122807017496</v>
      </c>
      <c r="J289" s="8">
        <v>2</v>
      </c>
      <c r="K289" s="9">
        <v>3.5087719298245598E-2</v>
      </c>
      <c r="L289" s="13">
        <v>57</v>
      </c>
      <c r="M289" s="14">
        <v>1.1027278003482301E-4</v>
      </c>
      <c r="N289" s="8"/>
      <c r="O289" s="9"/>
      <c r="P289" s="8">
        <v>13</v>
      </c>
      <c r="Q289" s="9">
        <v>0.28888888888888897</v>
      </c>
      <c r="R289" s="8">
        <v>29</v>
      </c>
      <c r="S289" s="9">
        <v>0.64444444444444504</v>
      </c>
      <c r="T289" s="8">
        <v>3</v>
      </c>
      <c r="U289" s="9">
        <v>6.6666666666666693E-2</v>
      </c>
      <c r="V289" s="13">
        <v>45</v>
      </c>
      <c r="W289" s="14">
        <v>7.8784409090670407E-5</v>
      </c>
      <c r="X289" s="13">
        <v>102</v>
      </c>
      <c r="Y289" s="14">
        <v>9.3743193279164497E-5</v>
      </c>
    </row>
    <row r="290" spans="3:25" s="1" customFormat="1" ht="15.4" customHeight="1" x14ac:dyDescent="0.15">
      <c r="C290" s="17" t="s">
        <v>1294</v>
      </c>
      <c r="D290" s="10"/>
      <c r="E290" s="11"/>
      <c r="F290" s="10"/>
      <c r="G290" s="11"/>
      <c r="H290" s="10">
        <v>12</v>
      </c>
      <c r="I290" s="11">
        <v>0.41379310344827602</v>
      </c>
      <c r="J290" s="10">
        <v>17</v>
      </c>
      <c r="K290" s="11">
        <v>0.58620689655172398</v>
      </c>
      <c r="L290" s="13">
        <v>29</v>
      </c>
      <c r="M290" s="14">
        <v>5.6103695105436299E-5</v>
      </c>
      <c r="N290" s="10"/>
      <c r="O290" s="11"/>
      <c r="P290" s="10">
        <v>1</v>
      </c>
      <c r="Q290" s="11">
        <v>4.1666666666666699E-2</v>
      </c>
      <c r="R290" s="10">
        <v>10</v>
      </c>
      <c r="S290" s="11">
        <v>0.41666666666666702</v>
      </c>
      <c r="T290" s="10">
        <v>13</v>
      </c>
      <c r="U290" s="11">
        <v>0.54166666666666696</v>
      </c>
      <c r="V290" s="13">
        <v>24</v>
      </c>
      <c r="W290" s="14">
        <v>4.2018351515024198E-5</v>
      </c>
      <c r="X290" s="13">
        <v>53</v>
      </c>
      <c r="Y290" s="14">
        <v>4.8709698468585498E-5</v>
      </c>
    </row>
    <row r="291" spans="3:25" s="1" customFormat="1" ht="15.4" customHeight="1" x14ac:dyDescent="0.15">
      <c r="C291" s="17" t="s">
        <v>1295</v>
      </c>
      <c r="D291" s="8"/>
      <c r="E291" s="9"/>
      <c r="F291" s="8">
        <v>2</v>
      </c>
      <c r="G291" s="9">
        <v>4.5454545454545497E-2</v>
      </c>
      <c r="H291" s="8">
        <v>20</v>
      </c>
      <c r="I291" s="9">
        <v>0.45454545454545497</v>
      </c>
      <c r="J291" s="8">
        <v>22</v>
      </c>
      <c r="K291" s="9">
        <v>0.5</v>
      </c>
      <c r="L291" s="13">
        <v>44</v>
      </c>
      <c r="M291" s="14">
        <v>8.5122847746179099E-5</v>
      </c>
      <c r="N291" s="8">
        <v>1</v>
      </c>
      <c r="O291" s="9">
        <v>2.6315789473684199E-2</v>
      </c>
      <c r="P291" s="8">
        <v>2</v>
      </c>
      <c r="Q291" s="9">
        <v>5.2631578947368397E-2</v>
      </c>
      <c r="R291" s="8">
        <v>24</v>
      </c>
      <c r="S291" s="9">
        <v>0.63157894736842102</v>
      </c>
      <c r="T291" s="8">
        <v>11</v>
      </c>
      <c r="U291" s="9">
        <v>0.28947368421052599</v>
      </c>
      <c r="V291" s="13">
        <v>38</v>
      </c>
      <c r="W291" s="14">
        <v>6.6529056565454997E-5</v>
      </c>
      <c r="X291" s="13">
        <v>82</v>
      </c>
      <c r="Y291" s="14">
        <v>7.5362174989132194E-5</v>
      </c>
    </row>
    <row r="292" spans="3:25" s="1" customFormat="1" ht="15.4" customHeight="1" x14ac:dyDescent="0.15">
      <c r="C292" s="17" t="s">
        <v>1296</v>
      </c>
      <c r="D292" s="10"/>
      <c r="E292" s="11"/>
      <c r="F292" s="10"/>
      <c r="G292" s="11"/>
      <c r="H292" s="10">
        <v>410</v>
      </c>
      <c r="I292" s="11">
        <v>0.47072330654420202</v>
      </c>
      <c r="J292" s="10">
        <v>461</v>
      </c>
      <c r="K292" s="11">
        <v>0.52927669345579798</v>
      </c>
      <c r="L292" s="13">
        <v>871</v>
      </c>
      <c r="M292" s="14">
        <v>1.6850454633391401E-3</v>
      </c>
      <c r="N292" s="10"/>
      <c r="O292" s="11"/>
      <c r="P292" s="10"/>
      <c r="Q292" s="11"/>
      <c r="R292" s="10">
        <v>275</v>
      </c>
      <c r="S292" s="11">
        <v>0.31755196304849898</v>
      </c>
      <c r="T292" s="10">
        <v>591</v>
      </c>
      <c r="U292" s="11">
        <v>0.68244803695150102</v>
      </c>
      <c r="V292" s="13">
        <v>866</v>
      </c>
      <c r="W292" s="14">
        <v>1.5161621838337899E-3</v>
      </c>
      <c r="X292" s="13">
        <v>1737</v>
      </c>
      <c r="Y292" s="14">
        <v>1.5963914384892999E-3</v>
      </c>
    </row>
    <row r="293" spans="3:25" s="1" customFormat="1" ht="15.4" customHeight="1" x14ac:dyDescent="0.15">
      <c r="C293" s="17" t="s">
        <v>1297</v>
      </c>
      <c r="D293" s="8">
        <v>2</v>
      </c>
      <c r="E293" s="9">
        <v>6.5789473684210497E-3</v>
      </c>
      <c r="F293" s="8">
        <v>149</v>
      </c>
      <c r="G293" s="9">
        <v>0.49013157894736797</v>
      </c>
      <c r="H293" s="8">
        <v>153</v>
      </c>
      <c r="I293" s="9">
        <v>0.50328947368421095</v>
      </c>
      <c r="J293" s="8"/>
      <c r="K293" s="9"/>
      <c r="L293" s="13">
        <v>304</v>
      </c>
      <c r="M293" s="14">
        <v>5.8812149351905596E-4</v>
      </c>
      <c r="N293" s="8">
        <v>1</v>
      </c>
      <c r="O293" s="9">
        <v>3.5087719298245602E-3</v>
      </c>
      <c r="P293" s="8">
        <v>166</v>
      </c>
      <c r="Q293" s="9">
        <v>0.58245614035087701</v>
      </c>
      <c r="R293" s="8">
        <v>118</v>
      </c>
      <c r="S293" s="9">
        <v>0.41403508771929798</v>
      </c>
      <c r="T293" s="8"/>
      <c r="U293" s="9"/>
      <c r="V293" s="13">
        <v>285</v>
      </c>
      <c r="W293" s="14">
        <v>4.98967924240912E-4</v>
      </c>
      <c r="X293" s="13">
        <v>589</v>
      </c>
      <c r="Y293" s="14">
        <v>5.4132098864145004E-4</v>
      </c>
    </row>
    <row r="294" spans="3:25" s="1" customFormat="1" ht="15.4" customHeight="1" x14ac:dyDescent="0.15">
      <c r="C294" s="17" t="s">
        <v>1298</v>
      </c>
      <c r="D294" s="10"/>
      <c r="E294" s="11"/>
      <c r="F294" s="10"/>
      <c r="G294" s="11"/>
      <c r="H294" s="10">
        <v>196</v>
      </c>
      <c r="I294" s="11">
        <v>0.206098843322818</v>
      </c>
      <c r="J294" s="10">
        <v>755</v>
      </c>
      <c r="K294" s="11">
        <v>0.79390115667718197</v>
      </c>
      <c r="L294" s="13">
        <v>951</v>
      </c>
      <c r="M294" s="14">
        <v>1.8398142774231001E-3</v>
      </c>
      <c r="N294" s="10"/>
      <c r="O294" s="11"/>
      <c r="P294" s="10"/>
      <c r="Q294" s="11"/>
      <c r="R294" s="10">
        <v>237</v>
      </c>
      <c r="S294" s="11">
        <v>0.15863453815261</v>
      </c>
      <c r="T294" s="10">
        <v>1257</v>
      </c>
      <c r="U294" s="11">
        <v>0.84136546184739003</v>
      </c>
      <c r="V294" s="13">
        <v>1494</v>
      </c>
      <c r="W294" s="14">
        <v>2.6156423818102601E-3</v>
      </c>
      <c r="X294" s="13">
        <v>2445</v>
      </c>
      <c r="Y294" s="14">
        <v>2.2470794859564399E-3</v>
      </c>
    </row>
    <row r="295" spans="3:25" s="1" customFormat="1" ht="15.4" customHeight="1" x14ac:dyDescent="0.15">
      <c r="C295" s="17" t="s">
        <v>1299</v>
      </c>
      <c r="D295" s="8"/>
      <c r="E295" s="9"/>
      <c r="F295" s="8"/>
      <c r="G295" s="9"/>
      <c r="H295" s="8">
        <v>251</v>
      </c>
      <c r="I295" s="9">
        <v>0.27431693989070999</v>
      </c>
      <c r="J295" s="8">
        <v>664</v>
      </c>
      <c r="K295" s="9">
        <v>0.72568306010928996</v>
      </c>
      <c r="L295" s="13">
        <v>915</v>
      </c>
      <c r="M295" s="14">
        <v>1.77016831108532E-3</v>
      </c>
      <c r="N295" s="8"/>
      <c r="O295" s="9"/>
      <c r="P295" s="8"/>
      <c r="Q295" s="9"/>
      <c r="R295" s="8">
        <v>547</v>
      </c>
      <c r="S295" s="9">
        <v>0.31239291833238098</v>
      </c>
      <c r="T295" s="8">
        <v>1204</v>
      </c>
      <c r="U295" s="9">
        <v>0.68760708166761897</v>
      </c>
      <c r="V295" s="13">
        <v>1751</v>
      </c>
      <c r="W295" s="14">
        <v>3.0655888959503102E-3</v>
      </c>
      <c r="X295" s="13">
        <v>2666</v>
      </c>
      <c r="Y295" s="14">
        <v>2.4501897380613002E-3</v>
      </c>
    </row>
    <row r="296" spans="3:25" s="1" customFormat="1" ht="15.4" customHeight="1" x14ac:dyDescent="0.15">
      <c r="C296" s="17" t="s">
        <v>1300</v>
      </c>
      <c r="D296" s="10">
        <v>183</v>
      </c>
      <c r="E296" s="11">
        <v>0.28110599078340998</v>
      </c>
      <c r="F296" s="10">
        <v>444</v>
      </c>
      <c r="G296" s="11">
        <v>0.68202764976958496</v>
      </c>
      <c r="H296" s="10">
        <v>24</v>
      </c>
      <c r="I296" s="11">
        <v>3.6866359447004601E-2</v>
      </c>
      <c r="J296" s="10"/>
      <c r="K296" s="11"/>
      <c r="L296" s="13">
        <v>651</v>
      </c>
      <c r="M296" s="14">
        <v>1.2594312246082401E-3</v>
      </c>
      <c r="N296" s="10">
        <v>199</v>
      </c>
      <c r="O296" s="11">
        <v>0.32305194805194798</v>
      </c>
      <c r="P296" s="10">
        <v>372</v>
      </c>
      <c r="Q296" s="11">
        <v>0.60389610389610404</v>
      </c>
      <c r="R296" s="10">
        <v>45</v>
      </c>
      <c r="S296" s="11">
        <v>7.3051948051948104E-2</v>
      </c>
      <c r="T296" s="10"/>
      <c r="U296" s="11"/>
      <c r="V296" s="13">
        <v>616</v>
      </c>
      <c r="W296" s="14">
        <v>1.0784710222189501E-3</v>
      </c>
      <c r="X296" s="13">
        <v>1267</v>
      </c>
      <c r="Y296" s="14">
        <v>1.1644375086735401E-3</v>
      </c>
    </row>
    <row r="297" spans="3:25" s="1" customFormat="1" ht="15.4" customHeight="1" x14ac:dyDescent="0.15">
      <c r="C297" s="17" t="s">
        <v>1301</v>
      </c>
      <c r="D297" s="8">
        <v>18</v>
      </c>
      <c r="E297" s="9">
        <v>0.17647058823529399</v>
      </c>
      <c r="F297" s="8">
        <v>30</v>
      </c>
      <c r="G297" s="9">
        <v>0.29411764705882398</v>
      </c>
      <c r="H297" s="8">
        <v>45</v>
      </c>
      <c r="I297" s="9">
        <v>0.441176470588235</v>
      </c>
      <c r="J297" s="8">
        <v>9</v>
      </c>
      <c r="K297" s="9">
        <v>8.8235294117647106E-2</v>
      </c>
      <c r="L297" s="13">
        <v>102</v>
      </c>
      <c r="M297" s="14">
        <v>1.9733023795705199E-4</v>
      </c>
      <c r="N297" s="8">
        <v>11</v>
      </c>
      <c r="O297" s="9">
        <v>0.119565217391304</v>
      </c>
      <c r="P297" s="8">
        <v>26</v>
      </c>
      <c r="Q297" s="9">
        <v>0.282608695652174</v>
      </c>
      <c r="R297" s="8">
        <v>44</v>
      </c>
      <c r="S297" s="9">
        <v>0.47826086956521702</v>
      </c>
      <c r="T297" s="8">
        <v>11</v>
      </c>
      <c r="U297" s="9">
        <v>0.119565217391304</v>
      </c>
      <c r="V297" s="13">
        <v>92</v>
      </c>
      <c r="W297" s="14">
        <v>1.61070347474259E-4</v>
      </c>
      <c r="X297" s="13">
        <v>194</v>
      </c>
      <c r="Y297" s="14">
        <v>1.7829587741331301E-4</v>
      </c>
    </row>
    <row r="298" spans="3:25" s="1" customFormat="1" ht="15.4" customHeight="1" x14ac:dyDescent="0.15">
      <c r="C298" s="17" t="s">
        <v>1302</v>
      </c>
      <c r="D298" s="10">
        <v>1</v>
      </c>
      <c r="E298" s="11">
        <v>5.74712643678161E-3</v>
      </c>
      <c r="F298" s="10">
        <v>4</v>
      </c>
      <c r="G298" s="11">
        <v>2.2988505747126398E-2</v>
      </c>
      <c r="H298" s="10">
        <v>75</v>
      </c>
      <c r="I298" s="11">
        <v>0.431034482758621</v>
      </c>
      <c r="J298" s="10">
        <v>94</v>
      </c>
      <c r="K298" s="11">
        <v>0.54022988505747105</v>
      </c>
      <c r="L298" s="13">
        <v>174</v>
      </c>
      <c r="M298" s="14">
        <v>3.3662217063261802E-4</v>
      </c>
      <c r="N298" s="10">
        <v>4</v>
      </c>
      <c r="O298" s="11">
        <v>1.7543859649122799E-2</v>
      </c>
      <c r="P298" s="10">
        <v>10</v>
      </c>
      <c r="Q298" s="11">
        <v>4.3859649122807001E-2</v>
      </c>
      <c r="R298" s="10">
        <v>84</v>
      </c>
      <c r="S298" s="11">
        <v>0.36842105263157898</v>
      </c>
      <c r="T298" s="10">
        <v>130</v>
      </c>
      <c r="U298" s="11">
        <v>0.570175438596491</v>
      </c>
      <c r="V298" s="13">
        <v>228</v>
      </c>
      <c r="W298" s="14">
        <v>3.9917433939272998E-4</v>
      </c>
      <c r="X298" s="13">
        <v>402</v>
      </c>
      <c r="Y298" s="14">
        <v>3.6945846762964798E-4</v>
      </c>
    </row>
    <row r="299" spans="3:25" s="1" customFormat="1" ht="15.4" customHeight="1" x14ac:dyDescent="0.15">
      <c r="C299" s="17" t="s">
        <v>1303</v>
      </c>
      <c r="D299" s="8">
        <v>18</v>
      </c>
      <c r="E299" s="9">
        <v>5.8064516129032302E-2</v>
      </c>
      <c r="F299" s="8">
        <v>49</v>
      </c>
      <c r="G299" s="9">
        <v>0.158064516129032</v>
      </c>
      <c r="H299" s="8">
        <v>147</v>
      </c>
      <c r="I299" s="9">
        <v>0.47419354838709699</v>
      </c>
      <c r="J299" s="8">
        <v>96</v>
      </c>
      <c r="K299" s="9">
        <v>0.309677419354839</v>
      </c>
      <c r="L299" s="13">
        <v>310</v>
      </c>
      <c r="M299" s="14">
        <v>5.9972915457535297E-4</v>
      </c>
      <c r="N299" s="8">
        <v>31</v>
      </c>
      <c r="O299" s="9">
        <v>7.17592592592593E-2</v>
      </c>
      <c r="P299" s="8">
        <v>54</v>
      </c>
      <c r="Q299" s="9">
        <v>0.125</v>
      </c>
      <c r="R299" s="8">
        <v>216</v>
      </c>
      <c r="S299" s="9">
        <v>0.5</v>
      </c>
      <c r="T299" s="8">
        <v>131</v>
      </c>
      <c r="U299" s="9">
        <v>0.30324074074074098</v>
      </c>
      <c r="V299" s="13">
        <v>432</v>
      </c>
      <c r="W299" s="14">
        <v>7.5633032727043497E-4</v>
      </c>
      <c r="X299" s="13">
        <v>742</v>
      </c>
      <c r="Y299" s="14">
        <v>6.8193577856019705E-4</v>
      </c>
    </row>
    <row r="300" spans="3:25" s="1" customFormat="1" ht="15.4" customHeight="1" x14ac:dyDescent="0.15">
      <c r="C300" s="17" t="s">
        <v>1304</v>
      </c>
      <c r="D300" s="10"/>
      <c r="E300" s="11"/>
      <c r="F300" s="10">
        <v>6</v>
      </c>
      <c r="G300" s="11">
        <v>2.5641025641025599E-2</v>
      </c>
      <c r="H300" s="10">
        <v>175</v>
      </c>
      <c r="I300" s="11">
        <v>0.74786324786324798</v>
      </c>
      <c r="J300" s="10">
        <v>53</v>
      </c>
      <c r="K300" s="11">
        <v>0.226495726495727</v>
      </c>
      <c r="L300" s="13">
        <v>234</v>
      </c>
      <c r="M300" s="14">
        <v>4.5269878119558898E-4</v>
      </c>
      <c r="N300" s="10"/>
      <c r="O300" s="11"/>
      <c r="P300" s="10">
        <v>1</v>
      </c>
      <c r="Q300" s="11">
        <v>7.5187969924812E-3</v>
      </c>
      <c r="R300" s="10">
        <v>110</v>
      </c>
      <c r="S300" s="11">
        <v>0.82706766917293195</v>
      </c>
      <c r="T300" s="10">
        <v>22</v>
      </c>
      <c r="U300" s="11">
        <v>0.16541353383458601</v>
      </c>
      <c r="V300" s="13">
        <v>133</v>
      </c>
      <c r="W300" s="14">
        <v>2.3285169797909199E-4</v>
      </c>
      <c r="X300" s="13">
        <v>367</v>
      </c>
      <c r="Y300" s="14">
        <v>3.3729168562209201E-4</v>
      </c>
    </row>
    <row r="301" spans="3:25" s="1" customFormat="1" ht="15.4" customHeight="1" x14ac:dyDescent="0.15">
      <c r="C301" s="17" t="s">
        <v>1305</v>
      </c>
      <c r="D301" s="8">
        <v>1</v>
      </c>
      <c r="E301" s="9">
        <v>4.7169811320754701E-4</v>
      </c>
      <c r="F301" s="8">
        <v>1</v>
      </c>
      <c r="G301" s="9">
        <v>4.7169811320754701E-4</v>
      </c>
      <c r="H301" s="8">
        <v>855</v>
      </c>
      <c r="I301" s="9">
        <v>0.40330188679245299</v>
      </c>
      <c r="J301" s="8">
        <v>1263</v>
      </c>
      <c r="K301" s="9">
        <v>0.59575471698113203</v>
      </c>
      <c r="L301" s="13">
        <v>2120</v>
      </c>
      <c r="M301" s="14">
        <v>4.1013735732249998E-3</v>
      </c>
      <c r="N301" s="8">
        <v>1</v>
      </c>
      <c r="O301" s="9">
        <v>9.5785440613026804E-4</v>
      </c>
      <c r="P301" s="8">
        <v>6</v>
      </c>
      <c r="Q301" s="9">
        <v>5.74712643678161E-3</v>
      </c>
      <c r="R301" s="8">
        <v>435</v>
      </c>
      <c r="S301" s="9">
        <v>0.41666666666666702</v>
      </c>
      <c r="T301" s="8">
        <v>602</v>
      </c>
      <c r="U301" s="9">
        <v>0.57662835249042099</v>
      </c>
      <c r="V301" s="13">
        <v>1044</v>
      </c>
      <c r="W301" s="14">
        <v>1.82779829090355E-3</v>
      </c>
      <c r="X301" s="13">
        <v>3164</v>
      </c>
      <c r="Y301" s="14">
        <v>2.9078770934830999E-3</v>
      </c>
    </row>
    <row r="302" spans="3:25" s="1" customFormat="1" ht="15.4" customHeight="1" x14ac:dyDescent="0.15">
      <c r="C302" s="17" t="s">
        <v>1306</v>
      </c>
      <c r="D302" s="10">
        <v>7</v>
      </c>
      <c r="E302" s="11">
        <v>1.34615384615385E-2</v>
      </c>
      <c r="F302" s="10">
        <v>13</v>
      </c>
      <c r="G302" s="11">
        <v>2.5000000000000001E-2</v>
      </c>
      <c r="H302" s="10">
        <v>245</v>
      </c>
      <c r="I302" s="11">
        <v>0.47115384615384598</v>
      </c>
      <c r="J302" s="10">
        <v>255</v>
      </c>
      <c r="K302" s="11">
        <v>0.49038461538461497</v>
      </c>
      <c r="L302" s="13">
        <v>520</v>
      </c>
      <c r="M302" s="14">
        <v>1.00599729154575E-3</v>
      </c>
      <c r="N302" s="10">
        <v>3</v>
      </c>
      <c r="O302" s="11">
        <v>7.63358778625954E-3</v>
      </c>
      <c r="P302" s="10">
        <v>9</v>
      </c>
      <c r="Q302" s="11">
        <v>2.2900763358778602E-2</v>
      </c>
      <c r="R302" s="10">
        <v>229</v>
      </c>
      <c r="S302" s="11">
        <v>0.58269720101781197</v>
      </c>
      <c r="T302" s="10">
        <v>152</v>
      </c>
      <c r="U302" s="11">
        <v>0.38676844783714998</v>
      </c>
      <c r="V302" s="13">
        <v>393</v>
      </c>
      <c r="W302" s="14">
        <v>6.8805050605852099E-4</v>
      </c>
      <c r="X302" s="13">
        <v>913</v>
      </c>
      <c r="Y302" s="14">
        <v>8.3909348493997203E-4</v>
      </c>
    </row>
    <row r="303" spans="3:25" s="1" customFormat="1" ht="15.4" customHeight="1" x14ac:dyDescent="0.15">
      <c r="C303" s="17" t="s">
        <v>1307</v>
      </c>
      <c r="D303" s="8">
        <v>20</v>
      </c>
      <c r="E303" s="9">
        <v>1.6181229773462799E-2</v>
      </c>
      <c r="F303" s="8">
        <v>81</v>
      </c>
      <c r="G303" s="9">
        <v>6.5533980582524298E-2</v>
      </c>
      <c r="H303" s="8">
        <v>641</v>
      </c>
      <c r="I303" s="9">
        <v>0.51860841423948201</v>
      </c>
      <c r="J303" s="8">
        <v>494</v>
      </c>
      <c r="K303" s="9">
        <v>0.39967637540453099</v>
      </c>
      <c r="L303" s="13">
        <v>1236</v>
      </c>
      <c r="M303" s="14">
        <v>2.3911781775972098E-3</v>
      </c>
      <c r="N303" s="8">
        <v>8</v>
      </c>
      <c r="O303" s="9">
        <v>8.0402010050251299E-3</v>
      </c>
      <c r="P303" s="8">
        <v>40</v>
      </c>
      <c r="Q303" s="9">
        <v>4.0201005025125601E-2</v>
      </c>
      <c r="R303" s="8">
        <v>655</v>
      </c>
      <c r="S303" s="9">
        <v>0.65829145728643201</v>
      </c>
      <c r="T303" s="8">
        <v>292</v>
      </c>
      <c r="U303" s="9">
        <v>0.29346733668341701</v>
      </c>
      <c r="V303" s="13">
        <v>995</v>
      </c>
      <c r="W303" s="14">
        <v>1.7420108232270399E-3</v>
      </c>
      <c r="X303" s="13">
        <v>2231</v>
      </c>
      <c r="Y303" s="14">
        <v>2.0504025902531001E-3</v>
      </c>
    </row>
    <row r="304" spans="3:25" s="1" customFormat="1" ht="15.4" customHeight="1" x14ac:dyDescent="0.15">
      <c r="C304" s="17" t="s">
        <v>1308</v>
      </c>
      <c r="D304" s="10"/>
      <c r="E304" s="11"/>
      <c r="F304" s="10"/>
      <c r="G304" s="11"/>
      <c r="H304" s="10">
        <v>7</v>
      </c>
      <c r="I304" s="11">
        <v>0.162790697674419</v>
      </c>
      <c r="J304" s="10">
        <v>36</v>
      </c>
      <c r="K304" s="11">
        <v>0.83720930232558199</v>
      </c>
      <c r="L304" s="13">
        <v>43</v>
      </c>
      <c r="M304" s="14">
        <v>8.3188237570129602E-5</v>
      </c>
      <c r="N304" s="10"/>
      <c r="O304" s="11"/>
      <c r="P304" s="10"/>
      <c r="Q304" s="11"/>
      <c r="R304" s="10"/>
      <c r="S304" s="11"/>
      <c r="T304" s="10"/>
      <c r="U304" s="11"/>
      <c r="V304" s="13"/>
      <c r="W304" s="14"/>
      <c r="X304" s="13">
        <v>43</v>
      </c>
      <c r="Y304" s="14">
        <v>3.9519189323569299E-5</v>
      </c>
    </row>
    <row r="305" spans="3:25" s="1" customFormat="1" ht="15.4" customHeight="1" x14ac:dyDescent="0.15">
      <c r="C305" s="17" t="s">
        <v>1309</v>
      </c>
      <c r="D305" s="8"/>
      <c r="E305" s="9"/>
      <c r="F305" s="8"/>
      <c r="G305" s="9"/>
      <c r="H305" s="8">
        <v>44</v>
      </c>
      <c r="I305" s="9">
        <v>0.154929577464789</v>
      </c>
      <c r="J305" s="8">
        <v>240</v>
      </c>
      <c r="K305" s="9">
        <v>0.84507042253521103</v>
      </c>
      <c r="L305" s="13">
        <v>284</v>
      </c>
      <c r="M305" s="14">
        <v>5.4942928999806499E-4</v>
      </c>
      <c r="N305" s="8"/>
      <c r="O305" s="9"/>
      <c r="P305" s="8"/>
      <c r="Q305" s="9"/>
      <c r="R305" s="8"/>
      <c r="S305" s="9"/>
      <c r="T305" s="8"/>
      <c r="U305" s="9"/>
      <c r="V305" s="13"/>
      <c r="W305" s="14"/>
      <c r="X305" s="13">
        <v>284</v>
      </c>
      <c r="Y305" s="14">
        <v>2.6101045971845801E-4</v>
      </c>
    </row>
    <row r="306" spans="3:25" s="1" customFormat="1" ht="15.4" customHeight="1" x14ac:dyDescent="0.15">
      <c r="C306" s="17" t="s">
        <v>1310</v>
      </c>
      <c r="D306" s="10"/>
      <c r="E306" s="11"/>
      <c r="F306" s="10">
        <v>2</v>
      </c>
      <c r="G306" s="11">
        <v>1.1111111111111099E-2</v>
      </c>
      <c r="H306" s="10">
        <v>34</v>
      </c>
      <c r="I306" s="11">
        <v>0.18888888888888899</v>
      </c>
      <c r="J306" s="10">
        <v>144</v>
      </c>
      <c r="K306" s="11">
        <v>0.8</v>
      </c>
      <c r="L306" s="13">
        <v>180</v>
      </c>
      <c r="M306" s="14">
        <v>3.4822983168891498E-4</v>
      </c>
      <c r="N306" s="10">
        <v>1</v>
      </c>
      <c r="O306" s="11">
        <v>3.3333333333333298E-2</v>
      </c>
      <c r="P306" s="10">
        <v>2</v>
      </c>
      <c r="Q306" s="11">
        <v>6.6666666666666693E-2</v>
      </c>
      <c r="R306" s="10">
        <v>10</v>
      </c>
      <c r="S306" s="11">
        <v>0.33333333333333298</v>
      </c>
      <c r="T306" s="10">
        <v>17</v>
      </c>
      <c r="U306" s="11">
        <v>0.56666666666666698</v>
      </c>
      <c r="V306" s="13">
        <v>30</v>
      </c>
      <c r="W306" s="14">
        <v>5.2522939393780201E-5</v>
      </c>
      <c r="X306" s="13">
        <v>210</v>
      </c>
      <c r="Y306" s="14">
        <v>1.9300069204533901E-4</v>
      </c>
    </row>
    <row r="307" spans="3:25" s="1" customFormat="1" ht="15.4" customHeight="1" x14ac:dyDescent="0.15">
      <c r="C307" s="17" t="s">
        <v>1311</v>
      </c>
      <c r="D307" s="8">
        <v>1</v>
      </c>
      <c r="E307" s="9">
        <v>1.7921146953405001E-3</v>
      </c>
      <c r="F307" s="8">
        <v>8</v>
      </c>
      <c r="G307" s="9">
        <v>1.4336917562724E-2</v>
      </c>
      <c r="H307" s="8">
        <v>157</v>
      </c>
      <c r="I307" s="9">
        <v>0.28136200716845899</v>
      </c>
      <c r="J307" s="8">
        <v>392</v>
      </c>
      <c r="K307" s="9">
        <v>0.702508960573477</v>
      </c>
      <c r="L307" s="13">
        <v>558</v>
      </c>
      <c r="M307" s="14">
        <v>1.07951247823564E-3</v>
      </c>
      <c r="N307" s="8"/>
      <c r="O307" s="9"/>
      <c r="P307" s="8">
        <v>2</v>
      </c>
      <c r="Q307" s="9">
        <v>3.0769230769230799E-2</v>
      </c>
      <c r="R307" s="8">
        <v>36</v>
      </c>
      <c r="S307" s="9">
        <v>0.55384615384615399</v>
      </c>
      <c r="T307" s="8">
        <v>27</v>
      </c>
      <c r="U307" s="9">
        <v>0.41538461538461502</v>
      </c>
      <c r="V307" s="13">
        <v>65</v>
      </c>
      <c r="W307" s="14">
        <v>1.13799702019857E-4</v>
      </c>
      <c r="X307" s="13">
        <v>623</v>
      </c>
      <c r="Y307" s="14">
        <v>5.7256871973450504E-4</v>
      </c>
    </row>
    <row r="308" spans="3:25" s="1" customFormat="1" ht="15.4" customHeight="1" x14ac:dyDescent="0.15">
      <c r="C308" s="17" t="s">
        <v>1312</v>
      </c>
      <c r="D308" s="10"/>
      <c r="E308" s="11"/>
      <c r="F308" s="10">
        <v>4</v>
      </c>
      <c r="G308" s="11">
        <v>2.56574727389352E-3</v>
      </c>
      <c r="H308" s="10">
        <v>639</v>
      </c>
      <c r="I308" s="11">
        <v>0.40987812700449</v>
      </c>
      <c r="J308" s="10">
        <v>916</v>
      </c>
      <c r="K308" s="11">
        <v>0.58755612572161597</v>
      </c>
      <c r="L308" s="13">
        <v>1559</v>
      </c>
      <c r="M308" s="14">
        <v>3.0160572644612098E-3</v>
      </c>
      <c r="N308" s="10"/>
      <c r="O308" s="11"/>
      <c r="P308" s="10">
        <v>1</v>
      </c>
      <c r="Q308" s="11">
        <v>1.6474464579901199E-3</v>
      </c>
      <c r="R308" s="10">
        <v>333</v>
      </c>
      <c r="S308" s="11">
        <v>0.54859967051070802</v>
      </c>
      <c r="T308" s="10">
        <v>273</v>
      </c>
      <c r="U308" s="11">
        <v>0.44975288303130101</v>
      </c>
      <c r="V308" s="13">
        <v>607</v>
      </c>
      <c r="W308" s="14">
        <v>1.0627141404008201E-3</v>
      </c>
      <c r="X308" s="13">
        <v>2166</v>
      </c>
      <c r="Y308" s="14">
        <v>1.9906642808104899E-3</v>
      </c>
    </row>
    <row r="309" spans="3:25" s="1" customFormat="1" ht="15.4" customHeight="1" x14ac:dyDescent="0.15">
      <c r="C309" s="17" t="s">
        <v>1313</v>
      </c>
      <c r="D309" s="8">
        <v>1</v>
      </c>
      <c r="E309" s="9">
        <v>1.06780565936999E-4</v>
      </c>
      <c r="F309" s="8">
        <v>17</v>
      </c>
      <c r="G309" s="9">
        <v>1.8152696209289901E-3</v>
      </c>
      <c r="H309" s="8">
        <v>2977</v>
      </c>
      <c r="I309" s="9">
        <v>0.31788574479444698</v>
      </c>
      <c r="J309" s="8">
        <v>6370</v>
      </c>
      <c r="K309" s="9">
        <v>0.68019220501868705</v>
      </c>
      <c r="L309" s="13">
        <v>9365</v>
      </c>
      <c r="M309" s="14">
        <v>1.81176242987038E-2</v>
      </c>
      <c r="N309" s="8"/>
      <c r="O309" s="9"/>
      <c r="P309" s="8">
        <v>10</v>
      </c>
      <c r="Q309" s="9">
        <v>3.4518467380048302E-3</v>
      </c>
      <c r="R309" s="8">
        <v>1259</v>
      </c>
      <c r="S309" s="9">
        <v>0.43458750431480803</v>
      </c>
      <c r="T309" s="8">
        <v>1628</v>
      </c>
      <c r="U309" s="9">
        <v>0.561960648947187</v>
      </c>
      <c r="V309" s="13">
        <v>2897</v>
      </c>
      <c r="W309" s="14">
        <v>5.0719651807927101E-3</v>
      </c>
      <c r="X309" s="13">
        <v>12262</v>
      </c>
      <c r="Y309" s="14">
        <v>1.1269402313618801E-2</v>
      </c>
    </row>
    <row r="310" spans="3:25" s="1" customFormat="1" ht="15.4" customHeight="1" x14ac:dyDescent="0.15">
      <c r="C310" s="17" t="s">
        <v>1314</v>
      </c>
      <c r="D310" s="10"/>
      <c r="E310" s="11"/>
      <c r="F310" s="10"/>
      <c r="G310" s="11"/>
      <c r="H310" s="10">
        <v>28</v>
      </c>
      <c r="I310" s="11">
        <v>0.41791044776119401</v>
      </c>
      <c r="J310" s="10">
        <v>39</v>
      </c>
      <c r="K310" s="11">
        <v>0.58208955223880599</v>
      </c>
      <c r="L310" s="13">
        <v>67</v>
      </c>
      <c r="M310" s="14">
        <v>1.2961888179531799E-4</v>
      </c>
      <c r="N310" s="10"/>
      <c r="O310" s="11"/>
      <c r="P310" s="10"/>
      <c r="Q310" s="11"/>
      <c r="R310" s="10">
        <v>3</v>
      </c>
      <c r="S310" s="11">
        <v>0.6</v>
      </c>
      <c r="T310" s="10">
        <v>2</v>
      </c>
      <c r="U310" s="11">
        <v>0.4</v>
      </c>
      <c r="V310" s="13">
        <v>5</v>
      </c>
      <c r="W310" s="14">
        <v>8.7538232322967092E-6</v>
      </c>
      <c r="X310" s="13">
        <v>72</v>
      </c>
      <c r="Y310" s="14">
        <v>6.6171665844116104E-5</v>
      </c>
    </row>
    <row r="311" spans="3:25" s="1" customFormat="1" ht="15.4" customHeight="1" x14ac:dyDescent="0.15">
      <c r="C311" s="17" t="s">
        <v>1315</v>
      </c>
      <c r="D311" s="8"/>
      <c r="E311" s="9"/>
      <c r="F311" s="8"/>
      <c r="G311" s="9"/>
      <c r="H311" s="8">
        <v>205</v>
      </c>
      <c r="I311" s="9">
        <v>0.37962962962962998</v>
      </c>
      <c r="J311" s="8">
        <v>335</v>
      </c>
      <c r="K311" s="9">
        <v>0.62037037037037002</v>
      </c>
      <c r="L311" s="13">
        <v>540</v>
      </c>
      <c r="M311" s="14">
        <v>1.0446894950667399E-3</v>
      </c>
      <c r="N311" s="8"/>
      <c r="O311" s="9"/>
      <c r="P311" s="8"/>
      <c r="Q311" s="9"/>
      <c r="R311" s="8">
        <v>22</v>
      </c>
      <c r="S311" s="9">
        <v>0.66666666666666696</v>
      </c>
      <c r="T311" s="8">
        <v>11</v>
      </c>
      <c r="U311" s="9">
        <v>0.33333333333333298</v>
      </c>
      <c r="V311" s="13">
        <v>33</v>
      </c>
      <c r="W311" s="14">
        <v>5.7775233333158298E-5</v>
      </c>
      <c r="X311" s="13">
        <v>573</v>
      </c>
      <c r="Y311" s="14">
        <v>5.2661617400942399E-4</v>
      </c>
    </row>
    <row r="312" spans="3:25" s="1" customFormat="1" ht="15.4" customHeight="1" x14ac:dyDescent="0.15">
      <c r="C312" s="17" t="s">
        <v>1316</v>
      </c>
      <c r="D312" s="10">
        <v>2</v>
      </c>
      <c r="E312" s="11">
        <v>4.1666666666666699E-2</v>
      </c>
      <c r="F312" s="10">
        <v>44</v>
      </c>
      <c r="G312" s="11">
        <v>0.91666666666666696</v>
      </c>
      <c r="H312" s="10">
        <v>2</v>
      </c>
      <c r="I312" s="11">
        <v>4.1666666666666699E-2</v>
      </c>
      <c r="J312" s="10"/>
      <c r="K312" s="11"/>
      <c r="L312" s="13">
        <v>48</v>
      </c>
      <c r="M312" s="14">
        <v>9.2861288450377195E-5</v>
      </c>
      <c r="N312" s="10">
        <v>1</v>
      </c>
      <c r="O312" s="11">
        <v>0.5</v>
      </c>
      <c r="P312" s="10"/>
      <c r="Q312" s="11"/>
      <c r="R312" s="10">
        <v>1</v>
      </c>
      <c r="S312" s="11">
        <v>0.5</v>
      </c>
      <c r="T312" s="10"/>
      <c r="U312" s="11"/>
      <c r="V312" s="13">
        <v>2</v>
      </c>
      <c r="W312" s="14">
        <v>3.5015292929186799E-6</v>
      </c>
      <c r="X312" s="13">
        <v>50</v>
      </c>
      <c r="Y312" s="14">
        <v>4.59525457250806E-5</v>
      </c>
    </row>
    <row r="313" spans="3:25" s="1" customFormat="1" ht="15.4" customHeight="1" x14ac:dyDescent="0.15">
      <c r="C313" s="17" t="s">
        <v>1317</v>
      </c>
      <c r="D313" s="8"/>
      <c r="E313" s="9"/>
      <c r="F313" s="8">
        <v>1</v>
      </c>
      <c r="G313" s="9">
        <v>1.2195121951219499E-3</v>
      </c>
      <c r="H313" s="8">
        <v>286</v>
      </c>
      <c r="I313" s="9">
        <v>0.34878048780487803</v>
      </c>
      <c r="J313" s="8">
        <v>533</v>
      </c>
      <c r="K313" s="9">
        <v>0.65</v>
      </c>
      <c r="L313" s="13">
        <v>820</v>
      </c>
      <c r="M313" s="14">
        <v>1.58638034436061E-3</v>
      </c>
      <c r="N313" s="8">
        <v>1</v>
      </c>
      <c r="O313" s="9">
        <v>2.3529411764705902E-3</v>
      </c>
      <c r="P313" s="8">
        <v>1</v>
      </c>
      <c r="Q313" s="9">
        <v>2.3529411764705902E-3</v>
      </c>
      <c r="R313" s="8">
        <v>170</v>
      </c>
      <c r="S313" s="9">
        <v>0.4</v>
      </c>
      <c r="T313" s="8">
        <v>253</v>
      </c>
      <c r="U313" s="9">
        <v>0.59529411764705897</v>
      </c>
      <c r="V313" s="13">
        <v>425</v>
      </c>
      <c r="W313" s="14">
        <v>7.4407497474522004E-4</v>
      </c>
      <c r="X313" s="13">
        <v>1245</v>
      </c>
      <c r="Y313" s="14">
        <v>1.14421838855451E-3</v>
      </c>
    </row>
    <row r="314" spans="3:25" s="1" customFormat="1" ht="15.4" customHeight="1" x14ac:dyDescent="0.15">
      <c r="C314" s="17" t="s">
        <v>1318</v>
      </c>
      <c r="D314" s="10">
        <v>5</v>
      </c>
      <c r="E314" s="11">
        <v>9.7049689440993799E-4</v>
      </c>
      <c r="F314" s="10">
        <v>24</v>
      </c>
      <c r="G314" s="11">
        <v>4.6583850931677002E-3</v>
      </c>
      <c r="H314" s="10">
        <v>1147</v>
      </c>
      <c r="I314" s="11">
        <v>0.22263198757763999</v>
      </c>
      <c r="J314" s="10">
        <v>3976</v>
      </c>
      <c r="K314" s="11">
        <v>0.77173913043478304</v>
      </c>
      <c r="L314" s="13">
        <v>5152</v>
      </c>
      <c r="M314" s="14">
        <v>9.9671116270071605E-3</v>
      </c>
      <c r="N314" s="10">
        <v>2</v>
      </c>
      <c r="O314" s="11">
        <v>5.0276520864756197E-4</v>
      </c>
      <c r="P314" s="10">
        <v>25</v>
      </c>
      <c r="Q314" s="11">
        <v>6.2845651080945201E-3</v>
      </c>
      <c r="R314" s="10">
        <v>619</v>
      </c>
      <c r="S314" s="11">
        <v>0.15560583207642001</v>
      </c>
      <c r="T314" s="10">
        <v>3332</v>
      </c>
      <c r="U314" s="11">
        <v>0.83760683760683796</v>
      </c>
      <c r="V314" s="13">
        <v>3978</v>
      </c>
      <c r="W314" s="14">
        <v>6.9645417636152599E-3</v>
      </c>
      <c r="X314" s="13">
        <v>9130</v>
      </c>
      <c r="Y314" s="14">
        <v>8.3909348493997199E-3</v>
      </c>
    </row>
    <row r="315" spans="3:25" s="1" customFormat="1" ht="15.4" customHeight="1" x14ac:dyDescent="0.15">
      <c r="C315" s="17" t="s">
        <v>1319</v>
      </c>
      <c r="D315" s="8"/>
      <c r="E315" s="9"/>
      <c r="F315" s="8"/>
      <c r="G315" s="9"/>
      <c r="H315" s="8">
        <v>21</v>
      </c>
      <c r="I315" s="9">
        <v>0.33870967741935498</v>
      </c>
      <c r="J315" s="8">
        <v>41</v>
      </c>
      <c r="K315" s="9">
        <v>0.66129032258064502</v>
      </c>
      <c r="L315" s="13">
        <v>62</v>
      </c>
      <c r="M315" s="14">
        <v>1.1994583091507101E-4</v>
      </c>
      <c r="N315" s="8"/>
      <c r="O315" s="9"/>
      <c r="P315" s="8"/>
      <c r="Q315" s="9"/>
      <c r="R315" s="8">
        <v>16</v>
      </c>
      <c r="S315" s="9">
        <v>0.51612903225806495</v>
      </c>
      <c r="T315" s="8">
        <v>15</v>
      </c>
      <c r="U315" s="9">
        <v>0.483870967741936</v>
      </c>
      <c r="V315" s="13">
        <v>31</v>
      </c>
      <c r="W315" s="14">
        <v>5.4273704040239601E-5</v>
      </c>
      <c r="X315" s="13">
        <v>93</v>
      </c>
      <c r="Y315" s="14">
        <v>8.5471735048649994E-5</v>
      </c>
    </row>
    <row r="316" spans="3:25" s="1" customFormat="1" ht="15.4" customHeight="1" x14ac:dyDescent="0.15">
      <c r="C316" s="17" t="s">
        <v>1320</v>
      </c>
      <c r="D316" s="10"/>
      <c r="E316" s="11"/>
      <c r="F316" s="10">
        <v>2</v>
      </c>
      <c r="G316" s="11">
        <v>4.7732696897374704E-3</v>
      </c>
      <c r="H316" s="10">
        <v>74</v>
      </c>
      <c r="I316" s="11">
        <v>0.17661097852028601</v>
      </c>
      <c r="J316" s="10">
        <v>343</v>
      </c>
      <c r="K316" s="11">
        <v>0.81861575178997603</v>
      </c>
      <c r="L316" s="13">
        <v>419</v>
      </c>
      <c r="M316" s="14">
        <v>8.1060166376475105E-4</v>
      </c>
      <c r="N316" s="10"/>
      <c r="O316" s="11"/>
      <c r="P316" s="10"/>
      <c r="Q316" s="11"/>
      <c r="R316" s="10">
        <v>38</v>
      </c>
      <c r="S316" s="11">
        <v>0.17840375586854501</v>
      </c>
      <c r="T316" s="10">
        <v>175</v>
      </c>
      <c r="U316" s="11">
        <v>0.82159624413145504</v>
      </c>
      <c r="V316" s="13">
        <v>213</v>
      </c>
      <c r="W316" s="14">
        <v>3.7291286969584001E-4</v>
      </c>
      <c r="X316" s="13">
        <v>632</v>
      </c>
      <c r="Y316" s="14">
        <v>5.8084017796501903E-4</v>
      </c>
    </row>
    <row r="317" spans="3:25" s="1" customFormat="1" ht="15.4" customHeight="1" x14ac:dyDescent="0.15">
      <c r="C317" s="17" t="s">
        <v>1321</v>
      </c>
      <c r="D317" s="8">
        <v>2</v>
      </c>
      <c r="E317" s="9">
        <v>5.6818181818181802E-3</v>
      </c>
      <c r="F317" s="8">
        <v>6</v>
      </c>
      <c r="G317" s="9">
        <v>1.7045454545454499E-2</v>
      </c>
      <c r="H317" s="8">
        <v>103</v>
      </c>
      <c r="I317" s="9">
        <v>0.29261363636363602</v>
      </c>
      <c r="J317" s="8">
        <v>241</v>
      </c>
      <c r="K317" s="9">
        <v>0.68465909090909105</v>
      </c>
      <c r="L317" s="13">
        <v>352</v>
      </c>
      <c r="M317" s="14">
        <v>6.8098278196943301E-4</v>
      </c>
      <c r="N317" s="8">
        <v>1</v>
      </c>
      <c r="O317" s="9">
        <v>7.3529411764705899E-3</v>
      </c>
      <c r="P317" s="8">
        <v>8</v>
      </c>
      <c r="Q317" s="9">
        <v>5.8823529411764698E-2</v>
      </c>
      <c r="R317" s="8">
        <v>39</v>
      </c>
      <c r="S317" s="9">
        <v>0.28676470588235298</v>
      </c>
      <c r="T317" s="8">
        <v>88</v>
      </c>
      <c r="U317" s="9">
        <v>0.64705882352941202</v>
      </c>
      <c r="V317" s="13">
        <v>136</v>
      </c>
      <c r="W317" s="14">
        <v>2.3810399191847E-4</v>
      </c>
      <c r="X317" s="13">
        <v>488</v>
      </c>
      <c r="Y317" s="14">
        <v>4.4849684627678698E-4</v>
      </c>
    </row>
    <row r="318" spans="3:25" s="1" customFormat="1" ht="15.4" customHeight="1" x14ac:dyDescent="0.15">
      <c r="C318" s="17" t="s">
        <v>1322</v>
      </c>
      <c r="D318" s="10"/>
      <c r="E318" s="11"/>
      <c r="F318" s="10"/>
      <c r="G318" s="11"/>
      <c r="H318" s="10">
        <v>342</v>
      </c>
      <c r="I318" s="11">
        <v>0.163871586008625</v>
      </c>
      <c r="J318" s="10">
        <v>1745</v>
      </c>
      <c r="K318" s="11">
        <v>0.83612841399137505</v>
      </c>
      <c r="L318" s="13">
        <v>2087</v>
      </c>
      <c r="M318" s="14">
        <v>4.0375314374153596E-3</v>
      </c>
      <c r="N318" s="10"/>
      <c r="O318" s="11"/>
      <c r="P318" s="10"/>
      <c r="Q318" s="11"/>
      <c r="R318" s="10">
        <v>391</v>
      </c>
      <c r="S318" s="11">
        <v>0.15602553870710301</v>
      </c>
      <c r="T318" s="10">
        <v>2115</v>
      </c>
      <c r="U318" s="11">
        <v>0.84397446129289699</v>
      </c>
      <c r="V318" s="13">
        <v>2506</v>
      </c>
      <c r="W318" s="14">
        <v>4.3874162040271102E-3</v>
      </c>
      <c r="X318" s="13">
        <v>4593</v>
      </c>
      <c r="Y318" s="14">
        <v>4.2212008503059104E-3</v>
      </c>
    </row>
    <row r="319" spans="3:25" s="1" customFormat="1" ht="15.4" customHeight="1" x14ac:dyDescent="0.15">
      <c r="C319" s="17" t="s">
        <v>1323</v>
      </c>
      <c r="D319" s="8"/>
      <c r="E319" s="9"/>
      <c r="F319" s="8"/>
      <c r="G319" s="9"/>
      <c r="H319" s="8">
        <v>477</v>
      </c>
      <c r="I319" s="9">
        <v>0.247535028541775</v>
      </c>
      <c r="J319" s="8">
        <v>1450</v>
      </c>
      <c r="K319" s="9">
        <v>0.752464971458225</v>
      </c>
      <c r="L319" s="13">
        <v>1927</v>
      </c>
      <c r="M319" s="14">
        <v>3.7279938092474401E-3</v>
      </c>
      <c r="N319" s="8"/>
      <c r="O319" s="9"/>
      <c r="P319" s="8"/>
      <c r="Q319" s="9"/>
      <c r="R319" s="8">
        <v>1309</v>
      </c>
      <c r="S319" s="9">
        <v>0.46238078417520301</v>
      </c>
      <c r="T319" s="8">
        <v>1522</v>
      </c>
      <c r="U319" s="9">
        <v>0.53761921582479699</v>
      </c>
      <c r="V319" s="13">
        <v>2831</v>
      </c>
      <c r="W319" s="14">
        <v>4.9564147141263901E-3</v>
      </c>
      <c r="X319" s="13">
        <v>4758</v>
      </c>
      <c r="Y319" s="14">
        <v>4.3728442511986702E-3</v>
      </c>
    </row>
    <row r="320" spans="3:25" s="1" customFormat="1" ht="15.4" customHeight="1" x14ac:dyDescent="0.15">
      <c r="C320" s="17" t="s">
        <v>1324</v>
      </c>
      <c r="D320" s="10">
        <v>498</v>
      </c>
      <c r="E320" s="11">
        <v>0.77209302325581397</v>
      </c>
      <c r="F320" s="10">
        <v>137</v>
      </c>
      <c r="G320" s="11">
        <v>0.212403100775194</v>
      </c>
      <c r="H320" s="10">
        <v>10</v>
      </c>
      <c r="I320" s="11">
        <v>1.5503875968992199E-2</v>
      </c>
      <c r="J320" s="10"/>
      <c r="K320" s="11"/>
      <c r="L320" s="13">
        <v>645</v>
      </c>
      <c r="M320" s="14">
        <v>1.24782356355194E-3</v>
      </c>
      <c r="N320" s="10">
        <v>384</v>
      </c>
      <c r="O320" s="11">
        <v>0.47116564417177897</v>
      </c>
      <c r="P320" s="10">
        <v>333</v>
      </c>
      <c r="Q320" s="11">
        <v>0.40858895705521497</v>
      </c>
      <c r="R320" s="10">
        <v>98</v>
      </c>
      <c r="S320" s="11">
        <v>0.120245398773006</v>
      </c>
      <c r="T320" s="10"/>
      <c r="U320" s="11"/>
      <c r="V320" s="13">
        <v>815</v>
      </c>
      <c r="W320" s="14">
        <v>1.4268731868643601E-3</v>
      </c>
      <c r="X320" s="13">
        <v>1460</v>
      </c>
      <c r="Y320" s="14">
        <v>1.3418143351723499E-3</v>
      </c>
    </row>
    <row r="321" spans="3:25" s="1" customFormat="1" ht="15.4" customHeight="1" x14ac:dyDescent="0.15">
      <c r="C321" s="17" t="s">
        <v>1325</v>
      </c>
      <c r="D321" s="8"/>
      <c r="E321" s="9"/>
      <c r="F321" s="8">
        <v>9</v>
      </c>
      <c r="G321" s="9">
        <v>8.2116788321167904E-3</v>
      </c>
      <c r="H321" s="8">
        <v>658</v>
      </c>
      <c r="I321" s="9">
        <v>0.60036496350364998</v>
      </c>
      <c r="J321" s="8">
        <v>429</v>
      </c>
      <c r="K321" s="9">
        <v>0.39142335766423397</v>
      </c>
      <c r="L321" s="13">
        <v>1096</v>
      </c>
      <c r="M321" s="14">
        <v>2.1203327529502802E-3</v>
      </c>
      <c r="N321" s="8"/>
      <c r="O321" s="9"/>
      <c r="P321" s="8">
        <v>8</v>
      </c>
      <c r="Q321" s="9">
        <v>9.6618357487922701E-3</v>
      </c>
      <c r="R321" s="8">
        <v>522</v>
      </c>
      <c r="S321" s="9">
        <v>0.63043478260869601</v>
      </c>
      <c r="T321" s="8">
        <v>298</v>
      </c>
      <c r="U321" s="9">
        <v>0.35990338164251201</v>
      </c>
      <c r="V321" s="13">
        <v>828</v>
      </c>
      <c r="W321" s="14">
        <v>1.4496331272683301E-3</v>
      </c>
      <c r="X321" s="13">
        <v>1924</v>
      </c>
      <c r="Y321" s="14">
        <v>1.7682539595010999E-3</v>
      </c>
    </row>
    <row r="322" spans="3:25" s="1" customFormat="1" ht="15.4" customHeight="1" x14ac:dyDescent="0.15">
      <c r="C322" s="17" t="s">
        <v>1326</v>
      </c>
      <c r="D322" s="10">
        <v>6</v>
      </c>
      <c r="E322" s="11">
        <v>3.2537960954446901E-3</v>
      </c>
      <c r="F322" s="10">
        <v>35</v>
      </c>
      <c r="G322" s="11">
        <v>1.89804772234273E-2</v>
      </c>
      <c r="H322" s="10">
        <v>1064</v>
      </c>
      <c r="I322" s="11">
        <v>0.57700650759219096</v>
      </c>
      <c r="J322" s="10">
        <v>739</v>
      </c>
      <c r="K322" s="11">
        <v>0.40075921908893702</v>
      </c>
      <c r="L322" s="13">
        <v>1844</v>
      </c>
      <c r="M322" s="14">
        <v>3.56742116463533E-3</v>
      </c>
      <c r="N322" s="10">
        <v>2</v>
      </c>
      <c r="O322" s="11">
        <v>1.7574692442882301E-3</v>
      </c>
      <c r="P322" s="10">
        <v>37</v>
      </c>
      <c r="Q322" s="11">
        <v>3.2513181019332198E-2</v>
      </c>
      <c r="R322" s="10">
        <v>746</v>
      </c>
      <c r="S322" s="11">
        <v>0.65553602811950795</v>
      </c>
      <c r="T322" s="10">
        <v>353</v>
      </c>
      <c r="U322" s="11">
        <v>0.31019332161687202</v>
      </c>
      <c r="V322" s="13">
        <v>1138</v>
      </c>
      <c r="W322" s="14">
        <v>1.99237016767073E-3</v>
      </c>
      <c r="X322" s="13">
        <v>2982</v>
      </c>
      <c r="Y322" s="14">
        <v>2.7406098270438099E-3</v>
      </c>
    </row>
    <row r="323" spans="3:25" s="1" customFormat="1" ht="15.4" customHeight="1" x14ac:dyDescent="0.15">
      <c r="C323" s="17" t="s">
        <v>1327</v>
      </c>
      <c r="D323" s="8"/>
      <c r="E323" s="9"/>
      <c r="F323" s="8"/>
      <c r="G323" s="9"/>
      <c r="H323" s="8">
        <v>58</v>
      </c>
      <c r="I323" s="9">
        <v>0.14111922141119199</v>
      </c>
      <c r="J323" s="8">
        <v>353</v>
      </c>
      <c r="K323" s="9">
        <v>0.85888077858880796</v>
      </c>
      <c r="L323" s="13">
        <v>411</v>
      </c>
      <c r="M323" s="14">
        <v>7.9512478235635497E-4</v>
      </c>
      <c r="N323" s="8"/>
      <c r="O323" s="9"/>
      <c r="P323" s="8"/>
      <c r="Q323" s="9"/>
      <c r="R323" s="8">
        <v>15</v>
      </c>
      <c r="S323" s="9">
        <v>0.15151515151515199</v>
      </c>
      <c r="T323" s="8">
        <v>84</v>
      </c>
      <c r="U323" s="9">
        <v>0.84848484848484895</v>
      </c>
      <c r="V323" s="13">
        <v>99</v>
      </c>
      <c r="W323" s="14">
        <v>1.73325699999475E-4</v>
      </c>
      <c r="X323" s="13">
        <v>510</v>
      </c>
      <c r="Y323" s="14">
        <v>4.6871596639582201E-4</v>
      </c>
    </row>
    <row r="324" spans="3:25" s="1" customFormat="1" ht="15.4" customHeight="1" x14ac:dyDescent="0.15">
      <c r="C324" s="17" t="s">
        <v>1328</v>
      </c>
      <c r="D324" s="10"/>
      <c r="E324" s="11"/>
      <c r="F324" s="10"/>
      <c r="G324" s="11"/>
      <c r="H324" s="10">
        <v>177</v>
      </c>
      <c r="I324" s="11">
        <v>0.186512118018967</v>
      </c>
      <c r="J324" s="10">
        <v>772</v>
      </c>
      <c r="K324" s="11">
        <v>0.81348788198103295</v>
      </c>
      <c r="L324" s="13">
        <v>949</v>
      </c>
      <c r="M324" s="14">
        <v>1.8359450570709999E-3</v>
      </c>
      <c r="N324" s="10"/>
      <c r="O324" s="11"/>
      <c r="P324" s="10"/>
      <c r="Q324" s="11"/>
      <c r="R324" s="10">
        <v>49</v>
      </c>
      <c r="S324" s="11">
        <v>0.205020920502092</v>
      </c>
      <c r="T324" s="10">
        <v>190</v>
      </c>
      <c r="U324" s="11">
        <v>0.79497907949790803</v>
      </c>
      <c r="V324" s="13">
        <v>239</v>
      </c>
      <c r="W324" s="14">
        <v>4.1843275050378298E-4</v>
      </c>
      <c r="X324" s="13">
        <v>1188</v>
      </c>
      <c r="Y324" s="14">
        <v>1.0918324864279199E-3</v>
      </c>
    </row>
    <row r="325" spans="3:25" s="1" customFormat="1" ht="15.4" customHeight="1" x14ac:dyDescent="0.15">
      <c r="C325" s="17" t="s">
        <v>1329</v>
      </c>
      <c r="D325" s="8">
        <v>7</v>
      </c>
      <c r="E325" s="9">
        <v>7.0000000000000007E-2</v>
      </c>
      <c r="F325" s="8">
        <v>85</v>
      </c>
      <c r="G325" s="9">
        <v>0.85</v>
      </c>
      <c r="H325" s="8">
        <v>8</v>
      </c>
      <c r="I325" s="9">
        <v>0.08</v>
      </c>
      <c r="J325" s="8"/>
      <c r="K325" s="9"/>
      <c r="L325" s="13">
        <v>100</v>
      </c>
      <c r="M325" s="14">
        <v>1.93461017604953E-4</v>
      </c>
      <c r="N325" s="8">
        <v>3</v>
      </c>
      <c r="O325" s="9">
        <v>4.6875E-2</v>
      </c>
      <c r="P325" s="8">
        <v>46</v>
      </c>
      <c r="Q325" s="9">
        <v>0.71875</v>
      </c>
      <c r="R325" s="8">
        <v>15</v>
      </c>
      <c r="S325" s="9">
        <v>0.234375</v>
      </c>
      <c r="T325" s="8"/>
      <c r="U325" s="9"/>
      <c r="V325" s="13">
        <v>64</v>
      </c>
      <c r="W325" s="14">
        <v>1.12048937373398E-4</v>
      </c>
      <c r="X325" s="13">
        <v>164</v>
      </c>
      <c r="Y325" s="14">
        <v>1.5072434997826401E-4</v>
      </c>
    </row>
    <row r="326" spans="3:25" s="1" customFormat="1" ht="15.4" customHeight="1" x14ac:dyDescent="0.15">
      <c r="C326" s="17" t="s">
        <v>1330</v>
      </c>
      <c r="D326" s="10"/>
      <c r="E326" s="11"/>
      <c r="F326" s="10"/>
      <c r="G326" s="11"/>
      <c r="H326" s="10">
        <v>7</v>
      </c>
      <c r="I326" s="11">
        <v>0.21875</v>
      </c>
      <c r="J326" s="10">
        <v>25</v>
      </c>
      <c r="K326" s="11">
        <v>0.78125</v>
      </c>
      <c r="L326" s="13">
        <v>32</v>
      </c>
      <c r="M326" s="14">
        <v>6.1907525633584797E-5</v>
      </c>
      <c r="N326" s="10"/>
      <c r="O326" s="11"/>
      <c r="P326" s="10"/>
      <c r="Q326" s="11"/>
      <c r="R326" s="10">
        <v>2</v>
      </c>
      <c r="S326" s="11">
        <v>0.66666666666666696</v>
      </c>
      <c r="T326" s="10">
        <v>1</v>
      </c>
      <c r="U326" s="11">
        <v>0.33333333333333298</v>
      </c>
      <c r="V326" s="13">
        <v>3</v>
      </c>
      <c r="W326" s="14">
        <v>5.2522939393780196E-6</v>
      </c>
      <c r="X326" s="13">
        <v>35</v>
      </c>
      <c r="Y326" s="14">
        <v>3.2166782007556397E-5</v>
      </c>
    </row>
    <row r="327" spans="3:25" s="1" customFormat="1" ht="15.4" customHeight="1" x14ac:dyDescent="0.15">
      <c r="C327" s="17" t="s">
        <v>1331</v>
      </c>
      <c r="D327" s="8"/>
      <c r="E327" s="9"/>
      <c r="F327" s="8"/>
      <c r="G327" s="9"/>
      <c r="H327" s="8">
        <v>22</v>
      </c>
      <c r="I327" s="9">
        <v>0.34920634920634902</v>
      </c>
      <c r="J327" s="8">
        <v>41</v>
      </c>
      <c r="K327" s="9">
        <v>0.65079365079365104</v>
      </c>
      <c r="L327" s="13">
        <v>63</v>
      </c>
      <c r="M327" s="14">
        <v>1.2188044109112E-4</v>
      </c>
      <c r="N327" s="8"/>
      <c r="O327" s="9"/>
      <c r="P327" s="8"/>
      <c r="Q327" s="9"/>
      <c r="R327" s="8">
        <v>5</v>
      </c>
      <c r="S327" s="9">
        <v>0.5</v>
      </c>
      <c r="T327" s="8">
        <v>5</v>
      </c>
      <c r="U327" s="9">
        <v>0.5</v>
      </c>
      <c r="V327" s="13">
        <v>10</v>
      </c>
      <c r="W327" s="14">
        <v>1.7507646464593402E-5</v>
      </c>
      <c r="X327" s="13">
        <v>73</v>
      </c>
      <c r="Y327" s="14">
        <v>6.7090716758617705E-5</v>
      </c>
    </row>
    <row r="328" spans="3:25" s="1" customFormat="1" ht="15.4" customHeight="1" x14ac:dyDescent="0.15">
      <c r="C328" s="17" t="s">
        <v>1332</v>
      </c>
      <c r="D328" s="10"/>
      <c r="E328" s="11"/>
      <c r="F328" s="10"/>
      <c r="G328" s="11"/>
      <c r="H328" s="10"/>
      <c r="I328" s="11"/>
      <c r="J328" s="10"/>
      <c r="K328" s="11"/>
      <c r="L328" s="13"/>
      <c r="M328" s="14"/>
      <c r="N328" s="10"/>
      <c r="O328" s="11"/>
      <c r="P328" s="10">
        <v>1</v>
      </c>
      <c r="Q328" s="11">
        <v>1</v>
      </c>
      <c r="R328" s="10"/>
      <c r="S328" s="11"/>
      <c r="T328" s="10"/>
      <c r="U328" s="11"/>
      <c r="V328" s="13">
        <v>1</v>
      </c>
      <c r="W328" s="14">
        <v>1.7507646464593399E-6</v>
      </c>
      <c r="X328" s="13">
        <v>1</v>
      </c>
      <c r="Y328" s="14">
        <v>9.1905091450161201E-7</v>
      </c>
    </row>
    <row r="329" spans="3:25" s="1" customFormat="1" ht="15.4" customHeight="1" x14ac:dyDescent="0.15">
      <c r="C329" s="17" t="s">
        <v>1333</v>
      </c>
      <c r="D329" s="8"/>
      <c r="E329" s="9"/>
      <c r="F329" s="8"/>
      <c r="G329" s="9"/>
      <c r="H329" s="8">
        <v>186</v>
      </c>
      <c r="I329" s="9">
        <v>0.31051752921535902</v>
      </c>
      <c r="J329" s="8">
        <v>413</v>
      </c>
      <c r="K329" s="9">
        <v>0.68948247078464098</v>
      </c>
      <c r="L329" s="13">
        <v>599</v>
      </c>
      <c r="M329" s="14">
        <v>1.15883149545367E-3</v>
      </c>
      <c r="N329" s="8"/>
      <c r="O329" s="9"/>
      <c r="P329" s="8"/>
      <c r="Q329" s="9"/>
      <c r="R329" s="8">
        <v>125</v>
      </c>
      <c r="S329" s="9">
        <v>0.29274004683840799</v>
      </c>
      <c r="T329" s="8">
        <v>302</v>
      </c>
      <c r="U329" s="9">
        <v>0.70725995316159296</v>
      </c>
      <c r="V329" s="13">
        <v>427</v>
      </c>
      <c r="W329" s="14">
        <v>7.4757650403813904E-4</v>
      </c>
      <c r="X329" s="13">
        <v>1026</v>
      </c>
      <c r="Y329" s="14">
        <v>9.4294623827865403E-4</v>
      </c>
    </row>
    <row r="330" spans="3:25" s="1" customFormat="1" ht="15.4" customHeight="1" x14ac:dyDescent="0.15">
      <c r="C330" s="17" t="s">
        <v>1334</v>
      </c>
      <c r="D330" s="10"/>
      <c r="E330" s="11"/>
      <c r="F330" s="10"/>
      <c r="G330" s="11"/>
      <c r="H330" s="10">
        <v>464</v>
      </c>
      <c r="I330" s="11">
        <v>0.42529789184234601</v>
      </c>
      <c r="J330" s="10">
        <v>627</v>
      </c>
      <c r="K330" s="11">
        <v>0.57470210815765399</v>
      </c>
      <c r="L330" s="13">
        <v>1091</v>
      </c>
      <c r="M330" s="14">
        <v>2.1106597020700301E-3</v>
      </c>
      <c r="N330" s="10"/>
      <c r="O330" s="11"/>
      <c r="P330" s="10"/>
      <c r="Q330" s="11"/>
      <c r="R330" s="10">
        <v>340</v>
      </c>
      <c r="S330" s="11">
        <v>0.49853372434017601</v>
      </c>
      <c r="T330" s="10">
        <v>342</v>
      </c>
      <c r="U330" s="11">
        <v>0.50146627565982405</v>
      </c>
      <c r="V330" s="13">
        <v>682</v>
      </c>
      <c r="W330" s="14">
        <v>1.1940214888852699E-3</v>
      </c>
      <c r="X330" s="13">
        <v>1773</v>
      </c>
      <c r="Y330" s="14">
        <v>1.62947727141136E-3</v>
      </c>
    </row>
    <row r="331" spans="3:25" s="1" customFormat="1" ht="15.4" customHeight="1" x14ac:dyDescent="0.15">
      <c r="C331" s="17" t="s">
        <v>1335</v>
      </c>
      <c r="D331" s="8">
        <v>77</v>
      </c>
      <c r="E331" s="9">
        <v>0.28947368421052599</v>
      </c>
      <c r="F331" s="8">
        <v>161</v>
      </c>
      <c r="G331" s="9">
        <v>0.60526315789473695</v>
      </c>
      <c r="H331" s="8">
        <v>28</v>
      </c>
      <c r="I331" s="9">
        <v>0.105263157894737</v>
      </c>
      <c r="J331" s="8"/>
      <c r="K331" s="9"/>
      <c r="L331" s="13">
        <v>266</v>
      </c>
      <c r="M331" s="14">
        <v>5.1460630682917397E-4</v>
      </c>
      <c r="N331" s="8">
        <v>29</v>
      </c>
      <c r="O331" s="9">
        <v>0.21481481481481501</v>
      </c>
      <c r="P331" s="8">
        <v>87</v>
      </c>
      <c r="Q331" s="9">
        <v>0.64444444444444504</v>
      </c>
      <c r="R331" s="8">
        <v>19</v>
      </c>
      <c r="S331" s="9">
        <v>0.140740740740741</v>
      </c>
      <c r="T331" s="8"/>
      <c r="U331" s="9"/>
      <c r="V331" s="13">
        <v>135</v>
      </c>
      <c r="W331" s="14">
        <v>2.3635322727201099E-4</v>
      </c>
      <c r="X331" s="13">
        <v>401</v>
      </c>
      <c r="Y331" s="14">
        <v>3.6853941671514701E-4</v>
      </c>
    </row>
    <row r="332" spans="3:25" s="1" customFormat="1" ht="15.4" customHeight="1" x14ac:dyDescent="0.15">
      <c r="C332" s="17" t="s">
        <v>1336</v>
      </c>
      <c r="D332" s="10"/>
      <c r="E332" s="11"/>
      <c r="F332" s="10"/>
      <c r="G332" s="11"/>
      <c r="H332" s="10">
        <v>157</v>
      </c>
      <c r="I332" s="11">
        <v>0.29182156133829001</v>
      </c>
      <c r="J332" s="10">
        <v>381</v>
      </c>
      <c r="K332" s="11">
        <v>0.70817843866171004</v>
      </c>
      <c r="L332" s="13">
        <v>538</v>
      </c>
      <c r="M332" s="14">
        <v>1.04082027471464E-3</v>
      </c>
      <c r="N332" s="10"/>
      <c r="O332" s="11"/>
      <c r="P332" s="10"/>
      <c r="Q332" s="11"/>
      <c r="R332" s="10"/>
      <c r="S332" s="11"/>
      <c r="T332" s="10"/>
      <c r="U332" s="11"/>
      <c r="V332" s="13"/>
      <c r="W332" s="14"/>
      <c r="X332" s="13">
        <v>538</v>
      </c>
      <c r="Y332" s="14">
        <v>4.9444939200186803E-4</v>
      </c>
    </row>
    <row r="333" spans="3:25" s="1" customFormat="1" ht="15.4" customHeight="1" x14ac:dyDescent="0.15">
      <c r="C333" s="17" t="s">
        <v>1337</v>
      </c>
      <c r="D333" s="8">
        <v>1</v>
      </c>
      <c r="E333" s="9">
        <v>2.4925224327018898E-4</v>
      </c>
      <c r="F333" s="8"/>
      <c r="G333" s="9"/>
      <c r="H333" s="8">
        <v>1452</v>
      </c>
      <c r="I333" s="9">
        <v>0.361914257228315</v>
      </c>
      <c r="J333" s="8">
        <v>2559</v>
      </c>
      <c r="K333" s="9">
        <v>0.63783649052841496</v>
      </c>
      <c r="L333" s="13">
        <v>4012</v>
      </c>
      <c r="M333" s="14">
        <v>7.7616560263106997E-3</v>
      </c>
      <c r="N333" s="8"/>
      <c r="O333" s="9"/>
      <c r="P333" s="8"/>
      <c r="Q333" s="9"/>
      <c r="R333" s="8"/>
      <c r="S333" s="9"/>
      <c r="T333" s="8"/>
      <c r="U333" s="9"/>
      <c r="V333" s="13"/>
      <c r="W333" s="14"/>
      <c r="X333" s="13">
        <v>4012</v>
      </c>
      <c r="Y333" s="14">
        <v>3.6872322689804702E-3</v>
      </c>
    </row>
    <row r="334" spans="3:25" s="1" customFormat="1" ht="15.4" customHeight="1" x14ac:dyDescent="0.15">
      <c r="C334" s="17" t="s">
        <v>1338</v>
      </c>
      <c r="D334" s="10"/>
      <c r="E334" s="11"/>
      <c r="F334" s="10"/>
      <c r="G334" s="11"/>
      <c r="H334" s="10">
        <v>84</v>
      </c>
      <c r="I334" s="11">
        <v>0.18834080717488799</v>
      </c>
      <c r="J334" s="10">
        <v>362</v>
      </c>
      <c r="K334" s="11">
        <v>0.81165919282511201</v>
      </c>
      <c r="L334" s="13">
        <v>446</v>
      </c>
      <c r="M334" s="14">
        <v>8.62836138518089E-4</v>
      </c>
      <c r="N334" s="10"/>
      <c r="O334" s="11"/>
      <c r="P334" s="10"/>
      <c r="Q334" s="11"/>
      <c r="R334" s="10"/>
      <c r="S334" s="11"/>
      <c r="T334" s="10"/>
      <c r="U334" s="11"/>
      <c r="V334" s="13"/>
      <c r="W334" s="14"/>
      <c r="X334" s="13">
        <v>446</v>
      </c>
      <c r="Y334" s="14">
        <v>4.0989670786771901E-4</v>
      </c>
    </row>
    <row r="335" spans="3:25" s="1" customFormat="1" ht="15.4" customHeight="1" x14ac:dyDescent="0.15">
      <c r="C335" s="17" t="s">
        <v>1339</v>
      </c>
      <c r="D335" s="8"/>
      <c r="E335" s="9"/>
      <c r="F335" s="8"/>
      <c r="G335" s="9"/>
      <c r="H335" s="8">
        <v>1914</v>
      </c>
      <c r="I335" s="9">
        <v>0.28995606726253598</v>
      </c>
      <c r="J335" s="8">
        <v>4687</v>
      </c>
      <c r="K335" s="9">
        <v>0.71004393273746402</v>
      </c>
      <c r="L335" s="13">
        <v>6601</v>
      </c>
      <c r="M335" s="14">
        <v>1.27703617721029E-2</v>
      </c>
      <c r="N335" s="8"/>
      <c r="O335" s="9"/>
      <c r="P335" s="8"/>
      <c r="Q335" s="9"/>
      <c r="R335" s="8"/>
      <c r="S335" s="9"/>
      <c r="T335" s="8"/>
      <c r="U335" s="9"/>
      <c r="V335" s="13"/>
      <c r="W335" s="14"/>
      <c r="X335" s="13">
        <v>6601</v>
      </c>
      <c r="Y335" s="14">
        <v>6.06665508662514E-3</v>
      </c>
    </row>
    <row r="336" spans="3:25" s="1" customFormat="1" ht="15.4" customHeight="1" x14ac:dyDescent="0.15">
      <c r="C336" s="17" t="s">
        <v>1340</v>
      </c>
      <c r="D336" s="10">
        <v>3</v>
      </c>
      <c r="E336" s="11">
        <v>9.93377483443709E-3</v>
      </c>
      <c r="F336" s="10">
        <v>2</v>
      </c>
      <c r="G336" s="11">
        <v>6.6225165562913899E-3</v>
      </c>
      <c r="H336" s="10">
        <v>268</v>
      </c>
      <c r="I336" s="11">
        <v>0.887417218543046</v>
      </c>
      <c r="J336" s="10">
        <v>29</v>
      </c>
      <c r="K336" s="11">
        <v>9.6026490066225198E-2</v>
      </c>
      <c r="L336" s="13">
        <v>302</v>
      </c>
      <c r="M336" s="14">
        <v>5.8425227316695699E-4</v>
      </c>
      <c r="N336" s="10"/>
      <c r="O336" s="11"/>
      <c r="P336" s="10"/>
      <c r="Q336" s="11"/>
      <c r="R336" s="10"/>
      <c r="S336" s="11"/>
      <c r="T336" s="10"/>
      <c r="U336" s="11"/>
      <c r="V336" s="13"/>
      <c r="W336" s="14"/>
      <c r="X336" s="13">
        <v>302</v>
      </c>
      <c r="Y336" s="14">
        <v>2.7755337617948702E-4</v>
      </c>
    </row>
    <row r="337" spans="3:25" s="1" customFormat="1" ht="15.4" customHeight="1" x14ac:dyDescent="0.15">
      <c r="C337" s="17" t="s">
        <v>1341</v>
      </c>
      <c r="D337" s="8"/>
      <c r="E337" s="9"/>
      <c r="F337" s="8"/>
      <c r="G337" s="9"/>
      <c r="H337" s="8">
        <v>402</v>
      </c>
      <c r="I337" s="9">
        <v>0.65901639344262297</v>
      </c>
      <c r="J337" s="8">
        <v>208</v>
      </c>
      <c r="K337" s="9">
        <v>0.34098360655737697</v>
      </c>
      <c r="L337" s="13">
        <v>610</v>
      </c>
      <c r="M337" s="14">
        <v>1.1801122073902099E-3</v>
      </c>
      <c r="N337" s="8"/>
      <c r="O337" s="9"/>
      <c r="P337" s="8"/>
      <c r="Q337" s="9"/>
      <c r="R337" s="8"/>
      <c r="S337" s="9"/>
      <c r="T337" s="8"/>
      <c r="U337" s="9"/>
      <c r="V337" s="13"/>
      <c r="W337" s="14"/>
      <c r="X337" s="13">
        <v>610</v>
      </c>
      <c r="Y337" s="14">
        <v>5.6062105784598405E-4</v>
      </c>
    </row>
    <row r="338" spans="3:25" s="1" customFormat="1" ht="15.4" customHeight="1" x14ac:dyDescent="0.15">
      <c r="C338" s="17" t="s">
        <v>1342</v>
      </c>
      <c r="D338" s="10">
        <v>13</v>
      </c>
      <c r="E338" s="11">
        <v>8.17610062893082E-2</v>
      </c>
      <c r="F338" s="10">
        <v>92</v>
      </c>
      <c r="G338" s="11">
        <v>0.57861635220125796</v>
      </c>
      <c r="H338" s="10">
        <v>54</v>
      </c>
      <c r="I338" s="11">
        <v>0.339622641509434</v>
      </c>
      <c r="J338" s="10"/>
      <c r="K338" s="11"/>
      <c r="L338" s="13">
        <v>159</v>
      </c>
      <c r="M338" s="14">
        <v>3.0760301799187501E-4</v>
      </c>
      <c r="N338" s="10"/>
      <c r="O338" s="11"/>
      <c r="P338" s="10"/>
      <c r="Q338" s="11"/>
      <c r="R338" s="10"/>
      <c r="S338" s="11"/>
      <c r="T338" s="10"/>
      <c r="U338" s="11"/>
      <c r="V338" s="13"/>
      <c r="W338" s="14"/>
      <c r="X338" s="13">
        <v>159</v>
      </c>
      <c r="Y338" s="14">
        <v>1.4612909540575599E-4</v>
      </c>
    </row>
    <row r="339" spans="3:25" s="1" customFormat="1" ht="15.4" customHeight="1" x14ac:dyDescent="0.15">
      <c r="C339" s="17" t="s">
        <v>1343</v>
      </c>
      <c r="D339" s="8">
        <v>12</v>
      </c>
      <c r="E339" s="9">
        <v>1.7725258493353001E-2</v>
      </c>
      <c r="F339" s="8">
        <v>261</v>
      </c>
      <c r="G339" s="9">
        <v>0.38552437223042801</v>
      </c>
      <c r="H339" s="8">
        <v>190</v>
      </c>
      <c r="I339" s="9">
        <v>0.28064992614475598</v>
      </c>
      <c r="J339" s="8">
        <v>214</v>
      </c>
      <c r="K339" s="9">
        <v>0.31610044313146202</v>
      </c>
      <c r="L339" s="13">
        <v>677</v>
      </c>
      <c r="M339" s="14">
        <v>1.30973108918553E-3</v>
      </c>
      <c r="N339" s="8"/>
      <c r="O339" s="9"/>
      <c r="P339" s="8"/>
      <c r="Q339" s="9"/>
      <c r="R339" s="8"/>
      <c r="S339" s="9"/>
      <c r="T339" s="8"/>
      <c r="U339" s="9"/>
      <c r="V339" s="13"/>
      <c r="W339" s="14"/>
      <c r="X339" s="13">
        <v>677</v>
      </c>
      <c r="Y339" s="14">
        <v>6.22197469117592E-4</v>
      </c>
    </row>
    <row r="340" spans="3:25" s="1" customFormat="1" ht="15.4" customHeight="1" x14ac:dyDescent="0.15">
      <c r="C340" s="17" t="s">
        <v>1344</v>
      </c>
      <c r="D340" s="10"/>
      <c r="E340" s="11"/>
      <c r="F340" s="10"/>
      <c r="G340" s="11"/>
      <c r="H340" s="10">
        <v>27</v>
      </c>
      <c r="I340" s="11">
        <v>0.33750000000000002</v>
      </c>
      <c r="J340" s="10">
        <v>53</v>
      </c>
      <c r="K340" s="11">
        <v>0.66249999999999998</v>
      </c>
      <c r="L340" s="13">
        <v>80</v>
      </c>
      <c r="M340" s="14">
        <v>1.54768814083962E-4</v>
      </c>
      <c r="N340" s="10"/>
      <c r="O340" s="11"/>
      <c r="P340" s="10"/>
      <c r="Q340" s="11"/>
      <c r="R340" s="10"/>
      <c r="S340" s="11"/>
      <c r="T340" s="10"/>
      <c r="U340" s="11"/>
      <c r="V340" s="13"/>
      <c r="W340" s="14"/>
      <c r="X340" s="13">
        <v>80</v>
      </c>
      <c r="Y340" s="14">
        <v>7.3524073160129006E-5</v>
      </c>
    </row>
    <row r="341" spans="3:25" s="1" customFormat="1" ht="15.4" customHeight="1" x14ac:dyDescent="0.15">
      <c r="C341" s="17" t="s">
        <v>1345</v>
      </c>
      <c r="D341" s="8">
        <v>1</v>
      </c>
      <c r="E341" s="9">
        <v>6.25E-2</v>
      </c>
      <c r="F341" s="8">
        <v>12</v>
      </c>
      <c r="G341" s="9">
        <v>0.75</v>
      </c>
      <c r="H341" s="8">
        <v>3</v>
      </c>
      <c r="I341" s="9">
        <v>0.1875</v>
      </c>
      <c r="J341" s="8"/>
      <c r="K341" s="9"/>
      <c r="L341" s="13">
        <v>16</v>
      </c>
      <c r="M341" s="14">
        <v>3.0953762816792398E-5</v>
      </c>
      <c r="N341" s="8"/>
      <c r="O341" s="9"/>
      <c r="P341" s="8"/>
      <c r="Q341" s="9"/>
      <c r="R341" s="8"/>
      <c r="S341" s="9"/>
      <c r="T341" s="8"/>
      <c r="U341" s="9"/>
      <c r="V341" s="13"/>
      <c r="W341" s="14"/>
      <c r="X341" s="13">
        <v>16</v>
      </c>
      <c r="Y341" s="14">
        <v>1.4704814632025801E-5</v>
      </c>
    </row>
    <row r="342" spans="3:25" s="1" customFormat="1" ht="15.4" customHeight="1" x14ac:dyDescent="0.15">
      <c r="C342" s="17" t="s">
        <v>1346</v>
      </c>
      <c r="D342" s="10"/>
      <c r="E342" s="11"/>
      <c r="F342" s="10"/>
      <c r="G342" s="11"/>
      <c r="H342" s="10">
        <v>15</v>
      </c>
      <c r="I342" s="11">
        <v>0.15625</v>
      </c>
      <c r="J342" s="10">
        <v>81</v>
      </c>
      <c r="K342" s="11">
        <v>0.84375</v>
      </c>
      <c r="L342" s="13">
        <v>96</v>
      </c>
      <c r="M342" s="14">
        <v>1.8572257690075501E-4</v>
      </c>
      <c r="N342" s="10"/>
      <c r="O342" s="11"/>
      <c r="P342" s="10"/>
      <c r="Q342" s="11"/>
      <c r="R342" s="10"/>
      <c r="S342" s="11"/>
      <c r="T342" s="10"/>
      <c r="U342" s="11"/>
      <c r="V342" s="13"/>
      <c r="W342" s="14"/>
      <c r="X342" s="13">
        <v>96</v>
      </c>
      <c r="Y342" s="14">
        <v>8.8228887792154797E-5</v>
      </c>
    </row>
    <row r="343" spans="3:25" s="1" customFormat="1" ht="15.4" customHeight="1" x14ac:dyDescent="0.15">
      <c r="C343" s="17" t="s">
        <v>1347</v>
      </c>
      <c r="D343" s="8"/>
      <c r="E343" s="9"/>
      <c r="F343" s="8">
        <v>2</v>
      </c>
      <c r="G343" s="9">
        <v>1.2500000000000001E-2</v>
      </c>
      <c r="H343" s="8">
        <v>43</v>
      </c>
      <c r="I343" s="9">
        <v>0.26874999999999999</v>
      </c>
      <c r="J343" s="8">
        <v>115</v>
      </c>
      <c r="K343" s="9">
        <v>0.71875</v>
      </c>
      <c r="L343" s="13">
        <v>160</v>
      </c>
      <c r="M343" s="14">
        <v>3.0953762816792401E-4</v>
      </c>
      <c r="N343" s="8"/>
      <c r="O343" s="9"/>
      <c r="P343" s="8"/>
      <c r="Q343" s="9"/>
      <c r="R343" s="8"/>
      <c r="S343" s="9"/>
      <c r="T343" s="8"/>
      <c r="U343" s="9"/>
      <c r="V343" s="13"/>
      <c r="W343" s="14"/>
      <c r="X343" s="13">
        <v>160</v>
      </c>
      <c r="Y343" s="14">
        <v>1.4704814632025801E-4</v>
      </c>
    </row>
    <row r="344" spans="3:25" s="1" customFormat="1" ht="15.4" customHeight="1" x14ac:dyDescent="0.15">
      <c r="C344" s="17" t="s">
        <v>1348</v>
      </c>
      <c r="D344" s="10"/>
      <c r="E344" s="11"/>
      <c r="F344" s="10"/>
      <c r="G344" s="11"/>
      <c r="H344" s="10">
        <v>42</v>
      </c>
      <c r="I344" s="11">
        <v>0.17283950617284</v>
      </c>
      <c r="J344" s="10">
        <v>201</v>
      </c>
      <c r="K344" s="11">
        <v>0.82716049382716095</v>
      </c>
      <c r="L344" s="13">
        <v>243</v>
      </c>
      <c r="M344" s="14">
        <v>4.7011027278003498E-4</v>
      </c>
      <c r="N344" s="10"/>
      <c r="O344" s="11"/>
      <c r="P344" s="10"/>
      <c r="Q344" s="11"/>
      <c r="R344" s="10"/>
      <c r="S344" s="11"/>
      <c r="T344" s="10"/>
      <c r="U344" s="11"/>
      <c r="V344" s="13"/>
      <c r="W344" s="14"/>
      <c r="X344" s="13">
        <v>243</v>
      </c>
      <c r="Y344" s="14">
        <v>2.2332937222389201E-4</v>
      </c>
    </row>
    <row r="345" spans="3:25" s="1" customFormat="1" ht="15.4" customHeight="1" x14ac:dyDescent="0.15">
      <c r="C345" s="17" t="s">
        <v>1349</v>
      </c>
      <c r="D345" s="8"/>
      <c r="E345" s="9"/>
      <c r="F345" s="8"/>
      <c r="G345" s="9"/>
      <c r="H345" s="8">
        <v>48</v>
      </c>
      <c r="I345" s="9">
        <v>0.33333333333333298</v>
      </c>
      <c r="J345" s="8">
        <v>96</v>
      </c>
      <c r="K345" s="9">
        <v>0.66666666666666696</v>
      </c>
      <c r="L345" s="13">
        <v>144</v>
      </c>
      <c r="M345" s="14">
        <v>2.78583865351132E-4</v>
      </c>
      <c r="N345" s="8"/>
      <c r="O345" s="9"/>
      <c r="P345" s="8"/>
      <c r="Q345" s="9"/>
      <c r="R345" s="8"/>
      <c r="S345" s="9"/>
      <c r="T345" s="8"/>
      <c r="U345" s="9"/>
      <c r="V345" s="13"/>
      <c r="W345" s="14"/>
      <c r="X345" s="13">
        <v>144</v>
      </c>
      <c r="Y345" s="14">
        <v>1.3234333168823199E-4</v>
      </c>
    </row>
    <row r="346" spans="3:25" s="1" customFormat="1" ht="15.4" customHeight="1" x14ac:dyDescent="0.15">
      <c r="C346" s="17" t="s">
        <v>1350</v>
      </c>
      <c r="D346" s="10"/>
      <c r="E346" s="11"/>
      <c r="F346" s="10"/>
      <c r="G346" s="11"/>
      <c r="H346" s="10">
        <v>16</v>
      </c>
      <c r="I346" s="11">
        <v>0.16326530612244899</v>
      </c>
      <c r="J346" s="10">
        <v>82</v>
      </c>
      <c r="K346" s="11">
        <v>0.83673469387755095</v>
      </c>
      <c r="L346" s="13">
        <v>98</v>
      </c>
      <c r="M346" s="14">
        <v>1.8959179725285401E-4</v>
      </c>
      <c r="N346" s="10"/>
      <c r="O346" s="11"/>
      <c r="P346" s="10"/>
      <c r="Q346" s="11"/>
      <c r="R346" s="10"/>
      <c r="S346" s="11"/>
      <c r="T346" s="10"/>
      <c r="U346" s="11"/>
      <c r="V346" s="13"/>
      <c r="W346" s="14"/>
      <c r="X346" s="13">
        <v>98</v>
      </c>
      <c r="Y346" s="14">
        <v>9.0066989621157998E-5</v>
      </c>
    </row>
    <row r="347" spans="3:25" s="1" customFormat="1" ht="15.4" customHeight="1" x14ac:dyDescent="0.15">
      <c r="C347" s="17" t="s">
        <v>1351</v>
      </c>
      <c r="D347" s="8"/>
      <c r="E347" s="9"/>
      <c r="F347" s="8"/>
      <c r="G347" s="9"/>
      <c r="H347" s="8">
        <v>25</v>
      </c>
      <c r="I347" s="9">
        <v>0.22727272727272699</v>
      </c>
      <c r="J347" s="8">
        <v>85</v>
      </c>
      <c r="K347" s="9">
        <v>0.77272727272727304</v>
      </c>
      <c r="L347" s="13">
        <v>110</v>
      </c>
      <c r="M347" s="14">
        <v>2.12807119365448E-4</v>
      </c>
      <c r="N347" s="8"/>
      <c r="O347" s="9"/>
      <c r="P347" s="8"/>
      <c r="Q347" s="9"/>
      <c r="R347" s="8"/>
      <c r="S347" s="9"/>
      <c r="T347" s="8"/>
      <c r="U347" s="9"/>
      <c r="V347" s="13"/>
      <c r="W347" s="14"/>
      <c r="X347" s="13">
        <v>110</v>
      </c>
      <c r="Y347" s="14">
        <v>1.0109560059517701E-4</v>
      </c>
    </row>
    <row r="348" spans="3:25" s="1" customFormat="1" ht="15.4" customHeight="1" x14ac:dyDescent="0.15">
      <c r="C348" s="17" t="s">
        <v>1352</v>
      </c>
      <c r="D348" s="10">
        <v>9</v>
      </c>
      <c r="E348" s="11">
        <v>8.3876980428704596E-3</v>
      </c>
      <c r="F348" s="10">
        <v>27</v>
      </c>
      <c r="G348" s="11">
        <v>2.51630941286114E-2</v>
      </c>
      <c r="H348" s="10">
        <v>546</v>
      </c>
      <c r="I348" s="11">
        <v>0.50885368126747399</v>
      </c>
      <c r="J348" s="10">
        <v>491</v>
      </c>
      <c r="K348" s="11">
        <v>0.45759552656104402</v>
      </c>
      <c r="L348" s="13">
        <v>1073</v>
      </c>
      <c r="M348" s="14">
        <v>2.0758367189011402E-3</v>
      </c>
      <c r="N348" s="10"/>
      <c r="O348" s="11"/>
      <c r="P348" s="10"/>
      <c r="Q348" s="11"/>
      <c r="R348" s="10"/>
      <c r="S348" s="11"/>
      <c r="T348" s="10"/>
      <c r="U348" s="11"/>
      <c r="V348" s="13"/>
      <c r="W348" s="14"/>
      <c r="X348" s="13">
        <v>1073</v>
      </c>
      <c r="Y348" s="14">
        <v>9.8614163126022991E-4</v>
      </c>
    </row>
    <row r="349" spans="3:25" s="1" customFormat="1" ht="15.4" customHeight="1" x14ac:dyDescent="0.15">
      <c r="C349" s="17" t="s">
        <v>1353</v>
      </c>
      <c r="D349" s="8">
        <v>65</v>
      </c>
      <c r="E349" s="9">
        <v>0.34210526315789502</v>
      </c>
      <c r="F349" s="8">
        <v>28</v>
      </c>
      <c r="G349" s="9">
        <v>0.14736842105263201</v>
      </c>
      <c r="H349" s="8">
        <v>69</v>
      </c>
      <c r="I349" s="9">
        <v>0.36315789473684201</v>
      </c>
      <c r="J349" s="8">
        <v>28</v>
      </c>
      <c r="K349" s="9">
        <v>0.14736842105263201</v>
      </c>
      <c r="L349" s="13">
        <v>190</v>
      </c>
      <c r="M349" s="14">
        <v>3.6757593344940998E-4</v>
      </c>
      <c r="N349" s="8"/>
      <c r="O349" s="9"/>
      <c r="P349" s="8"/>
      <c r="Q349" s="9"/>
      <c r="R349" s="8"/>
      <c r="S349" s="9"/>
      <c r="T349" s="8"/>
      <c r="U349" s="9"/>
      <c r="V349" s="13"/>
      <c r="W349" s="14"/>
      <c r="X349" s="13">
        <v>190</v>
      </c>
      <c r="Y349" s="14">
        <v>1.7461967375530601E-4</v>
      </c>
    </row>
    <row r="350" spans="3:25" s="1" customFormat="1" ht="15.4" customHeight="1" x14ac:dyDescent="0.15">
      <c r="C350" s="17" t="s">
        <v>1354</v>
      </c>
      <c r="D350" s="10"/>
      <c r="E350" s="11"/>
      <c r="F350" s="10"/>
      <c r="G350" s="11"/>
      <c r="H350" s="10"/>
      <c r="I350" s="11"/>
      <c r="J350" s="10"/>
      <c r="K350" s="11"/>
      <c r="L350" s="13"/>
      <c r="M350" s="14"/>
      <c r="N350" s="10"/>
      <c r="O350" s="11"/>
      <c r="P350" s="10"/>
      <c r="Q350" s="11"/>
      <c r="R350" s="10">
        <v>638</v>
      </c>
      <c r="S350" s="11">
        <v>0.58801843317972402</v>
      </c>
      <c r="T350" s="10">
        <v>447</v>
      </c>
      <c r="U350" s="11">
        <v>0.41198156682027698</v>
      </c>
      <c r="V350" s="13">
        <v>1085</v>
      </c>
      <c r="W350" s="14">
        <v>1.8995796414083899E-3</v>
      </c>
      <c r="X350" s="13">
        <v>1085</v>
      </c>
      <c r="Y350" s="14">
        <v>9.9717024223424993E-4</v>
      </c>
    </row>
    <row r="351" spans="3:25" s="1" customFormat="1" ht="15.4" customHeight="1" x14ac:dyDescent="0.15">
      <c r="C351" s="17" t="s">
        <v>1355</v>
      </c>
      <c r="D351" s="8"/>
      <c r="E351" s="9"/>
      <c r="F351" s="8"/>
      <c r="G351" s="9"/>
      <c r="H351" s="8"/>
      <c r="I351" s="9"/>
      <c r="J351" s="8"/>
      <c r="K351" s="9"/>
      <c r="L351" s="13"/>
      <c r="M351" s="14"/>
      <c r="N351" s="8"/>
      <c r="O351" s="9"/>
      <c r="P351" s="8"/>
      <c r="Q351" s="9"/>
      <c r="R351" s="8">
        <v>54</v>
      </c>
      <c r="S351" s="9">
        <v>0.46153846153846201</v>
      </c>
      <c r="T351" s="8">
        <v>63</v>
      </c>
      <c r="U351" s="9">
        <v>0.53846153846153799</v>
      </c>
      <c r="V351" s="13">
        <v>117</v>
      </c>
      <c r="W351" s="14">
        <v>2.0483946363574301E-4</v>
      </c>
      <c r="X351" s="13">
        <v>117</v>
      </c>
      <c r="Y351" s="14">
        <v>1.07528956996689E-4</v>
      </c>
    </row>
    <row r="352" spans="3:25" s="1" customFormat="1" ht="15.4" customHeight="1" x14ac:dyDescent="0.15">
      <c r="C352" s="17" t="s">
        <v>1356</v>
      </c>
      <c r="D352" s="10"/>
      <c r="E352" s="11"/>
      <c r="F352" s="10"/>
      <c r="G352" s="11"/>
      <c r="H352" s="10"/>
      <c r="I352" s="11"/>
      <c r="J352" s="10"/>
      <c r="K352" s="11"/>
      <c r="L352" s="13"/>
      <c r="M352" s="14"/>
      <c r="N352" s="10"/>
      <c r="O352" s="11"/>
      <c r="P352" s="10">
        <v>1</v>
      </c>
      <c r="Q352" s="11">
        <v>9.6805421103581804E-4</v>
      </c>
      <c r="R352" s="10">
        <v>545</v>
      </c>
      <c r="S352" s="11">
        <v>0.52758954501452104</v>
      </c>
      <c r="T352" s="10">
        <v>487</v>
      </c>
      <c r="U352" s="11">
        <v>0.47144240077444299</v>
      </c>
      <c r="V352" s="13">
        <v>1033</v>
      </c>
      <c r="W352" s="14">
        <v>1.8085398797925E-3</v>
      </c>
      <c r="X352" s="13">
        <v>1033</v>
      </c>
      <c r="Y352" s="14">
        <v>9.4937959468016598E-4</v>
      </c>
    </row>
    <row r="353" spans="3:25" s="1" customFormat="1" ht="15.4" customHeight="1" x14ac:dyDescent="0.15">
      <c r="C353" s="17" t="s">
        <v>1357</v>
      </c>
      <c r="D353" s="8"/>
      <c r="E353" s="9"/>
      <c r="F353" s="8"/>
      <c r="G353" s="9"/>
      <c r="H353" s="8"/>
      <c r="I353" s="9"/>
      <c r="J353" s="8"/>
      <c r="K353" s="9"/>
      <c r="L353" s="13"/>
      <c r="M353" s="14"/>
      <c r="N353" s="8"/>
      <c r="O353" s="9"/>
      <c r="P353" s="8">
        <v>1</v>
      </c>
      <c r="Q353" s="9">
        <v>1.13250283125708E-3</v>
      </c>
      <c r="R353" s="8">
        <v>406</v>
      </c>
      <c r="S353" s="9">
        <v>0.45979614949037401</v>
      </c>
      <c r="T353" s="8">
        <v>476</v>
      </c>
      <c r="U353" s="9">
        <v>0.53907134767836895</v>
      </c>
      <c r="V353" s="13">
        <v>883</v>
      </c>
      <c r="W353" s="14">
        <v>1.5459251828236001E-3</v>
      </c>
      <c r="X353" s="13">
        <v>883</v>
      </c>
      <c r="Y353" s="14">
        <v>8.1152195750492403E-4</v>
      </c>
    </row>
    <row r="354" spans="3:25" s="1" customFormat="1" ht="15.4" customHeight="1" x14ac:dyDescent="0.15">
      <c r="C354" s="17" t="s">
        <v>1358</v>
      </c>
      <c r="D354" s="10"/>
      <c r="E354" s="11"/>
      <c r="F354" s="10"/>
      <c r="G354" s="11"/>
      <c r="H354" s="10"/>
      <c r="I354" s="11"/>
      <c r="J354" s="10"/>
      <c r="K354" s="11"/>
      <c r="L354" s="13"/>
      <c r="M354" s="14"/>
      <c r="N354" s="10"/>
      <c r="O354" s="11"/>
      <c r="P354" s="10">
        <v>12</v>
      </c>
      <c r="Q354" s="11">
        <v>1.13851992409867E-2</v>
      </c>
      <c r="R354" s="10">
        <v>651</v>
      </c>
      <c r="S354" s="11">
        <v>0.61764705882352899</v>
      </c>
      <c r="T354" s="10">
        <v>391</v>
      </c>
      <c r="U354" s="11">
        <v>0.37096774193548399</v>
      </c>
      <c r="V354" s="13">
        <v>1054</v>
      </c>
      <c r="W354" s="14">
        <v>1.8453059373681501E-3</v>
      </c>
      <c r="X354" s="13">
        <v>1054</v>
      </c>
      <c r="Y354" s="14">
        <v>9.6867966388469999E-4</v>
      </c>
    </row>
    <row r="355" spans="3:25" s="1" customFormat="1" ht="15.4" customHeight="1" x14ac:dyDescent="0.15">
      <c r="C355" s="17" t="s">
        <v>1359</v>
      </c>
      <c r="D355" s="8"/>
      <c r="E355" s="9"/>
      <c r="F355" s="8"/>
      <c r="G355" s="9"/>
      <c r="H355" s="8"/>
      <c r="I355" s="9"/>
      <c r="J355" s="8"/>
      <c r="K355" s="9"/>
      <c r="L355" s="13"/>
      <c r="M355" s="14"/>
      <c r="N355" s="8">
        <v>1</v>
      </c>
      <c r="O355" s="9">
        <v>1.4727540500736401E-3</v>
      </c>
      <c r="P355" s="8">
        <v>1</v>
      </c>
      <c r="Q355" s="9">
        <v>1.4727540500736401E-3</v>
      </c>
      <c r="R355" s="8">
        <v>563</v>
      </c>
      <c r="S355" s="9">
        <v>0.82916053019145797</v>
      </c>
      <c r="T355" s="8">
        <v>114</v>
      </c>
      <c r="U355" s="9">
        <v>0.16789396170839499</v>
      </c>
      <c r="V355" s="13">
        <v>679</v>
      </c>
      <c r="W355" s="14">
        <v>1.1887691949458901E-3</v>
      </c>
      <c r="X355" s="13">
        <v>679</v>
      </c>
      <c r="Y355" s="14">
        <v>6.2403557094659501E-4</v>
      </c>
    </row>
    <row r="356" spans="3:25" s="1" customFormat="1" ht="15.4" customHeight="1" x14ac:dyDescent="0.15">
      <c r="C356" s="17" t="s">
        <v>1360</v>
      </c>
      <c r="D356" s="10"/>
      <c r="E356" s="11"/>
      <c r="F356" s="10"/>
      <c r="G356" s="11"/>
      <c r="H356" s="10"/>
      <c r="I356" s="11"/>
      <c r="J356" s="10"/>
      <c r="K356" s="11"/>
      <c r="L356" s="13"/>
      <c r="M356" s="14"/>
      <c r="N356" s="10">
        <v>7</v>
      </c>
      <c r="O356" s="11">
        <v>4.9617238446271602E-4</v>
      </c>
      <c r="P356" s="10">
        <v>56</v>
      </c>
      <c r="Q356" s="11">
        <v>3.9693790757017299E-3</v>
      </c>
      <c r="R356" s="10">
        <v>11584</v>
      </c>
      <c r="S356" s="11">
        <v>0.82109441451658605</v>
      </c>
      <c r="T356" s="10">
        <v>2461</v>
      </c>
      <c r="U356" s="11">
        <v>0.17444003402324901</v>
      </c>
      <c r="V356" s="13">
        <v>14108</v>
      </c>
      <c r="W356" s="14">
        <v>2.46997876322484E-2</v>
      </c>
      <c r="X356" s="13">
        <v>14108</v>
      </c>
      <c r="Y356" s="14">
        <v>1.2965970301788801E-2</v>
      </c>
    </row>
    <row r="357" spans="3:25" s="1" customFormat="1" ht="15.4" customHeight="1" x14ac:dyDescent="0.15">
      <c r="C357" s="17" t="s">
        <v>1361</v>
      </c>
      <c r="D357" s="8"/>
      <c r="E357" s="9"/>
      <c r="F357" s="8"/>
      <c r="G357" s="9"/>
      <c r="H357" s="8"/>
      <c r="I357" s="9"/>
      <c r="J357" s="8"/>
      <c r="K357" s="9"/>
      <c r="L357" s="13"/>
      <c r="M357" s="14"/>
      <c r="N357" s="8">
        <v>2</v>
      </c>
      <c r="O357" s="9">
        <v>3.6101083032491002E-3</v>
      </c>
      <c r="P357" s="8">
        <v>15</v>
      </c>
      <c r="Q357" s="9">
        <v>2.7075812274368199E-2</v>
      </c>
      <c r="R357" s="8">
        <v>310</v>
      </c>
      <c r="S357" s="9">
        <v>0.55956678700360996</v>
      </c>
      <c r="T357" s="8">
        <v>227</v>
      </c>
      <c r="U357" s="9">
        <v>0.409747292418773</v>
      </c>
      <c r="V357" s="13">
        <v>554</v>
      </c>
      <c r="W357" s="14">
        <v>9.6992361413847502E-4</v>
      </c>
      <c r="X357" s="13">
        <v>554</v>
      </c>
      <c r="Y357" s="14">
        <v>5.0915420663389299E-4</v>
      </c>
    </row>
    <row r="358" spans="3:25" s="1" customFormat="1" ht="15.4" customHeight="1" x14ac:dyDescent="0.15">
      <c r="C358" s="17" t="s">
        <v>1362</v>
      </c>
      <c r="D358" s="10"/>
      <c r="E358" s="11"/>
      <c r="F358" s="10"/>
      <c r="G358" s="11"/>
      <c r="H358" s="10"/>
      <c r="I358" s="11"/>
      <c r="J358" s="10"/>
      <c r="K358" s="11"/>
      <c r="L358" s="13"/>
      <c r="M358" s="14"/>
      <c r="N358" s="10"/>
      <c r="O358" s="11"/>
      <c r="P358" s="10">
        <v>14</v>
      </c>
      <c r="Q358" s="11">
        <v>3.0368763557483702E-2</v>
      </c>
      <c r="R358" s="10">
        <v>364</v>
      </c>
      <c r="S358" s="11">
        <v>0.78958785249457697</v>
      </c>
      <c r="T358" s="10">
        <v>83</v>
      </c>
      <c r="U358" s="11">
        <v>0.18004338394793901</v>
      </c>
      <c r="V358" s="13">
        <v>461</v>
      </c>
      <c r="W358" s="14">
        <v>8.07102502017756E-4</v>
      </c>
      <c r="X358" s="13">
        <v>461</v>
      </c>
      <c r="Y358" s="14">
        <v>4.2368247158524301E-4</v>
      </c>
    </row>
    <row r="359" spans="3:25" s="1" customFormat="1" ht="15.4" customHeight="1" x14ac:dyDescent="0.15">
      <c r="C359" s="17" t="s">
        <v>1363</v>
      </c>
      <c r="D359" s="8"/>
      <c r="E359" s="9"/>
      <c r="F359" s="8"/>
      <c r="G359" s="9"/>
      <c r="H359" s="8"/>
      <c r="I359" s="9"/>
      <c r="J359" s="8"/>
      <c r="K359" s="9"/>
      <c r="L359" s="13"/>
      <c r="M359" s="14"/>
      <c r="N359" s="8"/>
      <c r="O359" s="9"/>
      <c r="P359" s="8"/>
      <c r="Q359" s="9"/>
      <c r="R359" s="8">
        <v>32</v>
      </c>
      <c r="S359" s="9">
        <v>1</v>
      </c>
      <c r="T359" s="8"/>
      <c r="U359" s="9"/>
      <c r="V359" s="13">
        <v>32</v>
      </c>
      <c r="W359" s="14">
        <v>5.6024468686698898E-5</v>
      </c>
      <c r="X359" s="13">
        <v>32</v>
      </c>
      <c r="Y359" s="14">
        <v>2.9409629264051601E-5</v>
      </c>
    </row>
    <row r="360" spans="3:25" s="1" customFormat="1" ht="15.4" customHeight="1" x14ac:dyDescent="0.15">
      <c r="C360" s="17" t="s">
        <v>1364</v>
      </c>
      <c r="D360" s="10"/>
      <c r="E360" s="11"/>
      <c r="F360" s="10"/>
      <c r="G360" s="11"/>
      <c r="H360" s="10"/>
      <c r="I360" s="11"/>
      <c r="J360" s="10"/>
      <c r="K360" s="11"/>
      <c r="L360" s="13"/>
      <c r="M360" s="14"/>
      <c r="N360" s="10"/>
      <c r="O360" s="11"/>
      <c r="P360" s="10"/>
      <c r="Q360" s="11"/>
      <c r="R360" s="10">
        <v>41</v>
      </c>
      <c r="S360" s="11">
        <v>0.5</v>
      </c>
      <c r="T360" s="10">
        <v>41</v>
      </c>
      <c r="U360" s="11">
        <v>0.5</v>
      </c>
      <c r="V360" s="13">
        <v>82</v>
      </c>
      <c r="W360" s="14">
        <v>1.43562701009666E-4</v>
      </c>
      <c r="X360" s="13">
        <v>82</v>
      </c>
      <c r="Y360" s="14">
        <v>7.5362174989132194E-5</v>
      </c>
    </row>
    <row r="361" spans="3:25" s="1" customFormat="1" ht="15.4" customHeight="1" x14ac:dyDescent="0.15">
      <c r="C361" s="17" t="s">
        <v>1365</v>
      </c>
      <c r="D361" s="8"/>
      <c r="E361" s="9"/>
      <c r="F361" s="8"/>
      <c r="G361" s="9"/>
      <c r="H361" s="8"/>
      <c r="I361" s="9"/>
      <c r="J361" s="8"/>
      <c r="K361" s="9"/>
      <c r="L361" s="13"/>
      <c r="M361" s="14"/>
      <c r="N361" s="8"/>
      <c r="O361" s="9"/>
      <c r="P361" s="8"/>
      <c r="Q361" s="9"/>
      <c r="R361" s="8">
        <v>150</v>
      </c>
      <c r="S361" s="9">
        <v>0.74626865671641796</v>
      </c>
      <c r="T361" s="8">
        <v>51</v>
      </c>
      <c r="U361" s="9">
        <v>0.25373134328358199</v>
      </c>
      <c r="V361" s="13">
        <v>201</v>
      </c>
      <c r="W361" s="14">
        <v>3.5190369393832801E-4</v>
      </c>
      <c r="X361" s="13">
        <v>201</v>
      </c>
      <c r="Y361" s="14">
        <v>1.8472923381482399E-4</v>
      </c>
    </row>
    <row r="362" spans="3:25" s="1" customFormat="1" ht="15.4" customHeight="1" x14ac:dyDescent="0.15">
      <c r="C362" s="17" t="s">
        <v>1366</v>
      </c>
      <c r="D362" s="10"/>
      <c r="E362" s="11"/>
      <c r="F362" s="10"/>
      <c r="G362" s="11"/>
      <c r="H362" s="10"/>
      <c r="I362" s="11"/>
      <c r="J362" s="10"/>
      <c r="K362" s="11"/>
      <c r="L362" s="13"/>
      <c r="M362" s="14"/>
      <c r="N362" s="10"/>
      <c r="O362" s="11"/>
      <c r="P362" s="10">
        <v>2</v>
      </c>
      <c r="Q362" s="11">
        <v>9.7560975609756097E-3</v>
      </c>
      <c r="R362" s="10">
        <v>133</v>
      </c>
      <c r="S362" s="11">
        <v>0.64878048780487796</v>
      </c>
      <c r="T362" s="10">
        <v>70</v>
      </c>
      <c r="U362" s="11">
        <v>0.34146341463414598</v>
      </c>
      <c r="V362" s="13">
        <v>205</v>
      </c>
      <c r="W362" s="14">
        <v>3.5890675252416498E-4</v>
      </c>
      <c r="X362" s="13">
        <v>205</v>
      </c>
      <c r="Y362" s="14">
        <v>1.8840543747283099E-4</v>
      </c>
    </row>
    <row r="363" spans="3:25" s="1" customFormat="1" ht="15.4" customHeight="1" x14ac:dyDescent="0.15">
      <c r="C363" s="17" t="s">
        <v>1367</v>
      </c>
      <c r="D363" s="8"/>
      <c r="E363" s="9"/>
      <c r="F363" s="8"/>
      <c r="G363" s="9"/>
      <c r="H363" s="8"/>
      <c r="I363" s="9"/>
      <c r="J363" s="8"/>
      <c r="K363" s="9"/>
      <c r="L363" s="13"/>
      <c r="M363" s="14"/>
      <c r="N363" s="8"/>
      <c r="O363" s="9"/>
      <c r="P363" s="8"/>
      <c r="Q363" s="9"/>
      <c r="R363" s="8">
        <v>108</v>
      </c>
      <c r="S363" s="9">
        <v>0.34504792332268402</v>
      </c>
      <c r="T363" s="8">
        <v>205</v>
      </c>
      <c r="U363" s="9">
        <v>0.65495207667731603</v>
      </c>
      <c r="V363" s="13">
        <v>313</v>
      </c>
      <c r="W363" s="14">
        <v>5.4798933434177402E-4</v>
      </c>
      <c r="X363" s="13">
        <v>313</v>
      </c>
      <c r="Y363" s="14">
        <v>2.8766293623900499E-4</v>
      </c>
    </row>
    <row r="364" spans="3:25" s="1" customFormat="1" ht="15.4" customHeight="1" x14ac:dyDescent="0.15">
      <c r="C364" s="17" t="s">
        <v>1368</v>
      </c>
      <c r="D364" s="10"/>
      <c r="E364" s="11"/>
      <c r="F364" s="10"/>
      <c r="G364" s="11"/>
      <c r="H364" s="10"/>
      <c r="I364" s="11"/>
      <c r="J364" s="10"/>
      <c r="K364" s="11"/>
      <c r="L364" s="13"/>
      <c r="M364" s="14"/>
      <c r="N364" s="10"/>
      <c r="O364" s="11"/>
      <c r="P364" s="10"/>
      <c r="Q364" s="11"/>
      <c r="R364" s="10">
        <v>155</v>
      </c>
      <c r="S364" s="11">
        <v>0.61752988047808799</v>
      </c>
      <c r="T364" s="10">
        <v>96</v>
      </c>
      <c r="U364" s="11">
        <v>0.38247011952191201</v>
      </c>
      <c r="V364" s="13">
        <v>251</v>
      </c>
      <c r="W364" s="14">
        <v>4.3944192626129498E-4</v>
      </c>
      <c r="X364" s="13">
        <v>251</v>
      </c>
      <c r="Y364" s="14">
        <v>2.3068177953990501E-4</v>
      </c>
    </row>
    <row r="365" spans="3:25" s="1" customFormat="1" ht="15.4" customHeight="1" x14ac:dyDescent="0.15">
      <c r="C365" s="17" t="s">
        <v>1369</v>
      </c>
      <c r="D365" s="8"/>
      <c r="E365" s="9"/>
      <c r="F365" s="8"/>
      <c r="G365" s="9"/>
      <c r="H365" s="8"/>
      <c r="I365" s="9"/>
      <c r="J365" s="8"/>
      <c r="K365" s="9"/>
      <c r="L365" s="13"/>
      <c r="M365" s="14"/>
      <c r="N365" s="8">
        <v>2</v>
      </c>
      <c r="O365" s="9">
        <v>4.2826552462526804E-3</v>
      </c>
      <c r="P365" s="8">
        <v>11</v>
      </c>
      <c r="Q365" s="9">
        <v>2.3554603854389702E-2</v>
      </c>
      <c r="R365" s="8">
        <v>409</v>
      </c>
      <c r="S365" s="9">
        <v>0.87580299785867199</v>
      </c>
      <c r="T365" s="8">
        <v>45</v>
      </c>
      <c r="U365" s="9">
        <v>9.6359743040685203E-2</v>
      </c>
      <c r="V365" s="13">
        <v>467</v>
      </c>
      <c r="W365" s="14">
        <v>8.1760708989651204E-4</v>
      </c>
      <c r="X365" s="13">
        <v>467</v>
      </c>
      <c r="Y365" s="14">
        <v>4.2919677707225302E-4</v>
      </c>
    </row>
    <row r="366" spans="3:25" s="1" customFormat="1" ht="15.4" customHeight="1" x14ac:dyDescent="0.15">
      <c r="C366" s="17" t="s">
        <v>1370</v>
      </c>
      <c r="D366" s="10"/>
      <c r="E366" s="11"/>
      <c r="F366" s="10"/>
      <c r="G366" s="11"/>
      <c r="H366" s="10"/>
      <c r="I366" s="11"/>
      <c r="J366" s="10"/>
      <c r="K366" s="11"/>
      <c r="L366" s="13"/>
      <c r="M366" s="14"/>
      <c r="N366" s="10">
        <v>20</v>
      </c>
      <c r="O366" s="11">
        <v>1.8433179723502301E-2</v>
      </c>
      <c r="P366" s="10">
        <v>56</v>
      </c>
      <c r="Q366" s="11">
        <v>5.16129032258065E-2</v>
      </c>
      <c r="R366" s="10">
        <v>902</v>
      </c>
      <c r="S366" s="11">
        <v>0.83133640552995403</v>
      </c>
      <c r="T366" s="10">
        <v>107</v>
      </c>
      <c r="U366" s="11">
        <v>9.8617511520737305E-2</v>
      </c>
      <c r="V366" s="13">
        <v>1085</v>
      </c>
      <c r="W366" s="14">
        <v>1.8995796414083899E-3</v>
      </c>
      <c r="X366" s="13">
        <v>1085</v>
      </c>
      <c r="Y366" s="14">
        <v>9.9717024223424993E-4</v>
      </c>
    </row>
    <row r="367" spans="3:25" s="1" customFormat="1" ht="15.4" customHeight="1" x14ac:dyDescent="0.15">
      <c r="C367" s="17" t="s">
        <v>1371</v>
      </c>
      <c r="D367" s="8"/>
      <c r="E367" s="9"/>
      <c r="F367" s="8"/>
      <c r="G367" s="9"/>
      <c r="H367" s="8"/>
      <c r="I367" s="9"/>
      <c r="J367" s="8"/>
      <c r="K367" s="9"/>
      <c r="L367" s="13"/>
      <c r="M367" s="14"/>
      <c r="N367" s="8"/>
      <c r="O367" s="9"/>
      <c r="P367" s="8"/>
      <c r="Q367" s="9"/>
      <c r="R367" s="8">
        <v>1308</v>
      </c>
      <c r="S367" s="9">
        <v>1</v>
      </c>
      <c r="T367" s="8"/>
      <c r="U367" s="9"/>
      <c r="V367" s="13">
        <v>1308</v>
      </c>
      <c r="W367" s="14">
        <v>2.2900001575688199E-3</v>
      </c>
      <c r="X367" s="13">
        <v>1308</v>
      </c>
      <c r="Y367" s="14">
        <v>1.20211859616811E-3</v>
      </c>
    </row>
    <row r="368" spans="3:25" s="1" customFormat="1" ht="15.4" customHeight="1" x14ac:dyDescent="0.15">
      <c r="C368" s="17" t="s">
        <v>1372</v>
      </c>
      <c r="D368" s="10"/>
      <c r="E368" s="11"/>
      <c r="F368" s="10"/>
      <c r="G368" s="11"/>
      <c r="H368" s="10"/>
      <c r="I368" s="11"/>
      <c r="J368" s="10"/>
      <c r="K368" s="11"/>
      <c r="L368" s="13"/>
      <c r="M368" s="14"/>
      <c r="N368" s="10"/>
      <c r="O368" s="11"/>
      <c r="P368" s="10"/>
      <c r="Q368" s="11"/>
      <c r="R368" s="10">
        <v>18484</v>
      </c>
      <c r="S368" s="11">
        <v>1</v>
      </c>
      <c r="T368" s="10"/>
      <c r="U368" s="11"/>
      <c r="V368" s="13">
        <v>18484</v>
      </c>
      <c r="W368" s="14">
        <v>3.2361133725154499E-2</v>
      </c>
      <c r="X368" s="13">
        <v>18484</v>
      </c>
      <c r="Y368" s="14">
        <v>1.6987737103647801E-2</v>
      </c>
    </row>
    <row r="369" spans="3:25" s="1" customFormat="1" ht="15.4" customHeight="1" x14ac:dyDescent="0.15">
      <c r="C369" s="17" t="s">
        <v>1373</v>
      </c>
      <c r="D369" s="8"/>
      <c r="E369" s="9"/>
      <c r="F369" s="8"/>
      <c r="G369" s="9"/>
      <c r="H369" s="8"/>
      <c r="I369" s="9"/>
      <c r="J369" s="8"/>
      <c r="K369" s="9"/>
      <c r="L369" s="13"/>
      <c r="M369" s="14"/>
      <c r="N369" s="8"/>
      <c r="O369" s="9"/>
      <c r="P369" s="8"/>
      <c r="Q369" s="9"/>
      <c r="R369" s="8">
        <v>3251</v>
      </c>
      <c r="S369" s="9">
        <v>1</v>
      </c>
      <c r="T369" s="8"/>
      <c r="U369" s="9"/>
      <c r="V369" s="13">
        <v>3251</v>
      </c>
      <c r="W369" s="14">
        <v>5.6917358656393196E-3</v>
      </c>
      <c r="X369" s="13">
        <v>3251</v>
      </c>
      <c r="Y369" s="14">
        <v>2.9878345230447399E-3</v>
      </c>
    </row>
    <row r="370" spans="3:25" s="1" customFormat="1" ht="15.4" customHeight="1" x14ac:dyDescent="0.15">
      <c r="C370" s="17" t="s">
        <v>1374</v>
      </c>
      <c r="D370" s="10"/>
      <c r="E370" s="11"/>
      <c r="F370" s="10"/>
      <c r="G370" s="11"/>
      <c r="H370" s="10"/>
      <c r="I370" s="11"/>
      <c r="J370" s="10"/>
      <c r="K370" s="11"/>
      <c r="L370" s="13"/>
      <c r="M370" s="14"/>
      <c r="N370" s="10"/>
      <c r="O370" s="11"/>
      <c r="P370" s="10">
        <v>3</v>
      </c>
      <c r="Q370" s="11">
        <v>5.8023712357116603E-5</v>
      </c>
      <c r="R370" s="10">
        <v>51700</v>
      </c>
      <c r="S370" s="11">
        <v>0.99994197628764303</v>
      </c>
      <c r="T370" s="10"/>
      <c r="U370" s="11"/>
      <c r="V370" s="13">
        <v>51703</v>
      </c>
      <c r="W370" s="14">
        <v>9.0519784515887297E-2</v>
      </c>
      <c r="X370" s="13">
        <v>51703</v>
      </c>
      <c r="Y370" s="14">
        <v>4.7517689432476903E-2</v>
      </c>
    </row>
    <row r="371" spans="3:25" s="1" customFormat="1" ht="15.4" customHeight="1" x14ac:dyDescent="0.15">
      <c r="C371" s="17" t="s">
        <v>1375</v>
      </c>
      <c r="D371" s="8"/>
      <c r="E371" s="9"/>
      <c r="F371" s="8"/>
      <c r="G371" s="9"/>
      <c r="H371" s="8"/>
      <c r="I371" s="9"/>
      <c r="J371" s="8"/>
      <c r="K371" s="9"/>
      <c r="L371" s="13"/>
      <c r="M371" s="14"/>
      <c r="N371" s="8"/>
      <c r="O371" s="9"/>
      <c r="P371" s="8"/>
      <c r="Q371" s="9"/>
      <c r="R371" s="8">
        <v>657</v>
      </c>
      <c r="S371" s="9">
        <v>1</v>
      </c>
      <c r="T371" s="8"/>
      <c r="U371" s="9"/>
      <c r="V371" s="13">
        <v>657</v>
      </c>
      <c r="W371" s="14">
        <v>1.15025237272379E-3</v>
      </c>
      <c r="X371" s="13">
        <v>657</v>
      </c>
      <c r="Y371" s="14">
        <v>6.0381645082755895E-4</v>
      </c>
    </row>
    <row r="372" spans="3:25" s="1" customFormat="1" ht="15.4" customHeight="1" x14ac:dyDescent="0.15">
      <c r="C372" s="17" t="s">
        <v>1376</v>
      </c>
      <c r="D372" s="10"/>
      <c r="E372" s="11"/>
      <c r="F372" s="10"/>
      <c r="G372" s="11"/>
      <c r="H372" s="10"/>
      <c r="I372" s="11"/>
      <c r="J372" s="10"/>
      <c r="K372" s="11"/>
      <c r="L372" s="13"/>
      <c r="M372" s="14"/>
      <c r="N372" s="10"/>
      <c r="O372" s="11"/>
      <c r="P372" s="10"/>
      <c r="Q372" s="11"/>
      <c r="R372" s="10">
        <v>49</v>
      </c>
      <c r="S372" s="11">
        <v>1</v>
      </c>
      <c r="T372" s="10"/>
      <c r="U372" s="11"/>
      <c r="V372" s="13">
        <v>49</v>
      </c>
      <c r="W372" s="14">
        <v>8.5787467676507706E-5</v>
      </c>
      <c r="X372" s="13">
        <v>49</v>
      </c>
      <c r="Y372" s="14">
        <v>4.5033494810578999E-5</v>
      </c>
    </row>
    <row r="373" spans="3:25" s="1" customFormat="1" ht="15.4" customHeight="1" x14ac:dyDescent="0.15">
      <c r="C373" s="17" t="s">
        <v>1377</v>
      </c>
      <c r="D373" s="8"/>
      <c r="E373" s="9"/>
      <c r="F373" s="8"/>
      <c r="G373" s="9"/>
      <c r="H373" s="8"/>
      <c r="I373" s="9"/>
      <c r="J373" s="8"/>
      <c r="K373" s="9"/>
      <c r="L373" s="13"/>
      <c r="M373" s="14"/>
      <c r="N373" s="8"/>
      <c r="O373" s="9"/>
      <c r="P373" s="8"/>
      <c r="Q373" s="9"/>
      <c r="R373" s="8">
        <v>751</v>
      </c>
      <c r="S373" s="9">
        <v>1</v>
      </c>
      <c r="T373" s="8"/>
      <c r="U373" s="9"/>
      <c r="V373" s="13">
        <v>751</v>
      </c>
      <c r="W373" s="14">
        <v>1.31482424949097E-3</v>
      </c>
      <c r="X373" s="13">
        <v>751</v>
      </c>
      <c r="Y373" s="14">
        <v>6.9020723679071104E-4</v>
      </c>
    </row>
    <row r="374" spans="3:25" s="1" customFormat="1" ht="15.4" customHeight="1" x14ac:dyDescent="0.15">
      <c r="C374" s="17" t="s">
        <v>1378</v>
      </c>
      <c r="D374" s="10"/>
      <c r="E374" s="11"/>
      <c r="F374" s="10"/>
      <c r="G374" s="11"/>
      <c r="H374" s="10"/>
      <c r="I374" s="11"/>
      <c r="J374" s="10"/>
      <c r="K374" s="11"/>
      <c r="L374" s="13"/>
      <c r="M374" s="14"/>
      <c r="N374" s="10"/>
      <c r="O374" s="11"/>
      <c r="P374" s="10"/>
      <c r="Q374" s="11"/>
      <c r="R374" s="10">
        <v>198</v>
      </c>
      <c r="S374" s="11">
        <v>1</v>
      </c>
      <c r="T374" s="10"/>
      <c r="U374" s="11"/>
      <c r="V374" s="13">
        <v>198</v>
      </c>
      <c r="W374" s="14">
        <v>3.4665139999894999E-4</v>
      </c>
      <c r="X374" s="13">
        <v>198</v>
      </c>
      <c r="Y374" s="14">
        <v>1.8197208107131901E-4</v>
      </c>
    </row>
    <row r="375" spans="3:25" s="1" customFormat="1" ht="15.4" customHeight="1" x14ac:dyDescent="0.15">
      <c r="C375" s="17" t="s">
        <v>1379</v>
      </c>
      <c r="D375" s="8"/>
      <c r="E375" s="9"/>
      <c r="F375" s="8"/>
      <c r="G375" s="9"/>
      <c r="H375" s="8"/>
      <c r="I375" s="9"/>
      <c r="J375" s="8"/>
      <c r="K375" s="9"/>
      <c r="L375" s="13"/>
      <c r="M375" s="14"/>
      <c r="N375" s="8"/>
      <c r="O375" s="9"/>
      <c r="P375" s="8"/>
      <c r="Q375" s="9"/>
      <c r="R375" s="8">
        <v>952</v>
      </c>
      <c r="S375" s="9">
        <v>1</v>
      </c>
      <c r="T375" s="8"/>
      <c r="U375" s="9"/>
      <c r="V375" s="13">
        <v>952</v>
      </c>
      <c r="W375" s="14">
        <v>1.66672794342929E-3</v>
      </c>
      <c r="X375" s="13">
        <v>952</v>
      </c>
      <c r="Y375" s="14">
        <v>8.74936470605535E-4</v>
      </c>
    </row>
    <row r="376" spans="3:25" s="1" customFormat="1" ht="15.4" customHeight="1" x14ac:dyDescent="0.15">
      <c r="C376" s="17" t="s">
        <v>1380</v>
      </c>
      <c r="D376" s="10"/>
      <c r="E376" s="11"/>
      <c r="F376" s="10"/>
      <c r="G376" s="11"/>
      <c r="H376" s="10"/>
      <c r="I376" s="11"/>
      <c r="J376" s="10"/>
      <c r="K376" s="11"/>
      <c r="L376" s="13"/>
      <c r="M376" s="14"/>
      <c r="N376" s="10"/>
      <c r="O376" s="11"/>
      <c r="P376" s="10">
        <v>1</v>
      </c>
      <c r="Q376" s="11">
        <v>4.9407114624505904E-4</v>
      </c>
      <c r="R376" s="10">
        <v>2023</v>
      </c>
      <c r="S376" s="11">
        <v>0.999505928853755</v>
      </c>
      <c r="T376" s="10"/>
      <c r="U376" s="11"/>
      <c r="V376" s="13">
        <v>2024</v>
      </c>
      <c r="W376" s="14">
        <v>3.5435476444337101E-3</v>
      </c>
      <c r="X376" s="13">
        <v>2024</v>
      </c>
      <c r="Y376" s="14">
        <v>1.86015905095126E-3</v>
      </c>
    </row>
    <row r="377" spans="3:25" s="1" customFormat="1" ht="15.4" customHeight="1" x14ac:dyDescent="0.15">
      <c r="C377" s="17" t="s">
        <v>1381</v>
      </c>
      <c r="D377" s="8"/>
      <c r="E377" s="9"/>
      <c r="F377" s="8"/>
      <c r="G377" s="9"/>
      <c r="H377" s="8"/>
      <c r="I377" s="9"/>
      <c r="J377" s="8"/>
      <c r="K377" s="9"/>
      <c r="L377" s="13"/>
      <c r="M377" s="14"/>
      <c r="N377" s="8"/>
      <c r="O377" s="9"/>
      <c r="P377" s="8"/>
      <c r="Q377" s="9"/>
      <c r="R377" s="8">
        <v>735</v>
      </c>
      <c r="S377" s="9">
        <v>1</v>
      </c>
      <c r="T377" s="8"/>
      <c r="U377" s="9"/>
      <c r="V377" s="13">
        <v>735</v>
      </c>
      <c r="W377" s="14">
        <v>1.2868120151476199E-3</v>
      </c>
      <c r="X377" s="13">
        <v>735</v>
      </c>
      <c r="Y377" s="14">
        <v>6.7550242215868499E-4</v>
      </c>
    </row>
    <row r="378" spans="3:25" s="1" customFormat="1" ht="15.4" customHeight="1" x14ac:dyDescent="0.15">
      <c r="C378" s="17" t="s">
        <v>1382</v>
      </c>
      <c r="D378" s="10"/>
      <c r="E378" s="11"/>
      <c r="F378" s="10"/>
      <c r="G378" s="11"/>
      <c r="H378" s="10"/>
      <c r="I378" s="11"/>
      <c r="J378" s="10"/>
      <c r="K378" s="11"/>
      <c r="L378" s="13"/>
      <c r="M378" s="14"/>
      <c r="N378" s="10"/>
      <c r="O378" s="11"/>
      <c r="P378" s="10"/>
      <c r="Q378" s="11"/>
      <c r="R378" s="10">
        <v>735</v>
      </c>
      <c r="S378" s="11">
        <v>1</v>
      </c>
      <c r="T378" s="10"/>
      <c r="U378" s="11"/>
      <c r="V378" s="13">
        <v>735</v>
      </c>
      <c r="W378" s="14">
        <v>1.2868120151476199E-3</v>
      </c>
      <c r="X378" s="13">
        <v>735</v>
      </c>
      <c r="Y378" s="14">
        <v>6.7550242215868499E-4</v>
      </c>
    </row>
    <row r="379" spans="3:25" s="1" customFormat="1" ht="15.4" customHeight="1" x14ac:dyDescent="0.15">
      <c r="C379" s="17" t="s">
        <v>1383</v>
      </c>
      <c r="D379" s="8"/>
      <c r="E379" s="9"/>
      <c r="F379" s="8"/>
      <c r="G379" s="9"/>
      <c r="H379" s="8"/>
      <c r="I379" s="9"/>
      <c r="J379" s="8"/>
      <c r="K379" s="9"/>
      <c r="L379" s="13"/>
      <c r="M379" s="14"/>
      <c r="N379" s="8"/>
      <c r="O379" s="9"/>
      <c r="P379" s="8"/>
      <c r="Q379" s="9"/>
      <c r="R379" s="8">
        <v>351</v>
      </c>
      <c r="S379" s="9">
        <v>1</v>
      </c>
      <c r="T379" s="8"/>
      <c r="U379" s="9"/>
      <c r="V379" s="13">
        <v>351</v>
      </c>
      <c r="W379" s="14">
        <v>6.1451839090722899E-4</v>
      </c>
      <c r="X379" s="13">
        <v>351</v>
      </c>
      <c r="Y379" s="14">
        <v>3.2258687099006602E-4</v>
      </c>
    </row>
    <row r="380" spans="3:25" s="1" customFormat="1" ht="15.4" customHeight="1" x14ac:dyDescent="0.15">
      <c r="C380" s="17" t="s">
        <v>1384</v>
      </c>
      <c r="D380" s="10"/>
      <c r="E380" s="11"/>
      <c r="F380" s="10"/>
      <c r="G380" s="11"/>
      <c r="H380" s="10"/>
      <c r="I380" s="11"/>
      <c r="J380" s="10"/>
      <c r="K380" s="11"/>
      <c r="L380" s="13"/>
      <c r="M380" s="14"/>
      <c r="N380" s="10"/>
      <c r="O380" s="11"/>
      <c r="P380" s="10">
        <v>1</v>
      </c>
      <c r="Q380" s="11">
        <v>3.2851511169513798E-4</v>
      </c>
      <c r="R380" s="10">
        <v>3043</v>
      </c>
      <c r="S380" s="11">
        <v>0.99967148488830504</v>
      </c>
      <c r="T380" s="10"/>
      <c r="U380" s="11"/>
      <c r="V380" s="13">
        <v>3044</v>
      </c>
      <c r="W380" s="14">
        <v>5.3293275838222302E-3</v>
      </c>
      <c r="X380" s="13">
        <v>3044</v>
      </c>
      <c r="Y380" s="14">
        <v>2.79759098374291E-3</v>
      </c>
    </row>
    <row r="381" spans="3:25" s="1" customFormat="1" ht="15.4" customHeight="1" x14ac:dyDescent="0.15">
      <c r="C381" s="17" t="s">
        <v>1385</v>
      </c>
      <c r="D381" s="8"/>
      <c r="E381" s="9"/>
      <c r="F381" s="8"/>
      <c r="G381" s="9"/>
      <c r="H381" s="8"/>
      <c r="I381" s="9"/>
      <c r="J381" s="8"/>
      <c r="K381" s="9"/>
      <c r="L381" s="13"/>
      <c r="M381" s="14"/>
      <c r="N381" s="8"/>
      <c r="O381" s="9"/>
      <c r="P381" s="8"/>
      <c r="Q381" s="9"/>
      <c r="R381" s="8">
        <v>1822</v>
      </c>
      <c r="S381" s="9">
        <v>1</v>
      </c>
      <c r="T381" s="8"/>
      <c r="U381" s="9"/>
      <c r="V381" s="13">
        <v>1822</v>
      </c>
      <c r="W381" s="14">
        <v>3.1898931858489201E-3</v>
      </c>
      <c r="X381" s="13">
        <v>1822</v>
      </c>
      <c r="Y381" s="14">
        <v>1.67451076622194E-3</v>
      </c>
    </row>
    <row r="382" spans="3:25" s="1" customFormat="1" ht="15.4" customHeight="1" x14ac:dyDescent="0.15">
      <c r="C382" s="17" t="s">
        <v>1386</v>
      </c>
      <c r="D382" s="10">
        <v>415</v>
      </c>
      <c r="E382" s="11">
        <v>1</v>
      </c>
      <c r="F382" s="10"/>
      <c r="G382" s="11"/>
      <c r="H382" s="10"/>
      <c r="I382" s="11"/>
      <c r="J382" s="10"/>
      <c r="K382" s="11"/>
      <c r="L382" s="13">
        <v>415</v>
      </c>
      <c r="M382" s="14">
        <v>8.0286322306055301E-4</v>
      </c>
      <c r="N382" s="10">
        <v>306</v>
      </c>
      <c r="O382" s="11">
        <v>1</v>
      </c>
      <c r="P382" s="10"/>
      <c r="Q382" s="11"/>
      <c r="R382" s="10"/>
      <c r="S382" s="11"/>
      <c r="T382" s="10"/>
      <c r="U382" s="11"/>
      <c r="V382" s="13">
        <v>306</v>
      </c>
      <c r="W382" s="14">
        <v>5.3573398181655898E-4</v>
      </c>
      <c r="X382" s="13">
        <v>721</v>
      </c>
      <c r="Y382" s="14">
        <v>6.6263570935566304E-4</v>
      </c>
    </row>
    <row r="383" spans="3:25" s="1" customFormat="1" ht="15.4" customHeight="1" x14ac:dyDescent="0.15">
      <c r="C383" s="17" t="s">
        <v>1387</v>
      </c>
      <c r="D383" s="8">
        <v>476</v>
      </c>
      <c r="E383" s="9">
        <v>1</v>
      </c>
      <c r="F383" s="8"/>
      <c r="G383" s="9"/>
      <c r="H383" s="8"/>
      <c r="I383" s="9"/>
      <c r="J383" s="8"/>
      <c r="K383" s="9"/>
      <c r="L383" s="13">
        <v>476</v>
      </c>
      <c r="M383" s="14">
        <v>9.2087444379957404E-4</v>
      </c>
      <c r="N383" s="8">
        <v>396</v>
      </c>
      <c r="O383" s="9">
        <v>1</v>
      </c>
      <c r="P383" s="8"/>
      <c r="Q383" s="9"/>
      <c r="R383" s="8"/>
      <c r="S383" s="9"/>
      <c r="T383" s="8"/>
      <c r="U383" s="9"/>
      <c r="V383" s="13">
        <v>396</v>
      </c>
      <c r="W383" s="14">
        <v>6.93302799997899E-4</v>
      </c>
      <c r="X383" s="13">
        <v>872</v>
      </c>
      <c r="Y383" s="14">
        <v>8.0141239744540595E-4</v>
      </c>
    </row>
    <row r="384" spans="3:25" s="1" customFormat="1" ht="15.4" customHeight="1" x14ac:dyDescent="0.15">
      <c r="C384" s="17" t="s">
        <v>1388</v>
      </c>
      <c r="D384" s="10">
        <v>787</v>
      </c>
      <c r="E384" s="11">
        <v>1</v>
      </c>
      <c r="F384" s="10"/>
      <c r="G384" s="11"/>
      <c r="H384" s="10"/>
      <c r="I384" s="11"/>
      <c r="J384" s="10"/>
      <c r="K384" s="11"/>
      <c r="L384" s="13">
        <v>787</v>
      </c>
      <c r="M384" s="14">
        <v>1.52253820855098E-3</v>
      </c>
      <c r="N384" s="10">
        <v>653</v>
      </c>
      <c r="O384" s="11">
        <v>1</v>
      </c>
      <c r="P384" s="10"/>
      <c r="Q384" s="11"/>
      <c r="R384" s="10"/>
      <c r="S384" s="11"/>
      <c r="T384" s="10"/>
      <c r="U384" s="11"/>
      <c r="V384" s="13">
        <v>653</v>
      </c>
      <c r="W384" s="14">
        <v>1.1432493141379501E-3</v>
      </c>
      <c r="X384" s="13">
        <v>1440</v>
      </c>
      <c r="Y384" s="14">
        <v>1.32343331688232E-3</v>
      </c>
    </row>
    <row r="385" spans="3:25" s="1" customFormat="1" ht="15.4" customHeight="1" x14ac:dyDescent="0.15">
      <c r="C385" s="17" t="s">
        <v>1389</v>
      </c>
      <c r="D385" s="8">
        <v>1308</v>
      </c>
      <c r="E385" s="9">
        <v>1</v>
      </c>
      <c r="F385" s="8"/>
      <c r="G385" s="9"/>
      <c r="H385" s="8"/>
      <c r="I385" s="9"/>
      <c r="J385" s="8"/>
      <c r="K385" s="9"/>
      <c r="L385" s="13">
        <v>1308</v>
      </c>
      <c r="M385" s="14">
        <v>2.53047011027278E-3</v>
      </c>
      <c r="N385" s="8">
        <v>1249</v>
      </c>
      <c r="O385" s="9">
        <v>1</v>
      </c>
      <c r="P385" s="8"/>
      <c r="Q385" s="9"/>
      <c r="R385" s="8"/>
      <c r="S385" s="9"/>
      <c r="T385" s="8"/>
      <c r="U385" s="9"/>
      <c r="V385" s="13">
        <v>1249</v>
      </c>
      <c r="W385" s="14">
        <v>2.1867050434277199E-3</v>
      </c>
      <c r="X385" s="13">
        <v>2557</v>
      </c>
      <c r="Y385" s="14">
        <v>2.3500131883806199E-3</v>
      </c>
    </row>
    <row r="386" spans="3:25" s="1" customFormat="1" ht="15.4" customHeight="1" x14ac:dyDescent="0.15">
      <c r="C386" s="17" t="s">
        <v>1390</v>
      </c>
      <c r="D386" s="10">
        <v>2793</v>
      </c>
      <c r="E386" s="11">
        <v>1</v>
      </c>
      <c r="F386" s="10"/>
      <c r="G386" s="11"/>
      <c r="H386" s="10"/>
      <c r="I386" s="11"/>
      <c r="J386" s="10"/>
      <c r="K386" s="11"/>
      <c r="L386" s="13">
        <v>2793</v>
      </c>
      <c r="M386" s="14">
        <v>5.4033662217063301E-3</v>
      </c>
      <c r="N386" s="10">
        <v>2035</v>
      </c>
      <c r="O386" s="11">
        <v>1</v>
      </c>
      <c r="P386" s="10"/>
      <c r="Q386" s="11"/>
      <c r="R386" s="10"/>
      <c r="S386" s="11"/>
      <c r="T386" s="10"/>
      <c r="U386" s="11"/>
      <c r="V386" s="13">
        <v>2035</v>
      </c>
      <c r="W386" s="14">
        <v>3.5628060555447602E-3</v>
      </c>
      <c r="X386" s="13">
        <v>4828</v>
      </c>
      <c r="Y386" s="14">
        <v>4.4371778152137798E-3</v>
      </c>
    </row>
    <row r="387" spans="3:25" s="1" customFormat="1" ht="15.4" customHeight="1" x14ac:dyDescent="0.15">
      <c r="C387" s="17" t="s">
        <v>1391</v>
      </c>
      <c r="D387" s="8">
        <v>2377</v>
      </c>
      <c r="E387" s="9">
        <v>1</v>
      </c>
      <c r="F387" s="8"/>
      <c r="G387" s="9"/>
      <c r="H387" s="8"/>
      <c r="I387" s="9"/>
      <c r="J387" s="8"/>
      <c r="K387" s="9"/>
      <c r="L387" s="13">
        <v>2377</v>
      </c>
      <c r="M387" s="14">
        <v>4.5985683884697199E-3</v>
      </c>
      <c r="N387" s="8">
        <v>1954</v>
      </c>
      <c r="O387" s="9">
        <v>1</v>
      </c>
      <c r="P387" s="8"/>
      <c r="Q387" s="9"/>
      <c r="R387" s="8"/>
      <c r="S387" s="9"/>
      <c r="T387" s="8"/>
      <c r="U387" s="9"/>
      <c r="V387" s="13">
        <v>1954</v>
      </c>
      <c r="W387" s="14">
        <v>3.4209941191815502E-3</v>
      </c>
      <c r="X387" s="13">
        <v>4331</v>
      </c>
      <c r="Y387" s="14">
        <v>3.9804095107064796E-3</v>
      </c>
    </row>
    <row r="388" spans="3:25" s="1" customFormat="1" ht="15.4" customHeight="1" x14ac:dyDescent="0.15">
      <c r="C388" s="17" t="s">
        <v>1392</v>
      </c>
      <c r="D388" s="10">
        <v>32043</v>
      </c>
      <c r="E388" s="11">
        <v>1</v>
      </c>
      <c r="F388" s="10"/>
      <c r="G388" s="11"/>
      <c r="H388" s="10"/>
      <c r="I388" s="11"/>
      <c r="J388" s="10"/>
      <c r="K388" s="11"/>
      <c r="L388" s="13">
        <v>32043</v>
      </c>
      <c r="M388" s="14">
        <v>6.1990713871154998E-2</v>
      </c>
      <c r="N388" s="10">
        <v>31118</v>
      </c>
      <c r="O388" s="11">
        <v>1</v>
      </c>
      <c r="P388" s="10"/>
      <c r="Q388" s="11"/>
      <c r="R388" s="10"/>
      <c r="S388" s="11"/>
      <c r="T388" s="10"/>
      <c r="U388" s="11"/>
      <c r="V388" s="13">
        <v>31118</v>
      </c>
      <c r="W388" s="14">
        <v>5.4480294268521801E-2</v>
      </c>
      <c r="X388" s="13">
        <v>63161</v>
      </c>
      <c r="Y388" s="14">
        <v>5.8048174810836302E-2</v>
      </c>
    </row>
    <row r="389" spans="3:25" s="1" customFormat="1" ht="15.4" customHeight="1" x14ac:dyDescent="0.15">
      <c r="C389" s="17" t="s">
        <v>1393</v>
      </c>
      <c r="D389" s="8"/>
      <c r="E389" s="9"/>
      <c r="F389" s="8"/>
      <c r="G389" s="9"/>
      <c r="H389" s="8">
        <v>69</v>
      </c>
      <c r="I389" s="9">
        <v>0.75</v>
      </c>
      <c r="J389" s="8">
        <v>23</v>
      </c>
      <c r="K389" s="9">
        <v>0.25</v>
      </c>
      <c r="L389" s="13">
        <v>92</v>
      </c>
      <c r="M389" s="14">
        <v>1.77984136196556E-4</v>
      </c>
      <c r="N389" s="8"/>
      <c r="O389" s="9"/>
      <c r="P389" s="8"/>
      <c r="Q389" s="9"/>
      <c r="R389" s="8">
        <v>53</v>
      </c>
      <c r="S389" s="9">
        <v>0.69736842105263197</v>
      </c>
      <c r="T389" s="8">
        <v>23</v>
      </c>
      <c r="U389" s="9">
        <v>0.30263157894736797</v>
      </c>
      <c r="V389" s="13">
        <v>76</v>
      </c>
      <c r="W389" s="14">
        <v>1.3305811313090999E-4</v>
      </c>
      <c r="X389" s="13">
        <v>168</v>
      </c>
      <c r="Y389" s="14">
        <v>1.5440055363627101E-4</v>
      </c>
    </row>
    <row r="390" spans="3:25" s="1" customFormat="1" ht="15.4" customHeight="1" x14ac:dyDescent="0.15">
      <c r="C390" s="17" t="s">
        <v>1394</v>
      </c>
      <c r="D390" s="10"/>
      <c r="E390" s="11"/>
      <c r="F390" s="10">
        <v>6</v>
      </c>
      <c r="G390" s="11">
        <v>0.5</v>
      </c>
      <c r="H390" s="10">
        <v>6</v>
      </c>
      <c r="I390" s="11">
        <v>0.5</v>
      </c>
      <c r="J390" s="10"/>
      <c r="K390" s="11"/>
      <c r="L390" s="13">
        <v>12</v>
      </c>
      <c r="M390" s="14">
        <v>2.3215322112594299E-5</v>
      </c>
      <c r="N390" s="10"/>
      <c r="O390" s="11"/>
      <c r="P390" s="10">
        <v>5</v>
      </c>
      <c r="Q390" s="11">
        <v>0.71428571428571397</v>
      </c>
      <c r="R390" s="10">
        <v>2</v>
      </c>
      <c r="S390" s="11">
        <v>0.28571428571428598</v>
      </c>
      <c r="T390" s="10"/>
      <c r="U390" s="11"/>
      <c r="V390" s="13">
        <v>7</v>
      </c>
      <c r="W390" s="14">
        <v>1.22553525252154E-5</v>
      </c>
      <c r="X390" s="13">
        <v>19</v>
      </c>
      <c r="Y390" s="14">
        <v>1.74619673755306E-5</v>
      </c>
    </row>
    <row r="391" spans="3:25" s="1" customFormat="1" ht="15.4" customHeight="1" x14ac:dyDescent="0.15">
      <c r="C391" s="17" t="s">
        <v>1395</v>
      </c>
      <c r="D391" s="8">
        <v>3</v>
      </c>
      <c r="E391" s="9">
        <v>1.21951219512195E-2</v>
      </c>
      <c r="F391" s="8">
        <v>29</v>
      </c>
      <c r="G391" s="9">
        <v>0.117886178861789</v>
      </c>
      <c r="H391" s="8">
        <v>126</v>
      </c>
      <c r="I391" s="9">
        <v>0.51219512195121997</v>
      </c>
      <c r="J391" s="8">
        <v>88</v>
      </c>
      <c r="K391" s="9">
        <v>0.35772357723577197</v>
      </c>
      <c r="L391" s="13">
        <v>246</v>
      </c>
      <c r="M391" s="14">
        <v>4.75914103308183E-4</v>
      </c>
      <c r="N391" s="8">
        <v>1</v>
      </c>
      <c r="O391" s="9">
        <v>3.9525691699604697E-3</v>
      </c>
      <c r="P391" s="8">
        <v>25</v>
      </c>
      <c r="Q391" s="9">
        <v>9.8814229249011898E-2</v>
      </c>
      <c r="R391" s="8">
        <v>155</v>
      </c>
      <c r="S391" s="9">
        <v>0.61264822134387398</v>
      </c>
      <c r="T391" s="8">
        <v>72</v>
      </c>
      <c r="U391" s="9">
        <v>0.28458498023715401</v>
      </c>
      <c r="V391" s="13">
        <v>253</v>
      </c>
      <c r="W391" s="14">
        <v>4.4294345555421301E-4</v>
      </c>
      <c r="X391" s="13">
        <v>499</v>
      </c>
      <c r="Y391" s="14">
        <v>4.5860640633630501E-4</v>
      </c>
    </row>
    <row r="392" spans="3:25" s="1" customFormat="1" ht="15.4" customHeight="1" x14ac:dyDescent="0.15">
      <c r="C392" s="17" t="s">
        <v>1396</v>
      </c>
      <c r="D392" s="10"/>
      <c r="E392" s="11"/>
      <c r="F392" s="10"/>
      <c r="G392" s="11"/>
      <c r="H392" s="10">
        <v>475</v>
      </c>
      <c r="I392" s="11">
        <v>0.18318549942151899</v>
      </c>
      <c r="J392" s="10">
        <v>2118</v>
      </c>
      <c r="K392" s="11">
        <v>0.81681450057848104</v>
      </c>
      <c r="L392" s="13">
        <v>2593</v>
      </c>
      <c r="M392" s="14">
        <v>5.01644418649642E-3</v>
      </c>
      <c r="N392" s="10"/>
      <c r="O392" s="11"/>
      <c r="P392" s="10"/>
      <c r="Q392" s="11"/>
      <c r="R392" s="10">
        <v>699</v>
      </c>
      <c r="S392" s="11">
        <v>0.20540699382897401</v>
      </c>
      <c r="T392" s="10">
        <v>2704</v>
      </c>
      <c r="U392" s="11">
        <v>0.79459300617102602</v>
      </c>
      <c r="V392" s="13">
        <v>3403</v>
      </c>
      <c r="W392" s="14">
        <v>5.9578520919011399E-3</v>
      </c>
      <c r="X392" s="13">
        <v>5996</v>
      </c>
      <c r="Y392" s="14">
        <v>5.5106292833516698E-3</v>
      </c>
    </row>
    <row r="393" spans="3:25" s="1" customFormat="1" ht="15.4" customHeight="1" x14ac:dyDescent="0.15">
      <c r="C393" s="17" t="s">
        <v>1397</v>
      </c>
      <c r="D393" s="8">
        <v>35</v>
      </c>
      <c r="E393" s="9">
        <v>0.22435897435897401</v>
      </c>
      <c r="F393" s="8">
        <v>110</v>
      </c>
      <c r="G393" s="9">
        <v>0.70512820512820495</v>
      </c>
      <c r="H393" s="8">
        <v>11</v>
      </c>
      <c r="I393" s="9">
        <v>7.0512820512820498E-2</v>
      </c>
      <c r="J393" s="8"/>
      <c r="K393" s="9"/>
      <c r="L393" s="13">
        <v>156</v>
      </c>
      <c r="M393" s="14">
        <v>3.0179918746372602E-4</v>
      </c>
      <c r="N393" s="8">
        <v>22</v>
      </c>
      <c r="O393" s="9">
        <v>0.117021276595745</v>
      </c>
      <c r="P393" s="8">
        <v>124</v>
      </c>
      <c r="Q393" s="9">
        <v>0.659574468085106</v>
      </c>
      <c r="R393" s="8">
        <v>42</v>
      </c>
      <c r="S393" s="9">
        <v>0.22340425531914901</v>
      </c>
      <c r="T393" s="8"/>
      <c r="U393" s="9"/>
      <c r="V393" s="13">
        <v>188</v>
      </c>
      <c r="W393" s="14">
        <v>3.2914375353435601E-4</v>
      </c>
      <c r="X393" s="13">
        <v>344</v>
      </c>
      <c r="Y393" s="14">
        <v>3.1615351458855499E-4</v>
      </c>
    </row>
    <row r="394" spans="3:25" s="1" customFormat="1" ht="15.4" customHeight="1" x14ac:dyDescent="0.15">
      <c r="C394" s="17" t="s">
        <v>1398</v>
      </c>
      <c r="D394" s="10">
        <v>14</v>
      </c>
      <c r="E394" s="11">
        <v>2.5547445255474501E-2</v>
      </c>
      <c r="F394" s="10">
        <v>208</v>
      </c>
      <c r="G394" s="11">
        <v>0.37956204379561997</v>
      </c>
      <c r="H394" s="10">
        <v>118</v>
      </c>
      <c r="I394" s="11">
        <v>0.21532846715328499</v>
      </c>
      <c r="J394" s="10">
        <v>208</v>
      </c>
      <c r="K394" s="11">
        <v>0.37956204379561997</v>
      </c>
      <c r="L394" s="13">
        <v>548</v>
      </c>
      <c r="M394" s="14">
        <v>1.0601663764751401E-3</v>
      </c>
      <c r="N394" s="10">
        <v>10</v>
      </c>
      <c r="O394" s="11">
        <v>1.6949152542372899E-2</v>
      </c>
      <c r="P394" s="10">
        <v>216</v>
      </c>
      <c r="Q394" s="11">
        <v>0.36610169491525402</v>
      </c>
      <c r="R394" s="10">
        <v>144</v>
      </c>
      <c r="S394" s="11">
        <v>0.24406779661017</v>
      </c>
      <c r="T394" s="10">
        <v>220</v>
      </c>
      <c r="U394" s="11">
        <v>0.37288135593220301</v>
      </c>
      <c r="V394" s="13">
        <v>590</v>
      </c>
      <c r="W394" s="14">
        <v>1.0329511414110099E-3</v>
      </c>
      <c r="X394" s="13">
        <v>1138</v>
      </c>
      <c r="Y394" s="14">
        <v>1.0458799407028401E-3</v>
      </c>
    </row>
    <row r="395" spans="3:25" s="1" customFormat="1" ht="15.4" customHeight="1" x14ac:dyDescent="0.15">
      <c r="C395" s="17" t="s">
        <v>1399</v>
      </c>
      <c r="D395" s="8">
        <v>2</v>
      </c>
      <c r="E395" s="9">
        <v>1.9801980198019799E-2</v>
      </c>
      <c r="F395" s="8">
        <v>13</v>
      </c>
      <c r="G395" s="9">
        <v>0.12871287128712899</v>
      </c>
      <c r="H395" s="8">
        <v>39</v>
      </c>
      <c r="I395" s="9">
        <v>0.38613861386138598</v>
      </c>
      <c r="J395" s="8">
        <v>47</v>
      </c>
      <c r="K395" s="9">
        <v>0.46534653465346498</v>
      </c>
      <c r="L395" s="13">
        <v>101</v>
      </c>
      <c r="M395" s="14">
        <v>1.95395627781002E-4</v>
      </c>
      <c r="N395" s="8">
        <v>3</v>
      </c>
      <c r="O395" s="9">
        <v>3.2258064516128997E-2</v>
      </c>
      <c r="P395" s="8">
        <v>13</v>
      </c>
      <c r="Q395" s="9">
        <v>0.13978494623655899</v>
      </c>
      <c r="R395" s="8">
        <v>24</v>
      </c>
      <c r="S395" s="9">
        <v>0.25806451612903197</v>
      </c>
      <c r="T395" s="8">
        <v>53</v>
      </c>
      <c r="U395" s="9">
        <v>0.56989247311827995</v>
      </c>
      <c r="V395" s="13">
        <v>93</v>
      </c>
      <c r="W395" s="14">
        <v>1.6282111212071899E-4</v>
      </c>
      <c r="X395" s="13">
        <v>194</v>
      </c>
      <c r="Y395" s="14">
        <v>1.7829587741331301E-4</v>
      </c>
    </row>
    <row r="396" spans="3:25" s="1" customFormat="1" ht="15.4" customHeight="1" x14ac:dyDescent="0.15">
      <c r="C396" s="17" t="s">
        <v>1400</v>
      </c>
      <c r="D396" s="10">
        <v>43</v>
      </c>
      <c r="E396" s="11">
        <v>0.1</v>
      </c>
      <c r="F396" s="10">
        <v>161</v>
      </c>
      <c r="G396" s="11">
        <v>0.374418604651163</v>
      </c>
      <c r="H396" s="10">
        <v>135</v>
      </c>
      <c r="I396" s="11">
        <v>0.31395348837209303</v>
      </c>
      <c r="J396" s="10">
        <v>91</v>
      </c>
      <c r="K396" s="11">
        <v>0.211627906976744</v>
      </c>
      <c r="L396" s="13">
        <v>430</v>
      </c>
      <c r="M396" s="14">
        <v>8.3188237570129596E-4</v>
      </c>
      <c r="N396" s="10">
        <v>29</v>
      </c>
      <c r="O396" s="11">
        <v>9.5709570957095702E-2</v>
      </c>
      <c r="P396" s="10">
        <v>130</v>
      </c>
      <c r="Q396" s="11">
        <v>0.42904290429042902</v>
      </c>
      <c r="R396" s="10">
        <v>105</v>
      </c>
      <c r="S396" s="11">
        <v>0.34653465346534701</v>
      </c>
      <c r="T396" s="10">
        <v>39</v>
      </c>
      <c r="U396" s="11">
        <v>0.12871287128712899</v>
      </c>
      <c r="V396" s="13">
        <v>303</v>
      </c>
      <c r="W396" s="14">
        <v>5.3048168787717999E-4</v>
      </c>
      <c r="X396" s="13">
        <v>733</v>
      </c>
      <c r="Y396" s="14">
        <v>6.7366432032968198E-4</v>
      </c>
    </row>
    <row r="397" spans="3:25" s="1" customFormat="1" ht="15.4" customHeight="1" x14ac:dyDescent="0.15">
      <c r="C397" s="17" t="s">
        <v>1401</v>
      </c>
      <c r="D397" s="8"/>
      <c r="E397" s="9"/>
      <c r="F397" s="8"/>
      <c r="G397" s="9"/>
      <c r="H397" s="8">
        <v>85</v>
      </c>
      <c r="I397" s="9">
        <v>0.35416666666666702</v>
      </c>
      <c r="J397" s="8">
        <v>155</v>
      </c>
      <c r="K397" s="9">
        <v>0.64583333333333304</v>
      </c>
      <c r="L397" s="13">
        <v>240</v>
      </c>
      <c r="M397" s="14">
        <v>4.6430644225188599E-4</v>
      </c>
      <c r="N397" s="8"/>
      <c r="O397" s="9"/>
      <c r="P397" s="8"/>
      <c r="Q397" s="9"/>
      <c r="R397" s="8">
        <v>68</v>
      </c>
      <c r="S397" s="9">
        <v>0.38202247191011202</v>
      </c>
      <c r="T397" s="8">
        <v>110</v>
      </c>
      <c r="U397" s="9">
        <v>0.61797752808988804</v>
      </c>
      <c r="V397" s="13">
        <v>178</v>
      </c>
      <c r="W397" s="14">
        <v>3.11636107069763E-4</v>
      </c>
      <c r="X397" s="13">
        <v>418</v>
      </c>
      <c r="Y397" s="14">
        <v>3.8416328226167402E-4</v>
      </c>
    </row>
    <row r="398" spans="3:25" s="1" customFormat="1" ht="15.4" customHeight="1" x14ac:dyDescent="0.15">
      <c r="C398" s="17" t="s">
        <v>1402</v>
      </c>
      <c r="D398" s="10"/>
      <c r="E398" s="11"/>
      <c r="F398" s="10">
        <v>10</v>
      </c>
      <c r="G398" s="11">
        <v>1.9880715705765401E-2</v>
      </c>
      <c r="H398" s="10">
        <v>226</v>
      </c>
      <c r="I398" s="11">
        <v>0.44930417495029801</v>
      </c>
      <c r="J398" s="10">
        <v>267</v>
      </c>
      <c r="K398" s="11">
        <v>0.53081510934393605</v>
      </c>
      <c r="L398" s="13">
        <v>503</v>
      </c>
      <c r="M398" s="14">
        <v>9.7310891855291199E-4</v>
      </c>
      <c r="N398" s="10"/>
      <c r="O398" s="11"/>
      <c r="P398" s="10">
        <v>4</v>
      </c>
      <c r="Q398" s="11">
        <v>9.0497737556561094E-3</v>
      </c>
      <c r="R398" s="10">
        <v>220</v>
      </c>
      <c r="S398" s="11">
        <v>0.49773755656108598</v>
      </c>
      <c r="T398" s="10">
        <v>218</v>
      </c>
      <c r="U398" s="11">
        <v>0.493212669683258</v>
      </c>
      <c r="V398" s="13">
        <v>442</v>
      </c>
      <c r="W398" s="14">
        <v>7.7383797373502901E-4</v>
      </c>
      <c r="X398" s="13">
        <v>945</v>
      </c>
      <c r="Y398" s="14">
        <v>8.6850311420402402E-4</v>
      </c>
    </row>
    <row r="399" spans="3:25" s="1" customFormat="1" ht="15.4" customHeight="1" x14ac:dyDescent="0.15">
      <c r="C399" s="17" t="s">
        <v>1403</v>
      </c>
      <c r="D399" s="8"/>
      <c r="E399" s="9"/>
      <c r="F399" s="8">
        <v>1</v>
      </c>
      <c r="G399" s="9">
        <v>1.18483412322275E-3</v>
      </c>
      <c r="H399" s="8">
        <v>265</v>
      </c>
      <c r="I399" s="9">
        <v>0.31398104265402799</v>
      </c>
      <c r="J399" s="8">
        <v>578</v>
      </c>
      <c r="K399" s="9">
        <v>0.68483412322274895</v>
      </c>
      <c r="L399" s="13">
        <v>844</v>
      </c>
      <c r="M399" s="14">
        <v>1.6328109885858E-3</v>
      </c>
      <c r="N399" s="8"/>
      <c r="O399" s="9"/>
      <c r="P399" s="8">
        <v>5</v>
      </c>
      <c r="Q399" s="9">
        <v>7.9239302694136295E-3</v>
      </c>
      <c r="R399" s="8">
        <v>181</v>
      </c>
      <c r="S399" s="9">
        <v>0.28684627575277299</v>
      </c>
      <c r="T399" s="8">
        <v>445</v>
      </c>
      <c r="U399" s="9">
        <v>0.70522979397781305</v>
      </c>
      <c r="V399" s="13">
        <v>631</v>
      </c>
      <c r="W399" s="14">
        <v>1.1047324919158401E-3</v>
      </c>
      <c r="X399" s="13">
        <v>1475</v>
      </c>
      <c r="Y399" s="14">
        <v>1.35560009888988E-3</v>
      </c>
    </row>
    <row r="400" spans="3:25" s="1" customFormat="1" ht="15.4" customHeight="1" x14ac:dyDescent="0.15">
      <c r="C400" s="17" t="s">
        <v>1404</v>
      </c>
      <c r="D400" s="10"/>
      <c r="E400" s="11"/>
      <c r="F400" s="10">
        <v>5</v>
      </c>
      <c r="G400" s="11">
        <v>7.09219858156028E-3</v>
      </c>
      <c r="H400" s="10">
        <v>329</v>
      </c>
      <c r="I400" s="11">
        <v>0.46666666666666701</v>
      </c>
      <c r="J400" s="10">
        <v>371</v>
      </c>
      <c r="K400" s="11">
        <v>0.52624113475177303</v>
      </c>
      <c r="L400" s="13">
        <v>705</v>
      </c>
      <c r="M400" s="14">
        <v>1.3639001741149201E-3</v>
      </c>
      <c r="N400" s="10"/>
      <c r="O400" s="11"/>
      <c r="P400" s="10">
        <v>13</v>
      </c>
      <c r="Q400" s="11">
        <v>2.54901960784314E-2</v>
      </c>
      <c r="R400" s="10">
        <v>206</v>
      </c>
      <c r="S400" s="11">
        <v>0.40392156862745099</v>
      </c>
      <c r="T400" s="10">
        <v>291</v>
      </c>
      <c r="U400" s="11">
        <v>0.57058823529411795</v>
      </c>
      <c r="V400" s="13">
        <v>510</v>
      </c>
      <c r="W400" s="14">
        <v>8.9288996969426402E-4</v>
      </c>
      <c r="X400" s="13">
        <v>1215</v>
      </c>
      <c r="Y400" s="14">
        <v>1.11664686111946E-3</v>
      </c>
    </row>
    <row r="401" spans="3:25" s="1" customFormat="1" ht="15.4" customHeight="1" x14ac:dyDescent="0.15">
      <c r="C401" s="17" t="s">
        <v>1405</v>
      </c>
      <c r="D401" s="8">
        <v>2</v>
      </c>
      <c r="E401" s="9">
        <v>3.1746031746031703E-2</v>
      </c>
      <c r="F401" s="8">
        <v>55</v>
      </c>
      <c r="G401" s="9">
        <v>0.87301587301587302</v>
      </c>
      <c r="H401" s="8">
        <v>6</v>
      </c>
      <c r="I401" s="9">
        <v>9.5238095238095205E-2</v>
      </c>
      <c r="J401" s="8"/>
      <c r="K401" s="9"/>
      <c r="L401" s="13">
        <v>63</v>
      </c>
      <c r="M401" s="14">
        <v>1.2188044109112E-4</v>
      </c>
      <c r="N401" s="8">
        <v>1</v>
      </c>
      <c r="O401" s="9">
        <v>2.5000000000000001E-2</v>
      </c>
      <c r="P401" s="8">
        <v>36</v>
      </c>
      <c r="Q401" s="9">
        <v>0.9</v>
      </c>
      <c r="R401" s="8">
        <v>3</v>
      </c>
      <c r="S401" s="9">
        <v>7.4999999999999997E-2</v>
      </c>
      <c r="T401" s="8"/>
      <c r="U401" s="9"/>
      <c r="V401" s="13">
        <v>40</v>
      </c>
      <c r="W401" s="14">
        <v>7.0030585858373701E-5</v>
      </c>
      <c r="X401" s="13">
        <v>103</v>
      </c>
      <c r="Y401" s="14">
        <v>9.4662244193666098E-5</v>
      </c>
    </row>
    <row r="402" spans="3:25" s="1" customFormat="1" ht="15.4" customHeight="1" x14ac:dyDescent="0.15">
      <c r="C402" s="17" t="s">
        <v>1406</v>
      </c>
      <c r="D402" s="10"/>
      <c r="E402" s="11"/>
      <c r="F402" s="10"/>
      <c r="G402" s="11"/>
      <c r="H402" s="10">
        <v>60</v>
      </c>
      <c r="I402" s="11">
        <v>0.44444444444444398</v>
      </c>
      <c r="J402" s="10">
        <v>75</v>
      </c>
      <c r="K402" s="11">
        <v>0.55555555555555602</v>
      </c>
      <c r="L402" s="13">
        <v>135</v>
      </c>
      <c r="M402" s="14">
        <v>2.61172373766686E-4</v>
      </c>
      <c r="N402" s="10"/>
      <c r="O402" s="11"/>
      <c r="P402" s="10">
        <v>1</v>
      </c>
      <c r="Q402" s="11">
        <v>6.7567567567567597E-3</v>
      </c>
      <c r="R402" s="10">
        <v>85</v>
      </c>
      <c r="S402" s="11">
        <v>0.57432432432432401</v>
      </c>
      <c r="T402" s="10">
        <v>62</v>
      </c>
      <c r="U402" s="11">
        <v>0.41891891891891903</v>
      </c>
      <c r="V402" s="13">
        <v>148</v>
      </c>
      <c r="W402" s="14">
        <v>2.5911316767598301E-4</v>
      </c>
      <c r="X402" s="13">
        <v>283</v>
      </c>
      <c r="Y402" s="14">
        <v>2.6009140880395602E-4</v>
      </c>
    </row>
    <row r="403" spans="3:25" s="1" customFormat="1" ht="15.4" customHeight="1" x14ac:dyDescent="0.15">
      <c r="C403" s="17" t="s">
        <v>1407</v>
      </c>
      <c r="D403" s="8"/>
      <c r="E403" s="9"/>
      <c r="F403" s="8">
        <v>4</v>
      </c>
      <c r="G403" s="9">
        <v>1.18343195266272E-2</v>
      </c>
      <c r="H403" s="8">
        <v>168</v>
      </c>
      <c r="I403" s="9">
        <v>0.49704142011834301</v>
      </c>
      <c r="J403" s="8">
        <v>166</v>
      </c>
      <c r="K403" s="9">
        <v>0.49112426035502998</v>
      </c>
      <c r="L403" s="13">
        <v>338</v>
      </c>
      <c r="M403" s="14">
        <v>6.5389823950474002E-4</v>
      </c>
      <c r="N403" s="8">
        <v>1</v>
      </c>
      <c r="O403" s="9">
        <v>2.24719101123596E-3</v>
      </c>
      <c r="P403" s="8">
        <v>1</v>
      </c>
      <c r="Q403" s="9">
        <v>2.24719101123596E-3</v>
      </c>
      <c r="R403" s="8">
        <v>289</v>
      </c>
      <c r="S403" s="9">
        <v>0.64943820224719095</v>
      </c>
      <c r="T403" s="8">
        <v>154</v>
      </c>
      <c r="U403" s="9">
        <v>0.346067415730337</v>
      </c>
      <c r="V403" s="13">
        <v>445</v>
      </c>
      <c r="W403" s="14">
        <v>7.7909026767440702E-4</v>
      </c>
      <c r="X403" s="13">
        <v>783</v>
      </c>
      <c r="Y403" s="14">
        <v>7.1961686605476302E-4</v>
      </c>
    </row>
    <row r="404" spans="3:25" s="1" customFormat="1" ht="15.4" customHeight="1" x14ac:dyDescent="0.15">
      <c r="C404" s="17" t="s">
        <v>1408</v>
      </c>
      <c r="D404" s="10">
        <v>1</v>
      </c>
      <c r="E404" s="11">
        <v>6.9589422407793998E-4</v>
      </c>
      <c r="F404" s="10">
        <v>6</v>
      </c>
      <c r="G404" s="11">
        <v>4.1753653444676396E-3</v>
      </c>
      <c r="H404" s="10">
        <v>438</v>
      </c>
      <c r="I404" s="11">
        <v>0.30480167014613802</v>
      </c>
      <c r="J404" s="10">
        <v>992</v>
      </c>
      <c r="K404" s="11">
        <v>0.69032707028531703</v>
      </c>
      <c r="L404" s="13">
        <v>1437</v>
      </c>
      <c r="M404" s="14">
        <v>2.7800348229831701E-3</v>
      </c>
      <c r="N404" s="10"/>
      <c r="O404" s="11"/>
      <c r="P404" s="10">
        <v>9</v>
      </c>
      <c r="Q404" s="11">
        <v>8.2116788321167904E-3</v>
      </c>
      <c r="R404" s="10">
        <v>658</v>
      </c>
      <c r="S404" s="11">
        <v>0.60036496350364998</v>
      </c>
      <c r="T404" s="10">
        <v>429</v>
      </c>
      <c r="U404" s="11">
        <v>0.39142335766423397</v>
      </c>
      <c r="V404" s="13">
        <v>1096</v>
      </c>
      <c r="W404" s="14">
        <v>1.9188380525194399E-3</v>
      </c>
      <c r="X404" s="13">
        <v>2533</v>
      </c>
      <c r="Y404" s="14">
        <v>2.3279559664325798E-3</v>
      </c>
    </row>
    <row r="405" spans="3:25" s="1" customFormat="1" ht="15.4" customHeight="1" x14ac:dyDescent="0.15">
      <c r="C405" s="17" t="s">
        <v>1409</v>
      </c>
      <c r="D405" s="8"/>
      <c r="E405" s="9"/>
      <c r="F405" s="8">
        <v>3</v>
      </c>
      <c r="G405" s="9">
        <v>2.7932960893854702E-3</v>
      </c>
      <c r="H405" s="8">
        <v>489</v>
      </c>
      <c r="I405" s="9">
        <v>0.45530726256983201</v>
      </c>
      <c r="J405" s="8">
        <v>582</v>
      </c>
      <c r="K405" s="9">
        <v>0.54189944134078205</v>
      </c>
      <c r="L405" s="13">
        <v>1074</v>
      </c>
      <c r="M405" s="14">
        <v>2.0777713290771899E-3</v>
      </c>
      <c r="N405" s="8"/>
      <c r="O405" s="9"/>
      <c r="P405" s="8">
        <v>4</v>
      </c>
      <c r="Q405" s="9">
        <v>3.05810397553517E-3</v>
      </c>
      <c r="R405" s="8">
        <v>782</v>
      </c>
      <c r="S405" s="9">
        <v>0.59785932721712498</v>
      </c>
      <c r="T405" s="8">
        <v>522</v>
      </c>
      <c r="U405" s="9">
        <v>0.399082568807339</v>
      </c>
      <c r="V405" s="13">
        <v>1308</v>
      </c>
      <c r="W405" s="14">
        <v>2.2900001575688199E-3</v>
      </c>
      <c r="X405" s="13">
        <v>2382</v>
      </c>
      <c r="Y405" s="14">
        <v>2.18917927834284E-3</v>
      </c>
    </row>
    <row r="406" spans="3:25" s="1" customFormat="1" ht="15.4" customHeight="1" x14ac:dyDescent="0.15">
      <c r="C406" s="17" t="s">
        <v>1410</v>
      </c>
      <c r="D406" s="10">
        <v>18</v>
      </c>
      <c r="E406" s="11">
        <v>3.1250000000000002E-3</v>
      </c>
      <c r="F406" s="10">
        <v>316</v>
      </c>
      <c r="G406" s="11">
        <v>5.4861111111111097E-2</v>
      </c>
      <c r="H406" s="10">
        <v>3209</v>
      </c>
      <c r="I406" s="11">
        <v>0.55711805555555605</v>
      </c>
      <c r="J406" s="10">
        <v>2217</v>
      </c>
      <c r="K406" s="11">
        <v>0.38489583333333299</v>
      </c>
      <c r="L406" s="13">
        <v>5760</v>
      </c>
      <c r="M406" s="14">
        <v>1.11433546140453E-2</v>
      </c>
      <c r="N406" s="10">
        <v>6</v>
      </c>
      <c r="O406" s="11">
        <v>1.3831258644536699E-3</v>
      </c>
      <c r="P406" s="10">
        <v>237</v>
      </c>
      <c r="Q406" s="11">
        <v>5.46334716459198E-2</v>
      </c>
      <c r="R406" s="10">
        <v>2548</v>
      </c>
      <c r="S406" s="11">
        <v>0.58736745043798999</v>
      </c>
      <c r="T406" s="10">
        <v>1547</v>
      </c>
      <c r="U406" s="11">
        <v>0.35661595205163699</v>
      </c>
      <c r="V406" s="13">
        <v>4338</v>
      </c>
      <c r="W406" s="14">
        <v>7.59481703634062E-3</v>
      </c>
      <c r="X406" s="13">
        <v>10098</v>
      </c>
      <c r="Y406" s="14">
        <v>9.2805761346372792E-3</v>
      </c>
    </row>
    <row r="407" spans="3:25" s="1" customFormat="1" ht="15.4" customHeight="1" x14ac:dyDescent="0.15">
      <c r="C407" s="17" t="s">
        <v>1411</v>
      </c>
      <c r="D407" s="8">
        <v>2</v>
      </c>
      <c r="E407" s="9">
        <v>4.6728971962616802E-3</v>
      </c>
      <c r="F407" s="8">
        <v>2</v>
      </c>
      <c r="G407" s="9">
        <v>4.6728971962616802E-3</v>
      </c>
      <c r="H407" s="8">
        <v>148</v>
      </c>
      <c r="I407" s="9">
        <v>0.34579439252336402</v>
      </c>
      <c r="J407" s="8">
        <v>276</v>
      </c>
      <c r="K407" s="9">
        <v>0.644859813084112</v>
      </c>
      <c r="L407" s="13">
        <v>428</v>
      </c>
      <c r="M407" s="14">
        <v>8.28013155349197E-4</v>
      </c>
      <c r="N407" s="8">
        <v>1</v>
      </c>
      <c r="O407" s="9">
        <v>3.6363636363636398E-3</v>
      </c>
      <c r="P407" s="8">
        <v>3</v>
      </c>
      <c r="Q407" s="9">
        <v>1.09090909090909E-2</v>
      </c>
      <c r="R407" s="8">
        <v>100</v>
      </c>
      <c r="S407" s="9">
        <v>0.36363636363636398</v>
      </c>
      <c r="T407" s="8">
        <v>171</v>
      </c>
      <c r="U407" s="9">
        <v>0.62181818181818205</v>
      </c>
      <c r="V407" s="13">
        <v>275</v>
      </c>
      <c r="W407" s="14">
        <v>4.81460277776319E-4</v>
      </c>
      <c r="X407" s="13">
        <v>703</v>
      </c>
      <c r="Y407" s="14">
        <v>6.4609279289463398E-4</v>
      </c>
    </row>
    <row r="408" spans="3:25" s="1" customFormat="1" ht="15.4" customHeight="1" x14ac:dyDescent="0.15">
      <c r="C408" s="17" t="s">
        <v>1412</v>
      </c>
      <c r="D408" s="10"/>
      <c r="E408" s="11"/>
      <c r="F408" s="10"/>
      <c r="G408" s="11"/>
      <c r="H408" s="10">
        <v>55</v>
      </c>
      <c r="I408" s="11">
        <v>0.25345622119815697</v>
      </c>
      <c r="J408" s="10">
        <v>162</v>
      </c>
      <c r="K408" s="11">
        <v>0.74654377880184297</v>
      </c>
      <c r="L408" s="13">
        <v>217</v>
      </c>
      <c r="M408" s="14">
        <v>4.19810408202747E-4</v>
      </c>
      <c r="N408" s="10"/>
      <c r="O408" s="11"/>
      <c r="P408" s="10"/>
      <c r="Q408" s="11"/>
      <c r="R408" s="10">
        <v>22</v>
      </c>
      <c r="S408" s="11">
        <v>0.26190476190476197</v>
      </c>
      <c r="T408" s="10">
        <v>62</v>
      </c>
      <c r="U408" s="11">
        <v>0.73809523809523803</v>
      </c>
      <c r="V408" s="13">
        <v>84</v>
      </c>
      <c r="W408" s="14">
        <v>1.47064230302585E-4</v>
      </c>
      <c r="X408" s="13">
        <v>301</v>
      </c>
      <c r="Y408" s="14">
        <v>2.7663432526498503E-4</v>
      </c>
    </row>
    <row r="409" spans="3:25" s="1" customFormat="1" ht="15.4" customHeight="1" x14ac:dyDescent="0.15">
      <c r="C409" s="17" t="s">
        <v>1413</v>
      </c>
      <c r="D409" s="8">
        <v>1</v>
      </c>
      <c r="E409" s="9">
        <v>7.8125E-3</v>
      </c>
      <c r="F409" s="8"/>
      <c r="G409" s="9"/>
      <c r="H409" s="8">
        <v>39</v>
      </c>
      <c r="I409" s="9">
        <v>0.3046875</v>
      </c>
      <c r="J409" s="8">
        <v>88</v>
      </c>
      <c r="K409" s="9">
        <v>0.6875</v>
      </c>
      <c r="L409" s="13">
        <v>128</v>
      </c>
      <c r="M409" s="14">
        <v>2.4763010253433902E-4</v>
      </c>
      <c r="N409" s="8"/>
      <c r="O409" s="9"/>
      <c r="P409" s="8">
        <v>1</v>
      </c>
      <c r="Q409" s="9">
        <v>8.5470085470085496E-3</v>
      </c>
      <c r="R409" s="8">
        <v>21</v>
      </c>
      <c r="S409" s="9">
        <v>0.17948717948717999</v>
      </c>
      <c r="T409" s="8">
        <v>95</v>
      </c>
      <c r="U409" s="9">
        <v>0.81196581196581197</v>
      </c>
      <c r="V409" s="13">
        <v>117</v>
      </c>
      <c r="W409" s="14">
        <v>2.0483946363574301E-4</v>
      </c>
      <c r="X409" s="13">
        <v>245</v>
      </c>
      <c r="Y409" s="14">
        <v>2.25167474052895E-4</v>
      </c>
    </row>
    <row r="410" spans="3:25" s="1" customFormat="1" ht="15.4" customHeight="1" x14ac:dyDescent="0.15">
      <c r="C410" s="17" t="s">
        <v>1414</v>
      </c>
      <c r="D410" s="10">
        <v>5</v>
      </c>
      <c r="E410" s="11">
        <v>4.0322580645161303E-2</v>
      </c>
      <c r="F410" s="10">
        <v>6</v>
      </c>
      <c r="G410" s="11">
        <v>4.8387096774193603E-2</v>
      </c>
      <c r="H410" s="10">
        <v>38</v>
      </c>
      <c r="I410" s="11">
        <v>0.30645161290322598</v>
      </c>
      <c r="J410" s="10">
        <v>75</v>
      </c>
      <c r="K410" s="11">
        <v>0.60483870967741904</v>
      </c>
      <c r="L410" s="13">
        <v>124</v>
      </c>
      <c r="M410" s="14">
        <v>2.3989166183014101E-4</v>
      </c>
      <c r="N410" s="10">
        <v>2</v>
      </c>
      <c r="O410" s="11">
        <v>1.5748031496062999E-2</v>
      </c>
      <c r="P410" s="10">
        <v>7</v>
      </c>
      <c r="Q410" s="11">
        <v>5.5118110236220499E-2</v>
      </c>
      <c r="R410" s="10">
        <v>42</v>
      </c>
      <c r="S410" s="11">
        <v>0.33070866141732302</v>
      </c>
      <c r="T410" s="10">
        <v>76</v>
      </c>
      <c r="U410" s="11">
        <v>0.59842519685039397</v>
      </c>
      <c r="V410" s="13">
        <v>127</v>
      </c>
      <c r="W410" s="14">
        <v>2.2234711010033601E-4</v>
      </c>
      <c r="X410" s="13">
        <v>251</v>
      </c>
      <c r="Y410" s="14">
        <v>2.3068177953990501E-4</v>
      </c>
    </row>
    <row r="411" spans="3:25" s="1" customFormat="1" ht="15.4" customHeight="1" x14ac:dyDescent="0.15">
      <c r="C411" s="17" t="s">
        <v>1415</v>
      </c>
      <c r="D411" s="8">
        <v>46</v>
      </c>
      <c r="E411" s="9">
        <v>0.35658914728682201</v>
      </c>
      <c r="F411" s="8">
        <v>73</v>
      </c>
      <c r="G411" s="9">
        <v>0.56589147286821695</v>
      </c>
      <c r="H411" s="8">
        <v>10</v>
      </c>
      <c r="I411" s="9">
        <v>7.7519379844961198E-2</v>
      </c>
      <c r="J411" s="8"/>
      <c r="K411" s="9"/>
      <c r="L411" s="13">
        <v>129</v>
      </c>
      <c r="M411" s="14">
        <v>2.4956471271038899E-4</v>
      </c>
      <c r="N411" s="8">
        <v>27</v>
      </c>
      <c r="O411" s="9">
        <v>0.30337078651685401</v>
      </c>
      <c r="P411" s="8">
        <v>54</v>
      </c>
      <c r="Q411" s="9">
        <v>0.60674157303370801</v>
      </c>
      <c r="R411" s="8">
        <v>8</v>
      </c>
      <c r="S411" s="9">
        <v>8.98876404494382E-2</v>
      </c>
      <c r="T411" s="8"/>
      <c r="U411" s="9"/>
      <c r="V411" s="13">
        <v>89</v>
      </c>
      <c r="W411" s="14">
        <v>1.5581805353488099E-4</v>
      </c>
      <c r="X411" s="13">
        <v>218</v>
      </c>
      <c r="Y411" s="14">
        <v>2.00353099361352E-4</v>
      </c>
    </row>
    <row r="412" spans="3:25" s="1" customFormat="1" ht="15.4" customHeight="1" x14ac:dyDescent="0.15">
      <c r="C412" s="17" t="s">
        <v>1416</v>
      </c>
      <c r="D412" s="10">
        <v>6</v>
      </c>
      <c r="E412" s="11">
        <v>1.9108280254777101E-2</v>
      </c>
      <c r="F412" s="10">
        <v>8</v>
      </c>
      <c r="G412" s="11">
        <v>2.54777070063694E-2</v>
      </c>
      <c r="H412" s="10">
        <v>141</v>
      </c>
      <c r="I412" s="11">
        <v>0.44904458598726099</v>
      </c>
      <c r="J412" s="10">
        <v>159</v>
      </c>
      <c r="K412" s="11">
        <v>0.50636942675159202</v>
      </c>
      <c r="L412" s="13">
        <v>314</v>
      </c>
      <c r="M412" s="14">
        <v>6.0746759527955101E-4</v>
      </c>
      <c r="N412" s="10">
        <v>2</v>
      </c>
      <c r="O412" s="11">
        <v>6.4308681672025697E-3</v>
      </c>
      <c r="P412" s="10">
        <v>10</v>
      </c>
      <c r="Q412" s="11">
        <v>3.2154340836012901E-2</v>
      </c>
      <c r="R412" s="10">
        <v>164</v>
      </c>
      <c r="S412" s="11">
        <v>0.52733118971061099</v>
      </c>
      <c r="T412" s="10">
        <v>135</v>
      </c>
      <c r="U412" s="11">
        <v>0.43408360128617401</v>
      </c>
      <c r="V412" s="13">
        <v>311</v>
      </c>
      <c r="W412" s="14">
        <v>5.4448780504885502E-4</v>
      </c>
      <c r="X412" s="13">
        <v>625</v>
      </c>
      <c r="Y412" s="14">
        <v>5.7440682156350805E-4</v>
      </c>
    </row>
    <row r="413" spans="3:25" s="1" customFormat="1" ht="15.4" customHeight="1" x14ac:dyDescent="0.15">
      <c r="C413" s="17" t="s">
        <v>1417</v>
      </c>
      <c r="D413" s="8"/>
      <c r="E413" s="9"/>
      <c r="F413" s="8"/>
      <c r="G413" s="9"/>
      <c r="H413" s="8">
        <v>145</v>
      </c>
      <c r="I413" s="9">
        <v>0.36159600997506203</v>
      </c>
      <c r="J413" s="8">
        <v>256</v>
      </c>
      <c r="K413" s="9">
        <v>0.63840399002493797</v>
      </c>
      <c r="L413" s="13">
        <v>401</v>
      </c>
      <c r="M413" s="14">
        <v>7.7577868059586002E-4</v>
      </c>
      <c r="N413" s="8"/>
      <c r="O413" s="9"/>
      <c r="P413" s="8"/>
      <c r="Q413" s="9"/>
      <c r="R413" s="8">
        <v>95</v>
      </c>
      <c r="S413" s="9">
        <v>0.32758620689655199</v>
      </c>
      <c r="T413" s="8">
        <v>195</v>
      </c>
      <c r="U413" s="9">
        <v>0.67241379310344795</v>
      </c>
      <c r="V413" s="13">
        <v>290</v>
      </c>
      <c r="W413" s="14">
        <v>5.0772174747320902E-4</v>
      </c>
      <c r="X413" s="13">
        <v>691</v>
      </c>
      <c r="Y413" s="14">
        <v>6.3506418192061395E-4</v>
      </c>
    </row>
    <row r="414" spans="3:25" s="1" customFormat="1" ht="15.4" customHeight="1" x14ac:dyDescent="0.15">
      <c r="C414" s="17" t="s">
        <v>1418</v>
      </c>
      <c r="D414" s="10"/>
      <c r="E414" s="11"/>
      <c r="F414" s="10"/>
      <c r="G414" s="11"/>
      <c r="H414" s="10">
        <v>228</v>
      </c>
      <c r="I414" s="11">
        <v>0.43346007604562697</v>
      </c>
      <c r="J414" s="10">
        <v>298</v>
      </c>
      <c r="K414" s="11">
        <v>0.56653992395437303</v>
      </c>
      <c r="L414" s="13">
        <v>526</v>
      </c>
      <c r="M414" s="14">
        <v>1.0176049526020501E-3</v>
      </c>
      <c r="N414" s="10"/>
      <c r="O414" s="11"/>
      <c r="P414" s="10"/>
      <c r="Q414" s="11"/>
      <c r="R414" s="10">
        <v>206</v>
      </c>
      <c r="S414" s="11">
        <v>0.45474613686534199</v>
      </c>
      <c r="T414" s="10">
        <v>247</v>
      </c>
      <c r="U414" s="11">
        <v>0.54525386313465796</v>
      </c>
      <c r="V414" s="13">
        <v>453</v>
      </c>
      <c r="W414" s="14">
        <v>7.9309638484608195E-4</v>
      </c>
      <c r="X414" s="13">
        <v>979</v>
      </c>
      <c r="Y414" s="14">
        <v>8.9975084529707902E-4</v>
      </c>
    </row>
    <row r="415" spans="3:25" s="1" customFormat="1" ht="15.4" customHeight="1" x14ac:dyDescent="0.15">
      <c r="C415" s="17" t="s">
        <v>1419</v>
      </c>
      <c r="D415" s="8"/>
      <c r="E415" s="9"/>
      <c r="F415" s="8"/>
      <c r="G415" s="9"/>
      <c r="H415" s="8">
        <v>302</v>
      </c>
      <c r="I415" s="9">
        <v>0.71733966745843203</v>
      </c>
      <c r="J415" s="8">
        <v>119</v>
      </c>
      <c r="K415" s="9">
        <v>0.28266033254156803</v>
      </c>
      <c r="L415" s="13">
        <v>421</v>
      </c>
      <c r="M415" s="14">
        <v>8.1447088411685099E-4</v>
      </c>
      <c r="N415" s="8"/>
      <c r="O415" s="9"/>
      <c r="P415" s="8"/>
      <c r="Q415" s="9"/>
      <c r="R415" s="8">
        <v>261</v>
      </c>
      <c r="S415" s="9">
        <v>0.711171662125341</v>
      </c>
      <c r="T415" s="8">
        <v>106</v>
      </c>
      <c r="U415" s="9">
        <v>0.288828337874659</v>
      </c>
      <c r="V415" s="13">
        <v>367</v>
      </c>
      <c r="W415" s="14">
        <v>6.4253062525057797E-4</v>
      </c>
      <c r="X415" s="13">
        <v>788</v>
      </c>
      <c r="Y415" s="14">
        <v>7.2421212062727099E-4</v>
      </c>
    </row>
    <row r="416" spans="3:25" s="1" customFormat="1" ht="15.4" customHeight="1" x14ac:dyDescent="0.15">
      <c r="C416" s="17" t="s">
        <v>1420</v>
      </c>
      <c r="D416" s="10">
        <v>503</v>
      </c>
      <c r="E416" s="11">
        <v>0.41195741195741198</v>
      </c>
      <c r="F416" s="10">
        <v>634</v>
      </c>
      <c r="G416" s="11">
        <v>0.51924651924651899</v>
      </c>
      <c r="H416" s="10">
        <v>84</v>
      </c>
      <c r="I416" s="11">
        <v>6.8796068796068796E-2</v>
      </c>
      <c r="J416" s="10"/>
      <c r="K416" s="11"/>
      <c r="L416" s="13">
        <v>1221</v>
      </c>
      <c r="M416" s="14">
        <v>2.36215902495647E-3</v>
      </c>
      <c r="N416" s="10">
        <v>389</v>
      </c>
      <c r="O416" s="11">
        <v>0.36907020872865298</v>
      </c>
      <c r="P416" s="10">
        <v>565</v>
      </c>
      <c r="Q416" s="11">
        <v>0.53605313092979101</v>
      </c>
      <c r="R416" s="10">
        <v>100</v>
      </c>
      <c r="S416" s="11">
        <v>9.4876660341555993E-2</v>
      </c>
      <c r="T416" s="10"/>
      <c r="U416" s="11"/>
      <c r="V416" s="13">
        <v>1054</v>
      </c>
      <c r="W416" s="14">
        <v>1.8453059373681501E-3</v>
      </c>
      <c r="X416" s="13">
        <v>2275</v>
      </c>
      <c r="Y416" s="14">
        <v>2.0908408304911698E-3</v>
      </c>
    </row>
    <row r="417" spans="3:25" s="1" customFormat="1" ht="15.4" customHeight="1" x14ac:dyDescent="0.15">
      <c r="C417" s="17" t="s">
        <v>1421</v>
      </c>
      <c r="D417" s="8">
        <v>51</v>
      </c>
      <c r="E417" s="9">
        <v>3.7117903930131001E-2</v>
      </c>
      <c r="F417" s="8">
        <v>165</v>
      </c>
      <c r="G417" s="9">
        <v>0.120087336244541</v>
      </c>
      <c r="H417" s="8">
        <v>445</v>
      </c>
      <c r="I417" s="9">
        <v>0.32387190684133899</v>
      </c>
      <c r="J417" s="8">
        <v>713</v>
      </c>
      <c r="K417" s="9">
        <v>0.51892285298398799</v>
      </c>
      <c r="L417" s="13">
        <v>1374</v>
      </c>
      <c r="M417" s="14">
        <v>2.6581543818920499E-3</v>
      </c>
      <c r="N417" s="8">
        <v>40</v>
      </c>
      <c r="O417" s="9">
        <v>3.5180299032541801E-2</v>
      </c>
      <c r="P417" s="8">
        <v>153</v>
      </c>
      <c r="Q417" s="9">
        <v>0.134564643799472</v>
      </c>
      <c r="R417" s="8">
        <v>269</v>
      </c>
      <c r="S417" s="9">
        <v>0.23658751099384301</v>
      </c>
      <c r="T417" s="8">
        <v>675</v>
      </c>
      <c r="U417" s="9">
        <v>0.59366754617414297</v>
      </c>
      <c r="V417" s="13">
        <v>1137</v>
      </c>
      <c r="W417" s="14">
        <v>1.9906194030242701E-3</v>
      </c>
      <c r="X417" s="13">
        <v>2511</v>
      </c>
      <c r="Y417" s="14">
        <v>2.30773684631355E-3</v>
      </c>
    </row>
    <row r="418" spans="3:25" s="1" customFormat="1" ht="15.4" customHeight="1" x14ac:dyDescent="0.15">
      <c r="C418" s="17" t="s">
        <v>1422</v>
      </c>
      <c r="D418" s="10">
        <v>2</v>
      </c>
      <c r="E418" s="11">
        <v>3.77358490566038E-2</v>
      </c>
      <c r="F418" s="10">
        <v>6</v>
      </c>
      <c r="G418" s="11">
        <v>0.113207547169811</v>
      </c>
      <c r="H418" s="10">
        <v>35</v>
      </c>
      <c r="I418" s="11">
        <v>0.660377358490566</v>
      </c>
      <c r="J418" s="10">
        <v>10</v>
      </c>
      <c r="K418" s="11">
        <v>0.18867924528301899</v>
      </c>
      <c r="L418" s="13">
        <v>53</v>
      </c>
      <c r="M418" s="14">
        <v>1.02534339330625E-4</v>
      </c>
      <c r="N418" s="10"/>
      <c r="O418" s="11"/>
      <c r="P418" s="10">
        <v>7</v>
      </c>
      <c r="Q418" s="11">
        <v>0.13725490196078399</v>
      </c>
      <c r="R418" s="10">
        <v>36</v>
      </c>
      <c r="S418" s="11">
        <v>0.70588235294117696</v>
      </c>
      <c r="T418" s="10">
        <v>8</v>
      </c>
      <c r="U418" s="11">
        <v>0.15686274509803899</v>
      </c>
      <c r="V418" s="13">
        <v>51</v>
      </c>
      <c r="W418" s="14">
        <v>8.9288996969426397E-5</v>
      </c>
      <c r="X418" s="13">
        <v>104</v>
      </c>
      <c r="Y418" s="14">
        <v>9.5581295108167699E-5</v>
      </c>
    </row>
    <row r="419" spans="3:25" s="1" customFormat="1" ht="15.4" customHeight="1" x14ac:dyDescent="0.15">
      <c r="C419" s="17" t="s">
        <v>1423</v>
      </c>
      <c r="D419" s="8">
        <v>1</v>
      </c>
      <c r="E419" s="9">
        <v>1.9880715705765401E-3</v>
      </c>
      <c r="F419" s="8">
        <v>40</v>
      </c>
      <c r="G419" s="9">
        <v>7.9522862823061605E-2</v>
      </c>
      <c r="H419" s="8">
        <v>276</v>
      </c>
      <c r="I419" s="9">
        <v>0.54870775347912504</v>
      </c>
      <c r="J419" s="8">
        <v>186</v>
      </c>
      <c r="K419" s="9">
        <v>0.36978131212723703</v>
      </c>
      <c r="L419" s="13">
        <v>503</v>
      </c>
      <c r="M419" s="14">
        <v>9.7310891855291199E-4</v>
      </c>
      <c r="N419" s="8">
        <v>1</v>
      </c>
      <c r="O419" s="9">
        <v>1.19904076738609E-3</v>
      </c>
      <c r="P419" s="8">
        <v>68</v>
      </c>
      <c r="Q419" s="9">
        <v>8.1534772182254203E-2</v>
      </c>
      <c r="R419" s="8">
        <v>454</v>
      </c>
      <c r="S419" s="9">
        <v>0.54436450839328498</v>
      </c>
      <c r="T419" s="8">
        <v>311</v>
      </c>
      <c r="U419" s="9">
        <v>0.37290167865707402</v>
      </c>
      <c r="V419" s="13">
        <v>834</v>
      </c>
      <c r="W419" s="14">
        <v>1.46013771514709E-3</v>
      </c>
      <c r="X419" s="13">
        <v>1337</v>
      </c>
      <c r="Y419" s="14">
        <v>1.22877107268866E-3</v>
      </c>
    </row>
    <row r="420" spans="3:25" s="1" customFormat="1" ht="15.4" customHeight="1" x14ac:dyDescent="0.15">
      <c r="C420" s="17" t="s">
        <v>1424</v>
      </c>
      <c r="D420" s="10"/>
      <c r="E420" s="11"/>
      <c r="F420" s="10">
        <v>1</v>
      </c>
      <c r="G420" s="11">
        <v>5.0251256281407001E-3</v>
      </c>
      <c r="H420" s="10">
        <v>141</v>
      </c>
      <c r="I420" s="11">
        <v>0.70854271356783904</v>
      </c>
      <c r="J420" s="10">
        <v>57</v>
      </c>
      <c r="K420" s="11">
        <v>0.28643216080402001</v>
      </c>
      <c r="L420" s="13">
        <v>199</v>
      </c>
      <c r="M420" s="14">
        <v>3.8498742503385598E-4</v>
      </c>
      <c r="N420" s="10"/>
      <c r="O420" s="11"/>
      <c r="P420" s="10">
        <v>6</v>
      </c>
      <c r="Q420" s="11">
        <v>1.6949152542372899E-2</v>
      </c>
      <c r="R420" s="10">
        <v>221</v>
      </c>
      <c r="S420" s="11">
        <v>0.62429378531073398</v>
      </c>
      <c r="T420" s="10">
        <v>127</v>
      </c>
      <c r="U420" s="11">
        <v>0.35875706214689301</v>
      </c>
      <c r="V420" s="13">
        <v>354</v>
      </c>
      <c r="W420" s="14">
        <v>6.1977068484660701E-4</v>
      </c>
      <c r="X420" s="13">
        <v>553</v>
      </c>
      <c r="Y420" s="14">
        <v>5.0823515571939203E-4</v>
      </c>
    </row>
    <row r="421" spans="3:25" s="1" customFormat="1" ht="15.4" customHeight="1" x14ac:dyDescent="0.15">
      <c r="C421" s="17" t="s">
        <v>1425</v>
      </c>
      <c r="D421" s="8"/>
      <c r="E421" s="9"/>
      <c r="F421" s="8">
        <v>34</v>
      </c>
      <c r="G421" s="9">
        <v>6.26151012891345E-2</v>
      </c>
      <c r="H421" s="8">
        <v>454</v>
      </c>
      <c r="I421" s="9">
        <v>0.83609576427256005</v>
      </c>
      <c r="J421" s="8">
        <v>55</v>
      </c>
      <c r="K421" s="9">
        <v>0.10128913443830601</v>
      </c>
      <c r="L421" s="13">
        <v>543</v>
      </c>
      <c r="M421" s="14">
        <v>1.05049332559489E-3</v>
      </c>
      <c r="N421" s="8"/>
      <c r="O421" s="9"/>
      <c r="P421" s="8">
        <v>38</v>
      </c>
      <c r="Q421" s="9">
        <v>6.6086956521739099E-2</v>
      </c>
      <c r="R421" s="8">
        <v>457</v>
      </c>
      <c r="S421" s="9">
        <v>0.79478260869565198</v>
      </c>
      <c r="T421" s="8">
        <v>80</v>
      </c>
      <c r="U421" s="9">
        <v>0.139130434782609</v>
      </c>
      <c r="V421" s="13">
        <v>575</v>
      </c>
      <c r="W421" s="14">
        <v>1.0066896717141199E-3</v>
      </c>
      <c r="X421" s="13">
        <v>1118</v>
      </c>
      <c r="Y421" s="14">
        <v>1.0274989224128E-3</v>
      </c>
    </row>
    <row r="422" spans="3:25" s="1" customFormat="1" ht="15.4" customHeight="1" x14ac:dyDescent="0.15">
      <c r="C422" s="17" t="s">
        <v>1426</v>
      </c>
      <c r="D422" s="10"/>
      <c r="E422" s="11"/>
      <c r="F422" s="10">
        <v>16</v>
      </c>
      <c r="G422" s="11">
        <v>8.4925690021231404E-3</v>
      </c>
      <c r="H422" s="10">
        <v>1817</v>
      </c>
      <c r="I422" s="11">
        <v>0.96443736730360896</v>
      </c>
      <c r="J422" s="10">
        <v>51</v>
      </c>
      <c r="K422" s="11">
        <v>2.70700636942675E-2</v>
      </c>
      <c r="L422" s="13">
        <v>1884</v>
      </c>
      <c r="M422" s="14">
        <v>3.6448055716773102E-3</v>
      </c>
      <c r="N422" s="10">
        <v>1</v>
      </c>
      <c r="O422" s="11">
        <v>3.4293552812071301E-4</v>
      </c>
      <c r="P422" s="10">
        <v>96</v>
      </c>
      <c r="Q422" s="11">
        <v>3.2921810699588501E-2</v>
      </c>
      <c r="R422" s="10">
        <v>2743</v>
      </c>
      <c r="S422" s="11">
        <v>0.94067215363511703</v>
      </c>
      <c r="T422" s="10">
        <v>76</v>
      </c>
      <c r="U422" s="11">
        <v>2.6063100137174201E-2</v>
      </c>
      <c r="V422" s="13">
        <v>2916</v>
      </c>
      <c r="W422" s="14">
        <v>5.10522970907544E-3</v>
      </c>
      <c r="X422" s="13">
        <v>4800</v>
      </c>
      <c r="Y422" s="14">
        <v>4.4114443896077398E-3</v>
      </c>
    </row>
    <row r="423" spans="3:25" s="1" customFormat="1" ht="15.4" customHeight="1" x14ac:dyDescent="0.15">
      <c r="C423" s="17" t="s">
        <v>1427</v>
      </c>
      <c r="D423" s="8">
        <v>25</v>
      </c>
      <c r="E423" s="9">
        <v>1.41964792731403E-2</v>
      </c>
      <c r="F423" s="8">
        <v>686</v>
      </c>
      <c r="G423" s="9">
        <v>0.38955139125496901</v>
      </c>
      <c r="H423" s="8">
        <v>372</v>
      </c>
      <c r="I423" s="9">
        <v>0.211243611584327</v>
      </c>
      <c r="J423" s="8">
        <v>678</v>
      </c>
      <c r="K423" s="9">
        <v>0.38500851788756402</v>
      </c>
      <c r="L423" s="13">
        <v>1761</v>
      </c>
      <c r="M423" s="14">
        <v>3.4068485200232199E-3</v>
      </c>
      <c r="N423" s="8">
        <v>33</v>
      </c>
      <c r="O423" s="9">
        <v>2.2805805114029E-2</v>
      </c>
      <c r="P423" s="8">
        <v>254</v>
      </c>
      <c r="Q423" s="9">
        <v>0.175535590877678</v>
      </c>
      <c r="R423" s="8">
        <v>278</v>
      </c>
      <c r="S423" s="9">
        <v>0.192121630960608</v>
      </c>
      <c r="T423" s="8">
        <v>882</v>
      </c>
      <c r="U423" s="9">
        <v>0.60953697304768495</v>
      </c>
      <c r="V423" s="13">
        <v>1447</v>
      </c>
      <c r="W423" s="14">
        <v>2.53335644342667E-3</v>
      </c>
      <c r="X423" s="13">
        <v>3208</v>
      </c>
      <c r="Y423" s="14">
        <v>2.94831533372117E-3</v>
      </c>
    </row>
    <row r="424" spans="3:25" s="1" customFormat="1" ht="15.4" customHeight="1" x14ac:dyDescent="0.15">
      <c r="C424" s="17" t="s">
        <v>1428</v>
      </c>
      <c r="D424" s="10"/>
      <c r="E424" s="11"/>
      <c r="F424" s="10">
        <v>53</v>
      </c>
      <c r="G424" s="11">
        <v>7.8437176261654598E-3</v>
      </c>
      <c r="H424" s="10">
        <v>5987</v>
      </c>
      <c r="I424" s="11">
        <v>0.88604410241231302</v>
      </c>
      <c r="J424" s="10">
        <v>717</v>
      </c>
      <c r="K424" s="11">
        <v>0.106112179961521</v>
      </c>
      <c r="L424" s="13">
        <v>6757</v>
      </c>
      <c r="M424" s="14">
        <v>1.3072160959566601E-2</v>
      </c>
      <c r="N424" s="10"/>
      <c r="O424" s="11"/>
      <c r="P424" s="10">
        <v>91</v>
      </c>
      <c r="Q424" s="11">
        <v>1.38403041825095E-2</v>
      </c>
      <c r="R424" s="10">
        <v>5254</v>
      </c>
      <c r="S424" s="11">
        <v>0.79908745247148305</v>
      </c>
      <c r="T424" s="10">
        <v>1230</v>
      </c>
      <c r="U424" s="11">
        <v>0.187072243346008</v>
      </c>
      <c r="V424" s="13">
        <v>6575</v>
      </c>
      <c r="W424" s="14">
        <v>1.1511277550470199E-2</v>
      </c>
      <c r="X424" s="13">
        <v>13332</v>
      </c>
      <c r="Y424" s="14">
        <v>1.2252786792135499E-2</v>
      </c>
    </row>
    <row r="425" spans="3:25" s="1" customFormat="1" ht="15.4" customHeight="1" x14ac:dyDescent="0.15">
      <c r="C425" s="17" t="s">
        <v>1429</v>
      </c>
      <c r="D425" s="8">
        <v>12</v>
      </c>
      <c r="E425" s="9">
        <v>2.66666666666667E-2</v>
      </c>
      <c r="F425" s="8">
        <v>334</v>
      </c>
      <c r="G425" s="9">
        <v>0.74222222222222201</v>
      </c>
      <c r="H425" s="8">
        <v>99</v>
      </c>
      <c r="I425" s="9">
        <v>0.22</v>
      </c>
      <c r="J425" s="8">
        <v>5</v>
      </c>
      <c r="K425" s="9">
        <v>1.1111111111111099E-2</v>
      </c>
      <c r="L425" s="13">
        <v>450</v>
      </c>
      <c r="M425" s="14">
        <v>8.7057457922228704E-4</v>
      </c>
      <c r="N425" s="8">
        <v>6</v>
      </c>
      <c r="O425" s="9">
        <v>3.24324324324324E-2</v>
      </c>
      <c r="P425" s="8">
        <v>125</v>
      </c>
      <c r="Q425" s="9">
        <v>0.67567567567567599</v>
      </c>
      <c r="R425" s="8">
        <v>53</v>
      </c>
      <c r="S425" s="9">
        <v>0.286486486486487</v>
      </c>
      <c r="T425" s="8">
        <v>1</v>
      </c>
      <c r="U425" s="9">
        <v>5.40540540540541E-3</v>
      </c>
      <c r="V425" s="13">
        <v>185</v>
      </c>
      <c r="W425" s="14">
        <v>3.2389145959497799E-4</v>
      </c>
      <c r="X425" s="13">
        <v>635</v>
      </c>
      <c r="Y425" s="14">
        <v>5.8359733070852398E-4</v>
      </c>
    </row>
    <row r="426" spans="3:25" s="1" customFormat="1" ht="15.4" customHeight="1" x14ac:dyDescent="0.15">
      <c r="C426" s="17" t="s">
        <v>1430</v>
      </c>
      <c r="D426" s="10">
        <v>28</v>
      </c>
      <c r="E426" s="11">
        <v>0.146596858638743</v>
      </c>
      <c r="F426" s="10">
        <v>18</v>
      </c>
      <c r="G426" s="11">
        <v>9.4240837696335095E-2</v>
      </c>
      <c r="H426" s="10">
        <v>101</v>
      </c>
      <c r="I426" s="11">
        <v>0.528795811518325</v>
      </c>
      <c r="J426" s="10">
        <v>44</v>
      </c>
      <c r="K426" s="11">
        <v>0.23036649214659699</v>
      </c>
      <c r="L426" s="13">
        <v>191</v>
      </c>
      <c r="M426" s="14">
        <v>3.6951054362545902E-4</v>
      </c>
      <c r="N426" s="10">
        <v>40</v>
      </c>
      <c r="O426" s="11">
        <v>0.10050251256281401</v>
      </c>
      <c r="P426" s="10">
        <v>53</v>
      </c>
      <c r="Q426" s="11">
        <v>0.133165829145729</v>
      </c>
      <c r="R426" s="10">
        <v>262</v>
      </c>
      <c r="S426" s="11">
        <v>0.65829145728643201</v>
      </c>
      <c r="T426" s="10">
        <v>43</v>
      </c>
      <c r="U426" s="11">
        <v>0.108040201005025</v>
      </c>
      <c r="V426" s="13">
        <v>398</v>
      </c>
      <c r="W426" s="14">
        <v>6.9680432929081801E-4</v>
      </c>
      <c r="X426" s="13">
        <v>589</v>
      </c>
      <c r="Y426" s="14">
        <v>5.4132098864145004E-4</v>
      </c>
    </row>
    <row r="427" spans="3:25" s="1" customFormat="1" ht="15.4" customHeight="1" x14ac:dyDescent="0.15">
      <c r="C427" s="17" t="s">
        <v>1431</v>
      </c>
      <c r="D427" s="8"/>
      <c r="E427" s="9"/>
      <c r="F427" s="8"/>
      <c r="G427" s="9"/>
      <c r="H427" s="8">
        <v>97</v>
      </c>
      <c r="I427" s="9">
        <v>0.97979797979798</v>
      </c>
      <c r="J427" s="8">
        <v>2</v>
      </c>
      <c r="K427" s="9">
        <v>2.02020202020202E-2</v>
      </c>
      <c r="L427" s="13">
        <v>99</v>
      </c>
      <c r="M427" s="14">
        <v>1.91526407428903E-4</v>
      </c>
      <c r="N427" s="8"/>
      <c r="O427" s="9"/>
      <c r="P427" s="8"/>
      <c r="Q427" s="9"/>
      <c r="R427" s="8">
        <v>26</v>
      </c>
      <c r="S427" s="9">
        <v>0.92857142857142905</v>
      </c>
      <c r="T427" s="8">
        <v>2</v>
      </c>
      <c r="U427" s="9">
        <v>7.1428571428571397E-2</v>
      </c>
      <c r="V427" s="13">
        <v>28</v>
      </c>
      <c r="W427" s="14">
        <v>4.9021410100861599E-5</v>
      </c>
      <c r="X427" s="13">
        <v>127</v>
      </c>
      <c r="Y427" s="14">
        <v>1.1671946614170499E-4</v>
      </c>
    </row>
    <row r="428" spans="3:25" s="1" customFormat="1" ht="15.4" customHeight="1" x14ac:dyDescent="0.15">
      <c r="C428" s="17" t="s">
        <v>1432</v>
      </c>
      <c r="D428" s="10"/>
      <c r="E428" s="11"/>
      <c r="F428" s="10">
        <v>2</v>
      </c>
      <c r="G428" s="11">
        <v>2.32558139534884E-2</v>
      </c>
      <c r="H428" s="10">
        <v>63</v>
      </c>
      <c r="I428" s="11">
        <v>0.73255813953488402</v>
      </c>
      <c r="J428" s="10">
        <v>21</v>
      </c>
      <c r="K428" s="11">
        <v>0.24418604651162801</v>
      </c>
      <c r="L428" s="13">
        <v>86</v>
      </c>
      <c r="M428" s="14">
        <v>1.6637647514025899E-4</v>
      </c>
      <c r="N428" s="10"/>
      <c r="O428" s="11"/>
      <c r="P428" s="10">
        <v>2</v>
      </c>
      <c r="Q428" s="11">
        <v>3.3333333333333298E-2</v>
      </c>
      <c r="R428" s="10">
        <v>38</v>
      </c>
      <c r="S428" s="11">
        <v>0.63333333333333297</v>
      </c>
      <c r="T428" s="10">
        <v>20</v>
      </c>
      <c r="U428" s="11">
        <v>0.33333333333333298</v>
      </c>
      <c r="V428" s="13">
        <v>60</v>
      </c>
      <c r="W428" s="14">
        <v>1.0504587878756E-4</v>
      </c>
      <c r="X428" s="13">
        <v>146</v>
      </c>
      <c r="Y428" s="14">
        <v>1.34181433517235E-4</v>
      </c>
    </row>
    <row r="429" spans="3:25" s="1" customFormat="1" ht="15.4" customHeight="1" x14ac:dyDescent="0.15">
      <c r="C429" s="17" t="s">
        <v>1433</v>
      </c>
      <c r="D429" s="8"/>
      <c r="E429" s="9"/>
      <c r="F429" s="8">
        <v>2</v>
      </c>
      <c r="G429" s="9">
        <v>1.3986013986014E-2</v>
      </c>
      <c r="H429" s="8">
        <v>89</v>
      </c>
      <c r="I429" s="9">
        <v>0.62237762237762195</v>
      </c>
      <c r="J429" s="8">
        <v>52</v>
      </c>
      <c r="K429" s="9">
        <v>0.36363636363636398</v>
      </c>
      <c r="L429" s="13">
        <v>143</v>
      </c>
      <c r="M429" s="14">
        <v>2.7664925517508198E-4</v>
      </c>
      <c r="N429" s="8"/>
      <c r="O429" s="9"/>
      <c r="P429" s="8">
        <v>4</v>
      </c>
      <c r="Q429" s="9">
        <v>3.3057851239669402E-2</v>
      </c>
      <c r="R429" s="8">
        <v>65</v>
      </c>
      <c r="S429" s="9">
        <v>0.53719008264462798</v>
      </c>
      <c r="T429" s="8">
        <v>52</v>
      </c>
      <c r="U429" s="9">
        <v>0.42975206611570199</v>
      </c>
      <c r="V429" s="13">
        <v>121</v>
      </c>
      <c r="W429" s="14">
        <v>2.1184252222158001E-4</v>
      </c>
      <c r="X429" s="13">
        <v>264</v>
      </c>
      <c r="Y429" s="14">
        <v>2.42629441428426E-4</v>
      </c>
    </row>
    <row r="430" spans="3:25" s="1" customFormat="1" ht="15.4" customHeight="1" x14ac:dyDescent="0.15">
      <c r="C430" s="17" t="s">
        <v>1434</v>
      </c>
      <c r="D430" s="10">
        <v>1</v>
      </c>
      <c r="E430" s="11">
        <v>3.4364261168384901E-3</v>
      </c>
      <c r="F430" s="10">
        <v>6</v>
      </c>
      <c r="G430" s="11">
        <v>2.06185567010309E-2</v>
      </c>
      <c r="H430" s="10">
        <v>240</v>
      </c>
      <c r="I430" s="11">
        <v>0.82474226804123696</v>
      </c>
      <c r="J430" s="10">
        <v>44</v>
      </c>
      <c r="K430" s="11">
        <v>0.15120274914089299</v>
      </c>
      <c r="L430" s="13">
        <v>291</v>
      </c>
      <c r="M430" s="14">
        <v>5.6297156123041197E-4</v>
      </c>
      <c r="N430" s="10"/>
      <c r="O430" s="11"/>
      <c r="P430" s="10">
        <v>3</v>
      </c>
      <c r="Q430" s="11">
        <v>6.8181818181818205E-2</v>
      </c>
      <c r="R430" s="10">
        <v>31</v>
      </c>
      <c r="S430" s="11">
        <v>0.70454545454545503</v>
      </c>
      <c r="T430" s="10">
        <v>10</v>
      </c>
      <c r="U430" s="11">
        <v>0.22727272727272699</v>
      </c>
      <c r="V430" s="13">
        <v>44</v>
      </c>
      <c r="W430" s="14">
        <v>7.7033644444211001E-5</v>
      </c>
      <c r="X430" s="13">
        <v>335</v>
      </c>
      <c r="Y430" s="14">
        <v>3.0788205635804002E-4</v>
      </c>
    </row>
    <row r="431" spans="3:25" s="1" customFormat="1" ht="15.4" customHeight="1" x14ac:dyDescent="0.15">
      <c r="C431" s="17" t="s">
        <v>1435</v>
      </c>
      <c r="D431" s="8">
        <v>1</v>
      </c>
      <c r="E431" s="9">
        <v>2.8735632183907998E-3</v>
      </c>
      <c r="F431" s="8">
        <v>6</v>
      </c>
      <c r="G431" s="9">
        <v>1.72413793103448E-2</v>
      </c>
      <c r="H431" s="8">
        <v>165</v>
      </c>
      <c r="I431" s="9">
        <v>0.47413793103448298</v>
      </c>
      <c r="J431" s="8">
        <v>176</v>
      </c>
      <c r="K431" s="9">
        <v>0.50574712643678199</v>
      </c>
      <c r="L431" s="13">
        <v>348</v>
      </c>
      <c r="M431" s="14">
        <v>6.7324434126523496E-4</v>
      </c>
      <c r="N431" s="8">
        <v>1</v>
      </c>
      <c r="O431" s="9">
        <v>4.11522633744856E-3</v>
      </c>
      <c r="P431" s="8">
        <v>3</v>
      </c>
      <c r="Q431" s="9">
        <v>1.2345679012345699E-2</v>
      </c>
      <c r="R431" s="8">
        <v>97</v>
      </c>
      <c r="S431" s="9">
        <v>0.39917695473251003</v>
      </c>
      <c r="T431" s="8">
        <v>142</v>
      </c>
      <c r="U431" s="9">
        <v>0.58436213991769603</v>
      </c>
      <c r="V431" s="13">
        <v>243</v>
      </c>
      <c r="W431" s="14">
        <v>4.2543580908962E-4</v>
      </c>
      <c r="X431" s="13">
        <v>591</v>
      </c>
      <c r="Y431" s="14">
        <v>5.4315909047045305E-4</v>
      </c>
    </row>
    <row r="432" spans="3:25" s="1" customFormat="1" ht="15.4" customHeight="1" x14ac:dyDescent="0.15">
      <c r="C432" s="17" t="s">
        <v>1436</v>
      </c>
      <c r="D432" s="10">
        <v>1</v>
      </c>
      <c r="E432" s="11">
        <v>1.37362637362637E-3</v>
      </c>
      <c r="F432" s="10">
        <v>49</v>
      </c>
      <c r="G432" s="11">
        <v>6.7307692307692304E-2</v>
      </c>
      <c r="H432" s="10">
        <v>447</v>
      </c>
      <c r="I432" s="11">
        <v>0.61401098901098905</v>
      </c>
      <c r="J432" s="10">
        <v>231</v>
      </c>
      <c r="K432" s="11">
        <v>0.31730769230769201</v>
      </c>
      <c r="L432" s="13">
        <v>728</v>
      </c>
      <c r="M432" s="14">
        <v>1.4083962081640499E-3</v>
      </c>
      <c r="N432" s="10"/>
      <c r="O432" s="11"/>
      <c r="P432" s="10">
        <v>27</v>
      </c>
      <c r="Q432" s="11">
        <v>4.1158536585365897E-2</v>
      </c>
      <c r="R432" s="10">
        <v>423</v>
      </c>
      <c r="S432" s="11">
        <v>0.644817073170732</v>
      </c>
      <c r="T432" s="10">
        <v>206</v>
      </c>
      <c r="U432" s="11">
        <v>0.314024390243902</v>
      </c>
      <c r="V432" s="13">
        <v>656</v>
      </c>
      <c r="W432" s="14">
        <v>1.1485016080773299E-3</v>
      </c>
      <c r="X432" s="13">
        <v>1384</v>
      </c>
      <c r="Y432" s="14">
        <v>1.27196646567023E-3</v>
      </c>
    </row>
    <row r="433" spans="3:25" s="1" customFormat="1" ht="15.4" customHeight="1" x14ac:dyDescent="0.15">
      <c r="C433" s="17" t="s">
        <v>1437</v>
      </c>
      <c r="D433" s="8"/>
      <c r="E433" s="9"/>
      <c r="F433" s="8"/>
      <c r="G433" s="9"/>
      <c r="H433" s="8">
        <v>29</v>
      </c>
      <c r="I433" s="9">
        <v>0.34523809523809501</v>
      </c>
      <c r="J433" s="8">
        <v>55</v>
      </c>
      <c r="K433" s="9">
        <v>0.65476190476190499</v>
      </c>
      <c r="L433" s="13">
        <v>84</v>
      </c>
      <c r="M433" s="14">
        <v>1.6250725478815999E-4</v>
      </c>
      <c r="N433" s="8"/>
      <c r="O433" s="9"/>
      <c r="P433" s="8"/>
      <c r="Q433" s="9"/>
      <c r="R433" s="8">
        <v>7</v>
      </c>
      <c r="S433" s="9">
        <v>0.114754098360656</v>
      </c>
      <c r="T433" s="8">
        <v>54</v>
      </c>
      <c r="U433" s="9">
        <v>0.88524590163934402</v>
      </c>
      <c r="V433" s="13">
        <v>61</v>
      </c>
      <c r="W433" s="14">
        <v>1.0679664343402E-4</v>
      </c>
      <c r="X433" s="13">
        <v>145</v>
      </c>
      <c r="Y433" s="14">
        <v>1.3326238260273401E-4</v>
      </c>
    </row>
    <row r="434" spans="3:25" s="1" customFormat="1" ht="15.4" customHeight="1" x14ac:dyDescent="0.15">
      <c r="C434" s="17" t="s">
        <v>1438</v>
      </c>
      <c r="D434" s="10"/>
      <c r="E434" s="11"/>
      <c r="F434" s="10"/>
      <c r="G434" s="11"/>
      <c r="H434" s="10">
        <v>117</v>
      </c>
      <c r="I434" s="11">
        <v>0.61256544502617805</v>
      </c>
      <c r="J434" s="10">
        <v>74</v>
      </c>
      <c r="K434" s="11">
        <v>0.38743455497382201</v>
      </c>
      <c r="L434" s="13">
        <v>191</v>
      </c>
      <c r="M434" s="14">
        <v>3.6951054362545902E-4</v>
      </c>
      <c r="N434" s="10"/>
      <c r="O434" s="11"/>
      <c r="P434" s="10"/>
      <c r="Q434" s="11"/>
      <c r="R434" s="10">
        <v>45</v>
      </c>
      <c r="S434" s="11">
        <v>0.33088235294117602</v>
      </c>
      <c r="T434" s="10">
        <v>91</v>
      </c>
      <c r="U434" s="11">
        <v>0.66911764705882304</v>
      </c>
      <c r="V434" s="13">
        <v>136</v>
      </c>
      <c r="W434" s="14">
        <v>2.3810399191847E-4</v>
      </c>
      <c r="X434" s="13">
        <v>327</v>
      </c>
      <c r="Y434" s="14">
        <v>3.00529649042027E-4</v>
      </c>
    </row>
    <row r="435" spans="3:25" s="1" customFormat="1" ht="15.4" customHeight="1" x14ac:dyDescent="0.15">
      <c r="C435" s="17" t="s">
        <v>1439</v>
      </c>
      <c r="D435" s="8">
        <v>23</v>
      </c>
      <c r="E435" s="9">
        <v>0.156462585034014</v>
      </c>
      <c r="F435" s="8">
        <v>106</v>
      </c>
      <c r="G435" s="9">
        <v>0.72108843537415002</v>
      </c>
      <c r="H435" s="8">
        <v>18</v>
      </c>
      <c r="I435" s="9">
        <v>0.122448979591837</v>
      </c>
      <c r="J435" s="8"/>
      <c r="K435" s="9"/>
      <c r="L435" s="13">
        <v>147</v>
      </c>
      <c r="M435" s="14">
        <v>2.8438769587928002E-4</v>
      </c>
      <c r="N435" s="8">
        <v>17</v>
      </c>
      <c r="O435" s="9">
        <v>0.151785714285714</v>
      </c>
      <c r="P435" s="8">
        <v>80</v>
      </c>
      <c r="Q435" s="9">
        <v>0.71428571428571397</v>
      </c>
      <c r="R435" s="8">
        <v>15</v>
      </c>
      <c r="S435" s="9">
        <v>0.13392857142857101</v>
      </c>
      <c r="T435" s="8"/>
      <c r="U435" s="9"/>
      <c r="V435" s="13">
        <v>112</v>
      </c>
      <c r="W435" s="14">
        <v>1.9608564040344599E-4</v>
      </c>
      <c r="X435" s="13">
        <v>259</v>
      </c>
      <c r="Y435" s="14">
        <v>2.38034186855918E-4</v>
      </c>
    </row>
    <row r="436" spans="3:25" s="1" customFormat="1" ht="15.4" customHeight="1" x14ac:dyDescent="0.15">
      <c r="C436" s="17" t="s">
        <v>1440</v>
      </c>
      <c r="D436" s="10"/>
      <c r="E436" s="11"/>
      <c r="F436" s="10"/>
      <c r="G436" s="11"/>
      <c r="H436" s="10">
        <v>16</v>
      </c>
      <c r="I436" s="11">
        <v>0.51612903225806495</v>
      </c>
      <c r="J436" s="10">
        <v>15</v>
      </c>
      <c r="K436" s="11">
        <v>0.483870967741936</v>
      </c>
      <c r="L436" s="13">
        <v>31</v>
      </c>
      <c r="M436" s="14">
        <v>5.99729154575353E-5</v>
      </c>
      <c r="N436" s="10"/>
      <c r="O436" s="11"/>
      <c r="P436" s="10"/>
      <c r="Q436" s="11"/>
      <c r="R436" s="10">
        <v>26</v>
      </c>
      <c r="S436" s="11">
        <v>0.46428571428571402</v>
      </c>
      <c r="T436" s="10">
        <v>30</v>
      </c>
      <c r="U436" s="11">
        <v>0.53571428571428603</v>
      </c>
      <c r="V436" s="13">
        <v>56</v>
      </c>
      <c r="W436" s="14">
        <v>9.8042820201723103E-5</v>
      </c>
      <c r="X436" s="13">
        <v>87</v>
      </c>
      <c r="Y436" s="14">
        <v>7.9957429561640294E-5</v>
      </c>
    </row>
    <row r="437" spans="3:25" s="1" customFormat="1" ht="15.4" customHeight="1" x14ac:dyDescent="0.15">
      <c r="C437" s="17" t="s">
        <v>1441</v>
      </c>
      <c r="D437" s="8">
        <v>10</v>
      </c>
      <c r="E437" s="9">
        <v>0.30303030303030298</v>
      </c>
      <c r="F437" s="8">
        <v>22</v>
      </c>
      <c r="G437" s="9">
        <v>0.66666666666666696</v>
      </c>
      <c r="H437" s="8">
        <v>1</v>
      </c>
      <c r="I437" s="9">
        <v>3.03030303030303E-2</v>
      </c>
      <c r="J437" s="8"/>
      <c r="K437" s="9"/>
      <c r="L437" s="13">
        <v>33</v>
      </c>
      <c r="M437" s="14">
        <v>6.3842135809634402E-5</v>
      </c>
      <c r="N437" s="8">
        <v>15</v>
      </c>
      <c r="O437" s="9">
        <v>0.45454545454545497</v>
      </c>
      <c r="P437" s="8">
        <v>14</v>
      </c>
      <c r="Q437" s="9">
        <v>0.42424242424242398</v>
      </c>
      <c r="R437" s="8">
        <v>4</v>
      </c>
      <c r="S437" s="9">
        <v>0.12121212121212099</v>
      </c>
      <c r="T437" s="8"/>
      <c r="U437" s="9"/>
      <c r="V437" s="13">
        <v>33</v>
      </c>
      <c r="W437" s="14">
        <v>5.7775233333158298E-5</v>
      </c>
      <c r="X437" s="13">
        <v>66</v>
      </c>
      <c r="Y437" s="14">
        <v>6.0657360357106397E-5</v>
      </c>
    </row>
    <row r="438" spans="3:25" s="1" customFormat="1" ht="15.4" customHeight="1" x14ac:dyDescent="0.15">
      <c r="C438" s="17" t="s">
        <v>1442</v>
      </c>
      <c r="D438" s="10"/>
      <c r="E438" s="11"/>
      <c r="F438" s="10"/>
      <c r="G438" s="11"/>
      <c r="H438" s="10">
        <v>111</v>
      </c>
      <c r="I438" s="11">
        <v>0.49115044247787598</v>
      </c>
      <c r="J438" s="10">
        <v>115</v>
      </c>
      <c r="K438" s="11">
        <v>0.50884955752212402</v>
      </c>
      <c r="L438" s="13">
        <v>226</v>
      </c>
      <c r="M438" s="14">
        <v>4.37221899787193E-4</v>
      </c>
      <c r="N438" s="10"/>
      <c r="O438" s="11"/>
      <c r="P438" s="10"/>
      <c r="Q438" s="11"/>
      <c r="R438" s="10">
        <v>106</v>
      </c>
      <c r="S438" s="11">
        <v>0.36054421768707501</v>
      </c>
      <c r="T438" s="10">
        <v>188</v>
      </c>
      <c r="U438" s="11">
        <v>0.63945578231292499</v>
      </c>
      <c r="V438" s="13">
        <v>294</v>
      </c>
      <c r="W438" s="14">
        <v>5.1472480605904605E-4</v>
      </c>
      <c r="X438" s="13">
        <v>520</v>
      </c>
      <c r="Y438" s="14">
        <v>4.7790647554083902E-4</v>
      </c>
    </row>
    <row r="439" spans="3:25" s="1" customFormat="1" ht="15.4" customHeight="1" x14ac:dyDescent="0.15">
      <c r="C439" s="17" t="s">
        <v>1443</v>
      </c>
      <c r="D439" s="8"/>
      <c r="E439" s="9"/>
      <c r="F439" s="8"/>
      <c r="G439" s="9"/>
      <c r="H439" s="8">
        <v>158</v>
      </c>
      <c r="I439" s="9">
        <v>0.66386554621848703</v>
      </c>
      <c r="J439" s="8">
        <v>80</v>
      </c>
      <c r="K439" s="9">
        <v>0.33613445378151302</v>
      </c>
      <c r="L439" s="13">
        <v>238</v>
      </c>
      <c r="M439" s="14">
        <v>4.6043722189978702E-4</v>
      </c>
      <c r="N439" s="8"/>
      <c r="O439" s="9"/>
      <c r="P439" s="8"/>
      <c r="Q439" s="9"/>
      <c r="R439" s="8">
        <v>228</v>
      </c>
      <c r="S439" s="9">
        <v>0.60799999999999998</v>
      </c>
      <c r="T439" s="8">
        <v>147</v>
      </c>
      <c r="U439" s="9">
        <v>0.39200000000000002</v>
      </c>
      <c r="V439" s="13">
        <v>375</v>
      </c>
      <c r="W439" s="14">
        <v>6.5653674242225301E-4</v>
      </c>
      <c r="X439" s="13">
        <v>613</v>
      </c>
      <c r="Y439" s="14">
        <v>5.63378210589489E-4</v>
      </c>
    </row>
    <row r="440" spans="3:25" s="1" customFormat="1" ht="15.4" customHeight="1" x14ac:dyDescent="0.15">
      <c r="C440" s="17" t="s">
        <v>1444</v>
      </c>
      <c r="D440" s="10">
        <v>6</v>
      </c>
      <c r="E440" s="11">
        <v>7.7922077922077906E-2</v>
      </c>
      <c r="F440" s="10">
        <v>60</v>
      </c>
      <c r="G440" s="11">
        <v>0.77922077922077904</v>
      </c>
      <c r="H440" s="10">
        <v>11</v>
      </c>
      <c r="I440" s="11">
        <v>0.14285714285714299</v>
      </c>
      <c r="J440" s="10"/>
      <c r="K440" s="11"/>
      <c r="L440" s="13">
        <v>77</v>
      </c>
      <c r="M440" s="14">
        <v>1.4896498355581399E-4</v>
      </c>
      <c r="N440" s="10">
        <v>5</v>
      </c>
      <c r="O440" s="11">
        <v>3.90625E-2</v>
      </c>
      <c r="P440" s="10">
        <v>75</v>
      </c>
      <c r="Q440" s="11">
        <v>0.5859375</v>
      </c>
      <c r="R440" s="10">
        <v>48</v>
      </c>
      <c r="S440" s="11">
        <v>0.375</v>
      </c>
      <c r="T440" s="10"/>
      <c r="U440" s="11"/>
      <c r="V440" s="13">
        <v>128</v>
      </c>
      <c r="W440" s="14">
        <v>2.24097874746796E-4</v>
      </c>
      <c r="X440" s="13">
        <v>205</v>
      </c>
      <c r="Y440" s="14">
        <v>1.8840543747283099E-4</v>
      </c>
    </row>
    <row r="441" spans="3:25" s="1" customFormat="1" ht="15.4" customHeight="1" x14ac:dyDescent="0.15">
      <c r="C441" s="17" t="s">
        <v>1445</v>
      </c>
      <c r="D441" s="8">
        <v>3</v>
      </c>
      <c r="E441" s="9">
        <v>1.01694915254237E-2</v>
      </c>
      <c r="F441" s="8">
        <v>2</v>
      </c>
      <c r="G441" s="9">
        <v>6.7796610169491497E-3</v>
      </c>
      <c r="H441" s="8">
        <v>94</v>
      </c>
      <c r="I441" s="9">
        <v>0.31864406779660998</v>
      </c>
      <c r="J441" s="8">
        <v>196</v>
      </c>
      <c r="K441" s="9">
        <v>0.66440677966101702</v>
      </c>
      <c r="L441" s="13">
        <v>295</v>
      </c>
      <c r="M441" s="14">
        <v>5.7071000193461001E-4</v>
      </c>
      <c r="N441" s="8">
        <v>2</v>
      </c>
      <c r="O441" s="9">
        <v>9.3023255813953504E-3</v>
      </c>
      <c r="P441" s="8">
        <v>3</v>
      </c>
      <c r="Q441" s="9">
        <v>1.3953488372093001E-2</v>
      </c>
      <c r="R441" s="8">
        <v>78</v>
      </c>
      <c r="S441" s="9">
        <v>0.36279069767441902</v>
      </c>
      <c r="T441" s="8">
        <v>132</v>
      </c>
      <c r="U441" s="9">
        <v>0.61395348837209296</v>
      </c>
      <c r="V441" s="13">
        <v>215</v>
      </c>
      <c r="W441" s="14">
        <v>3.7641439898875799E-4</v>
      </c>
      <c r="X441" s="13">
        <v>510</v>
      </c>
      <c r="Y441" s="14">
        <v>4.6871596639582201E-4</v>
      </c>
    </row>
    <row r="442" spans="3:25" s="1" customFormat="1" ht="15.4" customHeight="1" x14ac:dyDescent="0.15">
      <c r="C442" s="17" t="s">
        <v>1446</v>
      </c>
      <c r="D442" s="10">
        <v>1</v>
      </c>
      <c r="E442" s="11">
        <v>1.2422360248447199E-3</v>
      </c>
      <c r="F442" s="10">
        <v>34</v>
      </c>
      <c r="G442" s="11">
        <v>4.2236024844720499E-2</v>
      </c>
      <c r="H442" s="10">
        <v>333</v>
      </c>
      <c r="I442" s="11">
        <v>0.413664596273292</v>
      </c>
      <c r="J442" s="10">
        <v>437</v>
      </c>
      <c r="K442" s="11">
        <v>0.54285714285714304</v>
      </c>
      <c r="L442" s="13">
        <v>805</v>
      </c>
      <c r="M442" s="14">
        <v>1.55736119171987E-3</v>
      </c>
      <c r="N442" s="10"/>
      <c r="O442" s="11"/>
      <c r="P442" s="10">
        <v>31</v>
      </c>
      <c r="Q442" s="11">
        <v>4.5123726346433801E-2</v>
      </c>
      <c r="R442" s="10">
        <v>372</v>
      </c>
      <c r="S442" s="11">
        <v>0.54148471615720495</v>
      </c>
      <c r="T442" s="10">
        <v>284</v>
      </c>
      <c r="U442" s="11">
        <v>0.41339155749636097</v>
      </c>
      <c r="V442" s="13">
        <v>687</v>
      </c>
      <c r="W442" s="14">
        <v>1.20277531211757E-3</v>
      </c>
      <c r="X442" s="13">
        <v>1492</v>
      </c>
      <c r="Y442" s="14">
        <v>1.37122396443641E-3</v>
      </c>
    </row>
    <row r="443" spans="3:25" s="1" customFormat="1" ht="15.4" customHeight="1" x14ac:dyDescent="0.15">
      <c r="C443" s="17" t="s">
        <v>1447</v>
      </c>
      <c r="D443" s="8">
        <v>1</v>
      </c>
      <c r="E443" s="9">
        <v>2.1276595744680899E-2</v>
      </c>
      <c r="F443" s="8">
        <v>4</v>
      </c>
      <c r="G443" s="9">
        <v>8.5106382978723402E-2</v>
      </c>
      <c r="H443" s="8">
        <v>19</v>
      </c>
      <c r="I443" s="9">
        <v>0.40425531914893598</v>
      </c>
      <c r="J443" s="8">
        <v>23</v>
      </c>
      <c r="K443" s="9">
        <v>0.48936170212766</v>
      </c>
      <c r="L443" s="13">
        <v>47</v>
      </c>
      <c r="M443" s="14">
        <v>9.0926678274327698E-5</v>
      </c>
      <c r="N443" s="8"/>
      <c r="O443" s="9"/>
      <c r="P443" s="8"/>
      <c r="Q443" s="9"/>
      <c r="R443" s="8">
        <v>12</v>
      </c>
      <c r="S443" s="9">
        <v>0.35294117647058798</v>
      </c>
      <c r="T443" s="8">
        <v>22</v>
      </c>
      <c r="U443" s="9">
        <v>0.64705882352941202</v>
      </c>
      <c r="V443" s="13">
        <v>34</v>
      </c>
      <c r="W443" s="14">
        <v>5.9525997979617602E-5</v>
      </c>
      <c r="X443" s="13">
        <v>81</v>
      </c>
      <c r="Y443" s="14">
        <v>7.4443124074630594E-5</v>
      </c>
    </row>
    <row r="444" spans="3:25" s="1" customFormat="1" ht="15.4" customHeight="1" x14ac:dyDescent="0.15">
      <c r="C444" s="17" t="s">
        <v>1448</v>
      </c>
      <c r="D444" s="10">
        <v>5</v>
      </c>
      <c r="E444" s="11">
        <v>7.3529411764705899E-2</v>
      </c>
      <c r="F444" s="10">
        <v>21</v>
      </c>
      <c r="G444" s="11">
        <v>0.308823529411765</v>
      </c>
      <c r="H444" s="10">
        <v>28</v>
      </c>
      <c r="I444" s="11">
        <v>0.41176470588235298</v>
      </c>
      <c r="J444" s="10">
        <v>14</v>
      </c>
      <c r="K444" s="11">
        <v>0.20588235294117599</v>
      </c>
      <c r="L444" s="13">
        <v>68</v>
      </c>
      <c r="M444" s="14">
        <v>1.3155349197136799E-4</v>
      </c>
      <c r="N444" s="10">
        <v>8</v>
      </c>
      <c r="O444" s="11">
        <v>7.69230769230769E-2</v>
      </c>
      <c r="P444" s="10">
        <v>25</v>
      </c>
      <c r="Q444" s="11">
        <v>0.240384615384615</v>
      </c>
      <c r="R444" s="10">
        <v>42</v>
      </c>
      <c r="S444" s="11">
        <v>0.40384615384615402</v>
      </c>
      <c r="T444" s="10">
        <v>29</v>
      </c>
      <c r="U444" s="11">
        <v>0.27884615384615402</v>
      </c>
      <c r="V444" s="13">
        <v>104</v>
      </c>
      <c r="W444" s="14">
        <v>1.8207952323177101E-4</v>
      </c>
      <c r="X444" s="13">
        <v>172</v>
      </c>
      <c r="Y444" s="14">
        <v>1.5807675729427701E-4</v>
      </c>
    </row>
    <row r="445" spans="3:25" s="1" customFormat="1" ht="15.4" customHeight="1" x14ac:dyDescent="0.15">
      <c r="C445" s="17" t="s">
        <v>1449</v>
      </c>
      <c r="D445" s="8">
        <v>4</v>
      </c>
      <c r="E445" s="9">
        <v>4.8484848484848502E-3</v>
      </c>
      <c r="F445" s="8">
        <v>29</v>
      </c>
      <c r="G445" s="9">
        <v>3.51515151515151E-2</v>
      </c>
      <c r="H445" s="8">
        <v>447</v>
      </c>
      <c r="I445" s="9">
        <v>0.54181818181818198</v>
      </c>
      <c r="J445" s="8">
        <v>345</v>
      </c>
      <c r="K445" s="9">
        <v>0.41818181818181799</v>
      </c>
      <c r="L445" s="13">
        <v>825</v>
      </c>
      <c r="M445" s="14">
        <v>1.5960533952408601E-3</v>
      </c>
      <c r="N445" s="8">
        <v>2</v>
      </c>
      <c r="O445" s="9">
        <v>8.9847259658580396E-4</v>
      </c>
      <c r="P445" s="8">
        <v>16</v>
      </c>
      <c r="Q445" s="9">
        <v>7.18778077268643E-3</v>
      </c>
      <c r="R445" s="8">
        <v>1753</v>
      </c>
      <c r="S445" s="9">
        <v>0.787511230907457</v>
      </c>
      <c r="T445" s="8">
        <v>455</v>
      </c>
      <c r="U445" s="9">
        <v>0.20440251572327001</v>
      </c>
      <c r="V445" s="13">
        <v>2226</v>
      </c>
      <c r="W445" s="14">
        <v>3.8972021030184898E-3</v>
      </c>
      <c r="X445" s="13">
        <v>3051</v>
      </c>
      <c r="Y445" s="14">
        <v>2.80402434014442E-3</v>
      </c>
    </row>
    <row r="446" spans="3:25" s="1" customFormat="1" ht="15.4" customHeight="1" x14ac:dyDescent="0.15">
      <c r="C446" s="17" t="s">
        <v>1450</v>
      </c>
      <c r="D446" s="10"/>
      <c r="E446" s="11"/>
      <c r="F446" s="10">
        <v>2</v>
      </c>
      <c r="G446" s="11">
        <v>3.5778175313058999E-3</v>
      </c>
      <c r="H446" s="10">
        <v>271</v>
      </c>
      <c r="I446" s="11">
        <v>0.48479427549194998</v>
      </c>
      <c r="J446" s="10">
        <v>286</v>
      </c>
      <c r="K446" s="11">
        <v>0.51162790697674398</v>
      </c>
      <c r="L446" s="13">
        <v>559</v>
      </c>
      <c r="M446" s="14">
        <v>1.08144708841169E-3</v>
      </c>
      <c r="N446" s="10"/>
      <c r="O446" s="11"/>
      <c r="P446" s="10"/>
      <c r="Q446" s="11"/>
      <c r="R446" s="10">
        <v>456</v>
      </c>
      <c r="S446" s="11">
        <v>0.47010309278350498</v>
      </c>
      <c r="T446" s="10">
        <v>514</v>
      </c>
      <c r="U446" s="11">
        <v>0.52989690721649496</v>
      </c>
      <c r="V446" s="13">
        <v>970</v>
      </c>
      <c r="W446" s="14">
        <v>1.69824170706556E-3</v>
      </c>
      <c r="X446" s="13">
        <v>1529</v>
      </c>
      <c r="Y446" s="14">
        <v>1.40522884827297E-3</v>
      </c>
    </row>
    <row r="447" spans="3:25" s="1" customFormat="1" ht="15.4" customHeight="1" x14ac:dyDescent="0.15">
      <c r="C447" s="17" t="s">
        <v>1451</v>
      </c>
      <c r="D447" s="8"/>
      <c r="E447" s="9"/>
      <c r="F447" s="8">
        <v>5</v>
      </c>
      <c r="G447" s="9">
        <v>2.6288117770767601E-3</v>
      </c>
      <c r="H447" s="8">
        <v>470</v>
      </c>
      <c r="I447" s="9">
        <v>0.247108307045216</v>
      </c>
      <c r="J447" s="8">
        <v>1427</v>
      </c>
      <c r="K447" s="9">
        <v>0.75026288117770801</v>
      </c>
      <c r="L447" s="13">
        <v>1902</v>
      </c>
      <c r="M447" s="14">
        <v>3.6796285548462001E-3</v>
      </c>
      <c r="N447" s="8"/>
      <c r="O447" s="9"/>
      <c r="P447" s="8">
        <v>4</v>
      </c>
      <c r="Q447" s="9">
        <v>2.6007802340702198E-3</v>
      </c>
      <c r="R447" s="8">
        <v>395</v>
      </c>
      <c r="S447" s="9">
        <v>0.25682704811443402</v>
      </c>
      <c r="T447" s="8">
        <v>1139</v>
      </c>
      <c r="U447" s="9">
        <v>0.74057217165149603</v>
      </c>
      <c r="V447" s="13">
        <v>1538</v>
      </c>
      <c r="W447" s="14">
        <v>2.6926760262544701E-3</v>
      </c>
      <c r="X447" s="13">
        <v>3440</v>
      </c>
      <c r="Y447" s="14">
        <v>3.1615351458855502E-3</v>
      </c>
    </row>
    <row r="448" spans="3:25" s="1" customFormat="1" ht="15.4" customHeight="1" x14ac:dyDescent="0.15">
      <c r="C448" s="17" t="s">
        <v>1452</v>
      </c>
      <c r="D448" s="10">
        <v>29</v>
      </c>
      <c r="E448" s="11">
        <v>2.8798411122144998E-2</v>
      </c>
      <c r="F448" s="10">
        <v>41</v>
      </c>
      <c r="G448" s="11">
        <v>4.0714995034756701E-2</v>
      </c>
      <c r="H448" s="10">
        <v>293</v>
      </c>
      <c r="I448" s="11">
        <v>0.29096325719960298</v>
      </c>
      <c r="J448" s="10">
        <v>644</v>
      </c>
      <c r="K448" s="11">
        <v>0.63952333664349503</v>
      </c>
      <c r="L448" s="13">
        <v>1007</v>
      </c>
      <c r="M448" s="14">
        <v>1.94815244728187E-3</v>
      </c>
      <c r="N448" s="10">
        <v>28</v>
      </c>
      <c r="O448" s="11">
        <v>2.9075804776739399E-2</v>
      </c>
      <c r="P448" s="10">
        <v>41</v>
      </c>
      <c r="Q448" s="11">
        <v>4.2575285565939799E-2</v>
      </c>
      <c r="R448" s="10">
        <v>292</v>
      </c>
      <c r="S448" s="11">
        <v>0.30321910695742499</v>
      </c>
      <c r="T448" s="10">
        <v>602</v>
      </c>
      <c r="U448" s="11">
        <v>0.62512980269989604</v>
      </c>
      <c r="V448" s="13">
        <v>963</v>
      </c>
      <c r="W448" s="14">
        <v>1.68598635454035E-3</v>
      </c>
      <c r="X448" s="13">
        <v>1970</v>
      </c>
      <c r="Y448" s="14">
        <v>1.81053030156818E-3</v>
      </c>
    </row>
    <row r="449" spans="3:25" s="1" customFormat="1" ht="15.4" customHeight="1" x14ac:dyDescent="0.15">
      <c r="C449" s="17" t="s">
        <v>1453</v>
      </c>
      <c r="D449" s="8"/>
      <c r="E449" s="9"/>
      <c r="F449" s="8"/>
      <c r="G449" s="9"/>
      <c r="H449" s="8">
        <v>8</v>
      </c>
      <c r="I449" s="9">
        <v>0.36363636363636398</v>
      </c>
      <c r="J449" s="8">
        <v>14</v>
      </c>
      <c r="K449" s="9">
        <v>0.63636363636363602</v>
      </c>
      <c r="L449" s="13">
        <v>22</v>
      </c>
      <c r="M449" s="14">
        <v>4.2561423873089597E-5</v>
      </c>
      <c r="N449" s="8"/>
      <c r="O449" s="9"/>
      <c r="P449" s="8"/>
      <c r="Q449" s="9"/>
      <c r="R449" s="8">
        <v>3</v>
      </c>
      <c r="S449" s="9">
        <v>0.375</v>
      </c>
      <c r="T449" s="8">
        <v>5</v>
      </c>
      <c r="U449" s="9">
        <v>0.625</v>
      </c>
      <c r="V449" s="13">
        <v>8</v>
      </c>
      <c r="W449" s="14">
        <v>1.4006117171674699E-5</v>
      </c>
      <c r="X449" s="13">
        <v>30</v>
      </c>
      <c r="Y449" s="14">
        <v>2.7571527435048399E-5</v>
      </c>
    </row>
    <row r="450" spans="3:25" s="1" customFormat="1" ht="15.4" customHeight="1" x14ac:dyDescent="0.15">
      <c r="C450" s="17" t="s">
        <v>1454</v>
      </c>
      <c r="D450" s="10">
        <v>9</v>
      </c>
      <c r="E450" s="11">
        <v>2.9508196721311501E-2</v>
      </c>
      <c r="F450" s="10">
        <v>75</v>
      </c>
      <c r="G450" s="11">
        <v>0.24590163934426201</v>
      </c>
      <c r="H450" s="10">
        <v>121</v>
      </c>
      <c r="I450" s="11">
        <v>0.39672131147541001</v>
      </c>
      <c r="J450" s="10">
        <v>100</v>
      </c>
      <c r="K450" s="11">
        <v>0.32786885245901598</v>
      </c>
      <c r="L450" s="13">
        <v>305</v>
      </c>
      <c r="M450" s="14">
        <v>5.9005610369510496E-4</v>
      </c>
      <c r="N450" s="10">
        <v>8</v>
      </c>
      <c r="O450" s="11">
        <v>3.5555555555555597E-2</v>
      </c>
      <c r="P450" s="10">
        <v>30</v>
      </c>
      <c r="Q450" s="11">
        <v>0.133333333333333</v>
      </c>
      <c r="R450" s="10">
        <v>89</v>
      </c>
      <c r="S450" s="11">
        <v>0.39555555555555599</v>
      </c>
      <c r="T450" s="10">
        <v>98</v>
      </c>
      <c r="U450" s="11">
        <v>0.43555555555555597</v>
      </c>
      <c r="V450" s="13">
        <v>225</v>
      </c>
      <c r="W450" s="14">
        <v>3.9392204545335202E-4</v>
      </c>
      <c r="X450" s="13">
        <v>530</v>
      </c>
      <c r="Y450" s="14">
        <v>4.87096984685855E-4</v>
      </c>
    </row>
    <row r="451" spans="3:25" s="1" customFormat="1" ht="15.4" customHeight="1" x14ac:dyDescent="0.15">
      <c r="C451" s="17" t="s">
        <v>1455</v>
      </c>
      <c r="D451" s="8">
        <v>384</v>
      </c>
      <c r="E451" s="9">
        <v>7.1084783413550498E-2</v>
      </c>
      <c r="F451" s="8">
        <v>197</v>
      </c>
      <c r="G451" s="9">
        <v>3.6467974824139202E-2</v>
      </c>
      <c r="H451" s="8">
        <v>1353</v>
      </c>
      <c r="I451" s="9">
        <v>0.25046279155868201</v>
      </c>
      <c r="J451" s="8">
        <v>3468</v>
      </c>
      <c r="K451" s="9">
        <v>0.64198445020362804</v>
      </c>
      <c r="L451" s="13">
        <v>5402</v>
      </c>
      <c r="M451" s="14">
        <v>1.04507641710195E-2</v>
      </c>
      <c r="N451" s="8">
        <v>347</v>
      </c>
      <c r="O451" s="9">
        <v>6.8577075098814194E-2</v>
      </c>
      <c r="P451" s="8">
        <v>161</v>
      </c>
      <c r="Q451" s="9">
        <v>3.1818181818181801E-2</v>
      </c>
      <c r="R451" s="8">
        <v>1354</v>
      </c>
      <c r="S451" s="9">
        <v>0.26758893280632401</v>
      </c>
      <c r="T451" s="8">
        <v>3198</v>
      </c>
      <c r="U451" s="9">
        <v>0.63201581027667997</v>
      </c>
      <c r="V451" s="13">
        <v>5060</v>
      </c>
      <c r="W451" s="14">
        <v>8.8588691110842704E-3</v>
      </c>
      <c r="X451" s="13">
        <v>10462</v>
      </c>
      <c r="Y451" s="14">
        <v>9.6151106675158703E-3</v>
      </c>
    </row>
    <row r="452" spans="3:25" s="1" customFormat="1" ht="15.4" customHeight="1" x14ac:dyDescent="0.15">
      <c r="C452" s="17" t="s">
        <v>1456</v>
      </c>
      <c r="D452" s="10">
        <v>1</v>
      </c>
      <c r="E452" s="11">
        <v>4.8543689320388302E-3</v>
      </c>
      <c r="F452" s="10">
        <v>8</v>
      </c>
      <c r="G452" s="11">
        <v>3.8834951456310697E-2</v>
      </c>
      <c r="H452" s="10">
        <v>90</v>
      </c>
      <c r="I452" s="11">
        <v>0.43689320388349501</v>
      </c>
      <c r="J452" s="10">
        <v>107</v>
      </c>
      <c r="K452" s="11">
        <v>0.519417475728155</v>
      </c>
      <c r="L452" s="13">
        <v>206</v>
      </c>
      <c r="M452" s="14">
        <v>3.9852969626620198E-4</v>
      </c>
      <c r="N452" s="10">
        <v>3</v>
      </c>
      <c r="O452" s="11">
        <v>1.33928571428571E-2</v>
      </c>
      <c r="P452" s="10">
        <v>7</v>
      </c>
      <c r="Q452" s="11">
        <v>3.125E-2</v>
      </c>
      <c r="R452" s="10">
        <v>115</v>
      </c>
      <c r="S452" s="11">
        <v>0.51339285714285698</v>
      </c>
      <c r="T452" s="10">
        <v>99</v>
      </c>
      <c r="U452" s="11">
        <v>0.44196428571428598</v>
      </c>
      <c r="V452" s="13">
        <v>224</v>
      </c>
      <c r="W452" s="14">
        <v>3.9217128080689198E-4</v>
      </c>
      <c r="X452" s="13">
        <v>430</v>
      </c>
      <c r="Y452" s="14">
        <v>3.9519189323569302E-4</v>
      </c>
    </row>
    <row r="453" spans="3:25" s="1" customFormat="1" ht="15.4" customHeight="1" x14ac:dyDescent="0.15">
      <c r="C453" s="17" t="s">
        <v>1457</v>
      </c>
      <c r="D453" s="8"/>
      <c r="E453" s="9"/>
      <c r="F453" s="8"/>
      <c r="G453" s="9"/>
      <c r="H453" s="8"/>
      <c r="I453" s="9"/>
      <c r="J453" s="8"/>
      <c r="K453" s="9"/>
      <c r="L453" s="13"/>
      <c r="M453" s="14"/>
      <c r="N453" s="8"/>
      <c r="O453" s="9"/>
      <c r="P453" s="8"/>
      <c r="Q453" s="9"/>
      <c r="R453" s="8">
        <v>38</v>
      </c>
      <c r="S453" s="9">
        <v>1</v>
      </c>
      <c r="T453" s="8"/>
      <c r="U453" s="9"/>
      <c r="V453" s="13">
        <v>38</v>
      </c>
      <c r="W453" s="14">
        <v>6.6529056565454997E-5</v>
      </c>
      <c r="X453" s="13">
        <v>38</v>
      </c>
      <c r="Y453" s="14">
        <v>3.4923934751061301E-5</v>
      </c>
    </row>
    <row r="454" spans="3:25" s="1" customFormat="1" ht="15.4" customHeight="1" x14ac:dyDescent="0.15">
      <c r="C454" s="17" t="s">
        <v>1458</v>
      </c>
      <c r="D454" s="10">
        <v>1</v>
      </c>
      <c r="E454" s="11">
        <v>1</v>
      </c>
      <c r="F454" s="10"/>
      <c r="G454" s="11"/>
      <c r="H454" s="10"/>
      <c r="I454" s="11"/>
      <c r="J454" s="10"/>
      <c r="K454" s="11"/>
      <c r="L454" s="13">
        <v>1</v>
      </c>
      <c r="M454" s="14">
        <v>1.93461017604953E-6</v>
      </c>
      <c r="N454" s="10"/>
      <c r="O454" s="11"/>
      <c r="P454" s="10"/>
      <c r="Q454" s="11"/>
      <c r="R454" s="10"/>
      <c r="S454" s="11"/>
      <c r="T454" s="10">
        <v>1</v>
      </c>
      <c r="U454" s="11">
        <v>1</v>
      </c>
      <c r="V454" s="13">
        <v>1</v>
      </c>
      <c r="W454" s="14">
        <v>1.7507646464593399E-6</v>
      </c>
      <c r="X454" s="13">
        <v>2</v>
      </c>
      <c r="Y454" s="14">
        <v>1.8381018290032299E-6</v>
      </c>
    </row>
    <row r="455" spans="3:25" s="1" customFormat="1" ht="15.4" customHeight="1" x14ac:dyDescent="0.15">
      <c r="C455" s="17" t="s">
        <v>1459</v>
      </c>
      <c r="D455" s="8"/>
      <c r="E455" s="9"/>
      <c r="F455" s="8">
        <v>1</v>
      </c>
      <c r="G455" s="9">
        <v>2.3923444976076602E-3</v>
      </c>
      <c r="H455" s="8">
        <v>248</v>
      </c>
      <c r="I455" s="9">
        <v>0.593301435406699</v>
      </c>
      <c r="J455" s="8">
        <v>169</v>
      </c>
      <c r="K455" s="9">
        <v>0.404306220095694</v>
      </c>
      <c r="L455" s="13">
        <v>418</v>
      </c>
      <c r="M455" s="14">
        <v>8.0866705358870205E-4</v>
      </c>
      <c r="N455" s="8"/>
      <c r="O455" s="9"/>
      <c r="P455" s="8"/>
      <c r="Q455" s="9"/>
      <c r="R455" s="8">
        <v>175</v>
      </c>
      <c r="S455" s="9">
        <v>0.48342541436464098</v>
      </c>
      <c r="T455" s="8">
        <v>187</v>
      </c>
      <c r="U455" s="9">
        <v>0.51657458563535896</v>
      </c>
      <c r="V455" s="13">
        <v>362</v>
      </c>
      <c r="W455" s="14">
        <v>6.3377680201828204E-4</v>
      </c>
      <c r="X455" s="13">
        <v>780</v>
      </c>
      <c r="Y455" s="14">
        <v>7.1685971331125796E-4</v>
      </c>
    </row>
    <row r="456" spans="3:25" s="1" customFormat="1" ht="15.4" customHeight="1" x14ac:dyDescent="0.15">
      <c r="C456" s="17" t="s">
        <v>1460</v>
      </c>
      <c r="D456" s="10"/>
      <c r="E456" s="11"/>
      <c r="F456" s="10"/>
      <c r="G456" s="11"/>
      <c r="H456" s="10">
        <v>245</v>
      </c>
      <c r="I456" s="11">
        <v>0.43906810035842297</v>
      </c>
      <c r="J456" s="10">
        <v>313</v>
      </c>
      <c r="K456" s="11">
        <v>0.56093189964157697</v>
      </c>
      <c r="L456" s="13">
        <v>558</v>
      </c>
      <c r="M456" s="14">
        <v>1.07951247823564E-3</v>
      </c>
      <c r="N456" s="10"/>
      <c r="O456" s="11"/>
      <c r="P456" s="10"/>
      <c r="Q456" s="11"/>
      <c r="R456" s="10">
        <v>211</v>
      </c>
      <c r="S456" s="11">
        <v>0.44050104384133598</v>
      </c>
      <c r="T456" s="10">
        <v>268</v>
      </c>
      <c r="U456" s="11">
        <v>0.55949895615866396</v>
      </c>
      <c r="V456" s="13">
        <v>479</v>
      </c>
      <c r="W456" s="14">
        <v>8.3861626565402496E-4</v>
      </c>
      <c r="X456" s="13">
        <v>1037</v>
      </c>
      <c r="Y456" s="14">
        <v>9.5305579833817201E-4</v>
      </c>
    </row>
    <row r="457" spans="3:25" s="1" customFormat="1" ht="15.4" customHeight="1" x14ac:dyDescent="0.15">
      <c r="C457" s="17" t="s">
        <v>1461</v>
      </c>
      <c r="D457" s="8"/>
      <c r="E457" s="9"/>
      <c r="F457" s="8"/>
      <c r="G457" s="9"/>
      <c r="H457" s="8">
        <v>9</v>
      </c>
      <c r="I457" s="9">
        <v>0.375</v>
      </c>
      <c r="J457" s="8">
        <v>15</v>
      </c>
      <c r="K457" s="9">
        <v>0.625</v>
      </c>
      <c r="L457" s="13">
        <v>24</v>
      </c>
      <c r="M457" s="14">
        <v>4.6430644225188597E-5</v>
      </c>
      <c r="N457" s="8"/>
      <c r="O457" s="9"/>
      <c r="P457" s="8"/>
      <c r="Q457" s="9"/>
      <c r="R457" s="8"/>
      <c r="S457" s="9"/>
      <c r="T457" s="8"/>
      <c r="U457" s="9"/>
      <c r="V457" s="13"/>
      <c r="W457" s="14"/>
      <c r="X457" s="13">
        <v>24</v>
      </c>
      <c r="Y457" s="14">
        <v>2.2057221948038699E-5</v>
      </c>
    </row>
    <row r="458" spans="3:25" s="1" customFormat="1" ht="15.4" customHeight="1" x14ac:dyDescent="0.15">
      <c r="C458" s="17" t="s">
        <v>1462</v>
      </c>
      <c r="D458" s="10"/>
      <c r="E458" s="11"/>
      <c r="F458" s="10">
        <v>3</v>
      </c>
      <c r="G458" s="11">
        <v>3.6144578313252997E-2</v>
      </c>
      <c r="H458" s="10">
        <v>39</v>
      </c>
      <c r="I458" s="11">
        <v>0.469879518072289</v>
      </c>
      <c r="J458" s="10">
        <v>41</v>
      </c>
      <c r="K458" s="11">
        <v>0.49397590361445798</v>
      </c>
      <c r="L458" s="13">
        <v>83</v>
      </c>
      <c r="M458" s="14">
        <v>1.60572644612111E-4</v>
      </c>
      <c r="N458" s="10"/>
      <c r="O458" s="11"/>
      <c r="P458" s="10">
        <v>4</v>
      </c>
      <c r="Q458" s="11">
        <v>3.03030303030303E-2</v>
      </c>
      <c r="R458" s="10">
        <v>90</v>
      </c>
      <c r="S458" s="11">
        <v>0.68181818181818199</v>
      </c>
      <c r="T458" s="10">
        <v>38</v>
      </c>
      <c r="U458" s="11">
        <v>0.28787878787878801</v>
      </c>
      <c r="V458" s="13">
        <v>132</v>
      </c>
      <c r="W458" s="14">
        <v>2.31100933332633E-4</v>
      </c>
      <c r="X458" s="13">
        <v>215</v>
      </c>
      <c r="Y458" s="14">
        <v>1.97595946617847E-4</v>
      </c>
    </row>
    <row r="459" spans="3:25" s="1" customFormat="1" ht="15.4" customHeight="1" x14ac:dyDescent="0.15">
      <c r="C459" s="17" t="s">
        <v>1463</v>
      </c>
      <c r="D459" s="8">
        <v>4</v>
      </c>
      <c r="E459" s="9">
        <v>1.0729613733905601E-3</v>
      </c>
      <c r="F459" s="8">
        <v>26</v>
      </c>
      <c r="G459" s="9">
        <v>6.9742489270386296E-3</v>
      </c>
      <c r="H459" s="8">
        <v>905</v>
      </c>
      <c r="I459" s="9">
        <v>0.24275751072961399</v>
      </c>
      <c r="J459" s="8">
        <v>2793</v>
      </c>
      <c r="K459" s="9">
        <v>0.74919527896995697</v>
      </c>
      <c r="L459" s="13">
        <v>3728</v>
      </c>
      <c r="M459" s="14">
        <v>7.2122267363126302E-3</v>
      </c>
      <c r="N459" s="8">
        <v>6</v>
      </c>
      <c r="O459" s="9">
        <v>3.5842293906810001E-3</v>
      </c>
      <c r="P459" s="8">
        <v>23</v>
      </c>
      <c r="Q459" s="9">
        <v>1.37395459976105E-2</v>
      </c>
      <c r="R459" s="8">
        <v>281</v>
      </c>
      <c r="S459" s="9">
        <v>0.16786140979689401</v>
      </c>
      <c r="T459" s="8">
        <v>1364</v>
      </c>
      <c r="U459" s="9">
        <v>0.81481481481481499</v>
      </c>
      <c r="V459" s="13">
        <v>1674</v>
      </c>
      <c r="W459" s="14">
        <v>2.9307800181729402E-3</v>
      </c>
      <c r="X459" s="13">
        <v>5402</v>
      </c>
      <c r="Y459" s="14">
        <v>4.9647130401377099E-3</v>
      </c>
    </row>
    <row r="460" spans="3:25" s="1" customFormat="1" ht="15.4" customHeight="1" x14ac:dyDescent="0.15">
      <c r="C460" s="17" t="s">
        <v>1464</v>
      </c>
      <c r="D460" s="10">
        <v>9</v>
      </c>
      <c r="E460" s="11">
        <v>4.2857142857142899E-2</v>
      </c>
      <c r="F460" s="10">
        <v>11</v>
      </c>
      <c r="G460" s="11">
        <v>5.2380952380952403E-2</v>
      </c>
      <c r="H460" s="10">
        <v>160</v>
      </c>
      <c r="I460" s="11">
        <v>0.76190476190476197</v>
      </c>
      <c r="J460" s="10">
        <v>30</v>
      </c>
      <c r="K460" s="11">
        <v>0.14285714285714299</v>
      </c>
      <c r="L460" s="13">
        <v>210</v>
      </c>
      <c r="M460" s="14">
        <v>4.0626813697040002E-4</v>
      </c>
      <c r="N460" s="10">
        <v>1</v>
      </c>
      <c r="O460" s="11">
        <v>1.5625E-2</v>
      </c>
      <c r="P460" s="10">
        <v>8</v>
      </c>
      <c r="Q460" s="11">
        <v>0.125</v>
      </c>
      <c r="R460" s="10">
        <v>50</v>
      </c>
      <c r="S460" s="11">
        <v>0.78125</v>
      </c>
      <c r="T460" s="10">
        <v>5</v>
      </c>
      <c r="U460" s="11">
        <v>7.8125E-2</v>
      </c>
      <c r="V460" s="13">
        <v>64</v>
      </c>
      <c r="W460" s="14">
        <v>1.12048937373398E-4</v>
      </c>
      <c r="X460" s="13">
        <v>274</v>
      </c>
      <c r="Y460" s="14">
        <v>2.5181995057344198E-4</v>
      </c>
    </row>
    <row r="461" spans="3:25" s="1" customFormat="1" ht="15.4" customHeight="1" x14ac:dyDescent="0.15">
      <c r="C461" s="17" t="s">
        <v>1465</v>
      </c>
      <c r="D461" s="8">
        <v>3</v>
      </c>
      <c r="E461" s="9">
        <v>3.77358490566038E-3</v>
      </c>
      <c r="F461" s="8">
        <v>56</v>
      </c>
      <c r="G461" s="9">
        <v>7.0440251572327098E-2</v>
      </c>
      <c r="H461" s="8">
        <v>575</v>
      </c>
      <c r="I461" s="9">
        <v>0.72327044025157206</v>
      </c>
      <c r="J461" s="8">
        <v>161</v>
      </c>
      <c r="K461" s="9">
        <v>0.20251572327044001</v>
      </c>
      <c r="L461" s="13">
        <v>795</v>
      </c>
      <c r="M461" s="14">
        <v>1.53801508995937E-3</v>
      </c>
      <c r="N461" s="8">
        <v>6</v>
      </c>
      <c r="O461" s="9">
        <v>1.12781954887218E-2</v>
      </c>
      <c r="P461" s="8">
        <v>38</v>
      </c>
      <c r="Q461" s="9">
        <v>7.1428571428571397E-2</v>
      </c>
      <c r="R461" s="8">
        <v>369</v>
      </c>
      <c r="S461" s="9">
        <v>0.69360902255639101</v>
      </c>
      <c r="T461" s="8">
        <v>119</v>
      </c>
      <c r="U461" s="9">
        <v>0.22368421052631601</v>
      </c>
      <c r="V461" s="13">
        <v>532</v>
      </c>
      <c r="W461" s="14">
        <v>9.3140679191636903E-4</v>
      </c>
      <c r="X461" s="13">
        <v>1327</v>
      </c>
      <c r="Y461" s="14">
        <v>1.21958056354364E-3</v>
      </c>
    </row>
    <row r="462" spans="3:25" s="1" customFormat="1" ht="15.4" customHeight="1" x14ac:dyDescent="0.15">
      <c r="C462" s="17" t="s">
        <v>1466</v>
      </c>
      <c r="D462" s="10"/>
      <c r="E462" s="11"/>
      <c r="F462" s="10">
        <v>1</v>
      </c>
      <c r="G462" s="11">
        <v>1.11607142857143E-3</v>
      </c>
      <c r="H462" s="10">
        <v>388</v>
      </c>
      <c r="I462" s="11">
        <v>0.43303571428571402</v>
      </c>
      <c r="J462" s="10">
        <v>507</v>
      </c>
      <c r="K462" s="11">
        <v>0.56584821428571397</v>
      </c>
      <c r="L462" s="13">
        <v>896</v>
      </c>
      <c r="M462" s="14">
        <v>1.73341071774038E-3</v>
      </c>
      <c r="N462" s="10"/>
      <c r="O462" s="11"/>
      <c r="P462" s="10"/>
      <c r="Q462" s="11"/>
      <c r="R462" s="10">
        <v>104</v>
      </c>
      <c r="S462" s="11">
        <v>0.33876221498371301</v>
      </c>
      <c r="T462" s="10">
        <v>203</v>
      </c>
      <c r="U462" s="11">
        <v>0.66123778501628705</v>
      </c>
      <c r="V462" s="13">
        <v>307</v>
      </c>
      <c r="W462" s="14">
        <v>5.3748474646301799E-4</v>
      </c>
      <c r="X462" s="13">
        <v>1203</v>
      </c>
      <c r="Y462" s="14">
        <v>1.10561825014544E-3</v>
      </c>
    </row>
    <row r="463" spans="3:25" s="1" customFormat="1" ht="15.4" customHeight="1" x14ac:dyDescent="0.15">
      <c r="C463" s="17" t="s">
        <v>1467</v>
      </c>
      <c r="D463" s="8"/>
      <c r="E463" s="9"/>
      <c r="F463" s="8">
        <v>2</v>
      </c>
      <c r="G463" s="9">
        <v>0.11111111111111099</v>
      </c>
      <c r="H463" s="8">
        <v>12</v>
      </c>
      <c r="I463" s="9">
        <v>0.66666666666666696</v>
      </c>
      <c r="J463" s="8">
        <v>4</v>
      </c>
      <c r="K463" s="9">
        <v>0.22222222222222199</v>
      </c>
      <c r="L463" s="13">
        <v>18</v>
      </c>
      <c r="M463" s="14">
        <v>3.4822983168891501E-5</v>
      </c>
      <c r="N463" s="8"/>
      <c r="O463" s="9"/>
      <c r="P463" s="8">
        <v>2</v>
      </c>
      <c r="Q463" s="9">
        <v>0.33333333333333298</v>
      </c>
      <c r="R463" s="8">
        <v>2</v>
      </c>
      <c r="S463" s="9">
        <v>0.33333333333333298</v>
      </c>
      <c r="T463" s="8">
        <v>2</v>
      </c>
      <c r="U463" s="9">
        <v>0.33333333333333298</v>
      </c>
      <c r="V463" s="13">
        <v>6</v>
      </c>
      <c r="W463" s="14">
        <v>1.0504587878756E-5</v>
      </c>
      <c r="X463" s="13">
        <v>24</v>
      </c>
      <c r="Y463" s="14">
        <v>2.2057221948038699E-5</v>
      </c>
    </row>
    <row r="464" spans="3:25" s="1" customFormat="1" ht="15.4" customHeight="1" x14ac:dyDescent="0.15">
      <c r="C464" s="17" t="s">
        <v>1468</v>
      </c>
      <c r="D464" s="10"/>
      <c r="E464" s="11"/>
      <c r="F464" s="10">
        <v>3</v>
      </c>
      <c r="G464" s="11">
        <v>2.6086956521739101E-2</v>
      </c>
      <c r="H464" s="10">
        <v>83</v>
      </c>
      <c r="I464" s="11">
        <v>0.72173913043478299</v>
      </c>
      <c r="J464" s="10">
        <v>29</v>
      </c>
      <c r="K464" s="11">
        <v>0.25217391304347803</v>
      </c>
      <c r="L464" s="13">
        <v>115</v>
      </c>
      <c r="M464" s="14">
        <v>2.2248017024569601E-4</v>
      </c>
      <c r="N464" s="10"/>
      <c r="O464" s="11"/>
      <c r="P464" s="10">
        <v>1</v>
      </c>
      <c r="Q464" s="11">
        <v>7.1942446043165497E-3</v>
      </c>
      <c r="R464" s="10">
        <v>28</v>
      </c>
      <c r="S464" s="11">
        <v>0.201438848920863</v>
      </c>
      <c r="T464" s="10">
        <v>110</v>
      </c>
      <c r="U464" s="11">
        <v>0.79136690647482</v>
      </c>
      <c r="V464" s="13">
        <v>139</v>
      </c>
      <c r="W464" s="14">
        <v>2.4335628585784799E-4</v>
      </c>
      <c r="X464" s="13">
        <v>254</v>
      </c>
      <c r="Y464" s="14">
        <v>2.3343893228340999E-4</v>
      </c>
    </row>
    <row r="465" spans="3:25" s="1" customFormat="1" ht="15.4" customHeight="1" x14ac:dyDescent="0.15">
      <c r="C465" s="17" t="s">
        <v>1469</v>
      </c>
      <c r="D465" s="8"/>
      <c r="E465" s="9"/>
      <c r="F465" s="8">
        <v>2</v>
      </c>
      <c r="G465" s="9">
        <v>7.8125E-3</v>
      </c>
      <c r="H465" s="8">
        <v>210</v>
      </c>
      <c r="I465" s="9">
        <v>0.8203125</v>
      </c>
      <c r="J465" s="8">
        <v>44</v>
      </c>
      <c r="K465" s="9">
        <v>0.171875</v>
      </c>
      <c r="L465" s="13">
        <v>256</v>
      </c>
      <c r="M465" s="14">
        <v>4.9526020506867902E-4</v>
      </c>
      <c r="N465" s="8"/>
      <c r="O465" s="9"/>
      <c r="P465" s="8">
        <v>2</v>
      </c>
      <c r="Q465" s="9">
        <v>2.2988505747126398E-2</v>
      </c>
      <c r="R465" s="8">
        <v>55</v>
      </c>
      <c r="S465" s="9">
        <v>0.63218390804597702</v>
      </c>
      <c r="T465" s="8">
        <v>30</v>
      </c>
      <c r="U465" s="9">
        <v>0.34482758620689702</v>
      </c>
      <c r="V465" s="13">
        <v>87</v>
      </c>
      <c r="W465" s="14">
        <v>1.5231652424196299E-4</v>
      </c>
      <c r="X465" s="13">
        <v>343</v>
      </c>
      <c r="Y465" s="14">
        <v>3.1523446367405299E-4</v>
      </c>
    </row>
    <row r="466" spans="3:25" s="1" customFormat="1" ht="15.4" customHeight="1" x14ac:dyDescent="0.15">
      <c r="C466" s="17" t="s">
        <v>1470</v>
      </c>
      <c r="D466" s="10"/>
      <c r="E466" s="11"/>
      <c r="F466" s="10">
        <v>12</v>
      </c>
      <c r="G466" s="11">
        <v>3.8338658146964903E-2</v>
      </c>
      <c r="H466" s="10">
        <v>194</v>
      </c>
      <c r="I466" s="11">
        <v>0.61980830670926501</v>
      </c>
      <c r="J466" s="10">
        <v>107</v>
      </c>
      <c r="K466" s="11">
        <v>0.34185303514377002</v>
      </c>
      <c r="L466" s="13">
        <v>313</v>
      </c>
      <c r="M466" s="14">
        <v>6.0553298510350202E-4</v>
      </c>
      <c r="N466" s="10"/>
      <c r="O466" s="11"/>
      <c r="P466" s="10">
        <v>8</v>
      </c>
      <c r="Q466" s="11">
        <v>3.5714285714285698E-2</v>
      </c>
      <c r="R466" s="10">
        <v>60</v>
      </c>
      <c r="S466" s="11">
        <v>0.26785714285714302</v>
      </c>
      <c r="T466" s="10">
        <v>156</v>
      </c>
      <c r="U466" s="11">
        <v>0.69642857142857095</v>
      </c>
      <c r="V466" s="13">
        <v>224</v>
      </c>
      <c r="W466" s="14">
        <v>3.9217128080689198E-4</v>
      </c>
      <c r="X466" s="13">
        <v>537</v>
      </c>
      <c r="Y466" s="14">
        <v>4.9353034108736598E-4</v>
      </c>
    </row>
    <row r="467" spans="3:25" s="1" customFormat="1" ht="15.4" customHeight="1" x14ac:dyDescent="0.15">
      <c r="C467" s="17" t="s">
        <v>1471</v>
      </c>
      <c r="D467" s="8"/>
      <c r="E467" s="9"/>
      <c r="F467" s="8"/>
      <c r="G467" s="9"/>
      <c r="H467" s="8">
        <v>23</v>
      </c>
      <c r="I467" s="9">
        <v>0.88461538461538503</v>
      </c>
      <c r="J467" s="8">
        <v>3</v>
      </c>
      <c r="K467" s="9">
        <v>0.115384615384615</v>
      </c>
      <c r="L467" s="13">
        <v>26</v>
      </c>
      <c r="M467" s="14">
        <v>5.02998645772877E-5</v>
      </c>
      <c r="N467" s="8"/>
      <c r="O467" s="9"/>
      <c r="P467" s="8"/>
      <c r="Q467" s="9"/>
      <c r="R467" s="8">
        <v>9</v>
      </c>
      <c r="S467" s="9">
        <v>1</v>
      </c>
      <c r="T467" s="8"/>
      <c r="U467" s="9"/>
      <c r="V467" s="13">
        <v>9</v>
      </c>
      <c r="W467" s="14">
        <v>1.57568818181341E-5</v>
      </c>
      <c r="X467" s="13">
        <v>35</v>
      </c>
      <c r="Y467" s="14">
        <v>3.2166782007556397E-5</v>
      </c>
    </row>
    <row r="468" spans="3:25" s="1" customFormat="1" ht="15.4" customHeight="1" x14ac:dyDescent="0.15">
      <c r="C468" s="17" t="s">
        <v>1472</v>
      </c>
      <c r="D468" s="10"/>
      <c r="E468" s="11"/>
      <c r="F468" s="10">
        <v>1</v>
      </c>
      <c r="G468" s="11">
        <v>1.8450184501845001E-3</v>
      </c>
      <c r="H468" s="10">
        <v>485</v>
      </c>
      <c r="I468" s="11">
        <v>0.89483394833948304</v>
      </c>
      <c r="J468" s="10">
        <v>56</v>
      </c>
      <c r="K468" s="11">
        <v>0.10332103321033199</v>
      </c>
      <c r="L468" s="13">
        <v>542</v>
      </c>
      <c r="M468" s="14">
        <v>1.0485587154188401E-3</v>
      </c>
      <c r="N468" s="10"/>
      <c r="O468" s="11"/>
      <c r="P468" s="10"/>
      <c r="Q468" s="11"/>
      <c r="R468" s="10">
        <v>170</v>
      </c>
      <c r="S468" s="11">
        <v>0.92391304347826098</v>
      </c>
      <c r="T468" s="10">
        <v>14</v>
      </c>
      <c r="U468" s="11">
        <v>7.6086956521739094E-2</v>
      </c>
      <c r="V468" s="13">
        <v>184</v>
      </c>
      <c r="W468" s="14">
        <v>3.2214069494851898E-4</v>
      </c>
      <c r="X468" s="13">
        <v>726</v>
      </c>
      <c r="Y468" s="14">
        <v>6.67230963928171E-4</v>
      </c>
    </row>
    <row r="469" spans="3:25" s="1" customFormat="1" ht="15.4" customHeight="1" x14ac:dyDescent="0.15">
      <c r="C469" s="17" t="s">
        <v>1473</v>
      </c>
      <c r="D469" s="8"/>
      <c r="E469" s="9"/>
      <c r="F469" s="8"/>
      <c r="G469" s="9"/>
      <c r="H469" s="8">
        <v>240</v>
      </c>
      <c r="I469" s="9">
        <v>0.93023255813953498</v>
      </c>
      <c r="J469" s="8">
        <v>18</v>
      </c>
      <c r="K469" s="9">
        <v>6.9767441860465101E-2</v>
      </c>
      <c r="L469" s="13">
        <v>258</v>
      </c>
      <c r="M469" s="14">
        <v>4.9912942542077799E-4</v>
      </c>
      <c r="N469" s="8"/>
      <c r="O469" s="9"/>
      <c r="P469" s="8">
        <v>1</v>
      </c>
      <c r="Q469" s="9">
        <v>1.0989010989011E-2</v>
      </c>
      <c r="R469" s="8">
        <v>83</v>
      </c>
      <c r="S469" s="9">
        <v>0.91208791208791196</v>
      </c>
      <c r="T469" s="8">
        <v>7</v>
      </c>
      <c r="U469" s="9">
        <v>7.69230769230769E-2</v>
      </c>
      <c r="V469" s="13">
        <v>91</v>
      </c>
      <c r="W469" s="14">
        <v>1.5931958282779999E-4</v>
      </c>
      <c r="X469" s="13">
        <v>349</v>
      </c>
      <c r="Y469" s="14">
        <v>3.2074876916106301E-4</v>
      </c>
    </row>
    <row r="470" spans="3:25" s="1" customFormat="1" ht="15.4" customHeight="1" x14ac:dyDescent="0.15">
      <c r="C470" s="17" t="s">
        <v>1474</v>
      </c>
      <c r="D470" s="10"/>
      <c r="E470" s="11"/>
      <c r="F470" s="10">
        <v>1</v>
      </c>
      <c r="G470" s="11">
        <v>1.8050541516245501E-3</v>
      </c>
      <c r="H470" s="10">
        <v>150</v>
      </c>
      <c r="I470" s="11">
        <v>0.27075812274368199</v>
      </c>
      <c r="J470" s="10">
        <v>403</v>
      </c>
      <c r="K470" s="11">
        <v>0.72743682310469304</v>
      </c>
      <c r="L470" s="13">
        <v>554</v>
      </c>
      <c r="M470" s="14">
        <v>1.0717740375314399E-3</v>
      </c>
      <c r="N470" s="10"/>
      <c r="O470" s="11"/>
      <c r="P470" s="10"/>
      <c r="Q470" s="11"/>
      <c r="R470" s="10">
        <v>156</v>
      </c>
      <c r="S470" s="11">
        <v>0.113785557986871</v>
      </c>
      <c r="T470" s="10">
        <v>1215</v>
      </c>
      <c r="U470" s="11">
        <v>0.88621444201312904</v>
      </c>
      <c r="V470" s="13">
        <v>1371</v>
      </c>
      <c r="W470" s="14">
        <v>2.4002983302957599E-3</v>
      </c>
      <c r="X470" s="13">
        <v>1925</v>
      </c>
      <c r="Y470" s="14">
        <v>1.7691730104156E-3</v>
      </c>
    </row>
    <row r="471" spans="3:25" s="1" customFormat="1" ht="15.4" customHeight="1" x14ac:dyDescent="0.15">
      <c r="C471" s="17" t="s">
        <v>1475</v>
      </c>
      <c r="D471" s="8">
        <v>4</v>
      </c>
      <c r="E471" s="9">
        <v>6.8376068376068402E-3</v>
      </c>
      <c r="F471" s="8">
        <v>200</v>
      </c>
      <c r="G471" s="9">
        <v>0.341880341880342</v>
      </c>
      <c r="H471" s="8">
        <v>265</v>
      </c>
      <c r="I471" s="9">
        <v>0.45299145299145299</v>
      </c>
      <c r="J471" s="8">
        <v>116</v>
      </c>
      <c r="K471" s="9">
        <v>0.198290598290598</v>
      </c>
      <c r="L471" s="13">
        <v>585</v>
      </c>
      <c r="M471" s="14">
        <v>1.13174695298897E-3</v>
      </c>
      <c r="N471" s="8">
        <v>5</v>
      </c>
      <c r="O471" s="9">
        <v>1.0416666666666701E-2</v>
      </c>
      <c r="P471" s="8">
        <v>129</v>
      </c>
      <c r="Q471" s="9">
        <v>0.26874999999999999</v>
      </c>
      <c r="R471" s="8">
        <v>247</v>
      </c>
      <c r="S471" s="9">
        <v>0.51458333333333295</v>
      </c>
      <c r="T471" s="8">
        <v>99</v>
      </c>
      <c r="U471" s="9">
        <v>0.20624999999999999</v>
      </c>
      <c r="V471" s="13">
        <v>480</v>
      </c>
      <c r="W471" s="14">
        <v>8.4036703030048398E-4</v>
      </c>
      <c r="X471" s="13">
        <v>1065</v>
      </c>
      <c r="Y471" s="14">
        <v>9.7878922394421699E-4</v>
      </c>
    </row>
    <row r="472" spans="3:25" s="1" customFormat="1" ht="15.4" customHeight="1" x14ac:dyDescent="0.15">
      <c r="C472" s="17" t="s">
        <v>1476</v>
      </c>
      <c r="D472" s="10"/>
      <c r="E472" s="11"/>
      <c r="F472" s="10"/>
      <c r="G472" s="11"/>
      <c r="H472" s="10">
        <v>256</v>
      </c>
      <c r="I472" s="11">
        <v>0.44367417677643001</v>
      </c>
      <c r="J472" s="10">
        <v>321</v>
      </c>
      <c r="K472" s="11">
        <v>0.55632582322357005</v>
      </c>
      <c r="L472" s="13">
        <v>577</v>
      </c>
      <c r="M472" s="14">
        <v>1.1162700715805799E-3</v>
      </c>
      <c r="N472" s="10"/>
      <c r="O472" s="11"/>
      <c r="P472" s="10">
        <v>2</v>
      </c>
      <c r="Q472" s="11">
        <v>3.1104199066874002E-3</v>
      </c>
      <c r="R472" s="10">
        <v>305</v>
      </c>
      <c r="S472" s="11">
        <v>0.474339035769829</v>
      </c>
      <c r="T472" s="10">
        <v>336</v>
      </c>
      <c r="U472" s="11">
        <v>0.52255054432348402</v>
      </c>
      <c r="V472" s="13">
        <v>643</v>
      </c>
      <c r="W472" s="14">
        <v>1.1257416676733599E-3</v>
      </c>
      <c r="X472" s="13">
        <v>1220</v>
      </c>
      <c r="Y472" s="14">
        <v>1.1212421156919701E-3</v>
      </c>
    </row>
    <row r="473" spans="3:25" s="1" customFormat="1" ht="15.4" customHeight="1" x14ac:dyDescent="0.15">
      <c r="C473" s="17" t="s">
        <v>1477</v>
      </c>
      <c r="D473" s="8"/>
      <c r="E473" s="9"/>
      <c r="F473" s="8">
        <v>8</v>
      </c>
      <c r="G473" s="9">
        <v>1.7090365306558399E-3</v>
      </c>
      <c r="H473" s="8">
        <v>2911</v>
      </c>
      <c r="I473" s="9">
        <v>0.62187566759239499</v>
      </c>
      <c r="J473" s="8">
        <v>1762</v>
      </c>
      <c r="K473" s="9">
        <v>0.376415295876949</v>
      </c>
      <c r="L473" s="13">
        <v>4681</v>
      </c>
      <c r="M473" s="14">
        <v>9.0559102340878293E-3</v>
      </c>
      <c r="N473" s="8"/>
      <c r="O473" s="9"/>
      <c r="P473" s="8">
        <v>13</v>
      </c>
      <c r="Q473" s="9">
        <v>1.97568389057751E-3</v>
      </c>
      <c r="R473" s="8">
        <v>4671</v>
      </c>
      <c r="S473" s="9">
        <v>0.70987841945288799</v>
      </c>
      <c r="T473" s="8">
        <v>1896</v>
      </c>
      <c r="U473" s="9">
        <v>0.28814589665653501</v>
      </c>
      <c r="V473" s="13">
        <v>6580</v>
      </c>
      <c r="W473" s="14">
        <v>1.15200313737025E-2</v>
      </c>
      <c r="X473" s="13">
        <v>11261</v>
      </c>
      <c r="Y473" s="14">
        <v>1.03494323482027E-2</v>
      </c>
    </row>
    <row r="474" spans="3:25" s="1" customFormat="1" ht="15.4" customHeight="1" x14ac:dyDescent="0.15">
      <c r="C474" s="17" t="s">
        <v>1478</v>
      </c>
      <c r="D474" s="10"/>
      <c r="E474" s="11"/>
      <c r="F474" s="10"/>
      <c r="G474" s="11"/>
      <c r="H474" s="10">
        <v>14</v>
      </c>
      <c r="I474" s="11">
        <v>1</v>
      </c>
      <c r="J474" s="10"/>
      <c r="K474" s="11"/>
      <c r="L474" s="13">
        <v>14</v>
      </c>
      <c r="M474" s="14">
        <v>2.7084542464693401E-5</v>
      </c>
      <c r="N474" s="10"/>
      <c r="O474" s="11"/>
      <c r="P474" s="10">
        <v>1</v>
      </c>
      <c r="Q474" s="11">
        <v>0.125</v>
      </c>
      <c r="R474" s="10">
        <v>7</v>
      </c>
      <c r="S474" s="11">
        <v>0.875</v>
      </c>
      <c r="T474" s="10"/>
      <c r="U474" s="11"/>
      <c r="V474" s="13">
        <v>8</v>
      </c>
      <c r="W474" s="14">
        <v>1.4006117171674699E-5</v>
      </c>
      <c r="X474" s="13">
        <v>22</v>
      </c>
      <c r="Y474" s="14">
        <v>2.0219120119035501E-5</v>
      </c>
    </row>
    <row r="475" spans="3:25" s="1" customFormat="1" ht="15.4" customHeight="1" x14ac:dyDescent="0.15">
      <c r="C475" s="17" t="s">
        <v>1479</v>
      </c>
      <c r="D475" s="8"/>
      <c r="E475" s="9"/>
      <c r="F475" s="8">
        <v>1</v>
      </c>
      <c r="G475" s="9">
        <v>2.2831050228310501E-3</v>
      </c>
      <c r="H475" s="8">
        <v>294</v>
      </c>
      <c r="I475" s="9">
        <v>0.67123287671232901</v>
      </c>
      <c r="J475" s="8">
        <v>143</v>
      </c>
      <c r="K475" s="9">
        <v>0.32648401826484003</v>
      </c>
      <c r="L475" s="13">
        <v>438</v>
      </c>
      <c r="M475" s="14">
        <v>8.4735925710969205E-4</v>
      </c>
      <c r="N475" s="8"/>
      <c r="O475" s="9"/>
      <c r="P475" s="8">
        <v>2</v>
      </c>
      <c r="Q475" s="9">
        <v>4.1407867494824002E-3</v>
      </c>
      <c r="R475" s="8">
        <v>314</v>
      </c>
      <c r="S475" s="9">
        <v>0.65010351966873703</v>
      </c>
      <c r="T475" s="8">
        <v>167</v>
      </c>
      <c r="U475" s="9">
        <v>0.34575569358178099</v>
      </c>
      <c r="V475" s="13">
        <v>483</v>
      </c>
      <c r="W475" s="14">
        <v>8.4561932423986199E-4</v>
      </c>
      <c r="X475" s="13">
        <v>921</v>
      </c>
      <c r="Y475" s="14">
        <v>8.4644589225598495E-4</v>
      </c>
    </row>
    <row r="476" spans="3:25" s="1" customFormat="1" ht="15.4" customHeight="1" x14ac:dyDescent="0.15">
      <c r="C476" s="17" t="s">
        <v>1480</v>
      </c>
      <c r="D476" s="10"/>
      <c r="E476" s="11"/>
      <c r="F476" s="10">
        <v>5</v>
      </c>
      <c r="G476" s="11">
        <v>2.9761904761904798E-2</v>
      </c>
      <c r="H476" s="10">
        <v>84</v>
      </c>
      <c r="I476" s="11">
        <v>0.5</v>
      </c>
      <c r="J476" s="10">
        <v>79</v>
      </c>
      <c r="K476" s="11">
        <v>0.47023809523809501</v>
      </c>
      <c r="L476" s="13">
        <v>168</v>
      </c>
      <c r="M476" s="14">
        <v>3.2501450957631999E-4</v>
      </c>
      <c r="N476" s="10"/>
      <c r="O476" s="11"/>
      <c r="P476" s="10">
        <v>7</v>
      </c>
      <c r="Q476" s="11">
        <v>3.2863849765258198E-2</v>
      </c>
      <c r="R476" s="10">
        <v>95</v>
      </c>
      <c r="S476" s="11">
        <v>0.446009389671362</v>
      </c>
      <c r="T476" s="10">
        <v>111</v>
      </c>
      <c r="U476" s="11">
        <v>0.52112676056338003</v>
      </c>
      <c r="V476" s="13">
        <v>213</v>
      </c>
      <c r="W476" s="14">
        <v>3.7291286969584001E-4</v>
      </c>
      <c r="X476" s="13">
        <v>381</v>
      </c>
      <c r="Y476" s="14">
        <v>3.5015839842511402E-4</v>
      </c>
    </row>
    <row r="477" spans="3:25" s="1" customFormat="1" ht="15.4" customHeight="1" x14ac:dyDescent="0.15">
      <c r="C477" s="17" t="s">
        <v>1481</v>
      </c>
      <c r="D477" s="8"/>
      <c r="E477" s="9"/>
      <c r="F477" s="8">
        <v>7</v>
      </c>
      <c r="G477" s="9">
        <v>3.7960954446854701E-3</v>
      </c>
      <c r="H477" s="8">
        <v>1155</v>
      </c>
      <c r="I477" s="9">
        <v>0.62635574837310204</v>
      </c>
      <c r="J477" s="8">
        <v>682</v>
      </c>
      <c r="K477" s="9">
        <v>0.36984815618221301</v>
      </c>
      <c r="L477" s="13">
        <v>1844</v>
      </c>
      <c r="M477" s="14">
        <v>3.56742116463533E-3</v>
      </c>
      <c r="N477" s="8"/>
      <c r="O477" s="9"/>
      <c r="P477" s="8">
        <v>8</v>
      </c>
      <c r="Q477" s="9">
        <v>3.8778477944740701E-3</v>
      </c>
      <c r="R477" s="8">
        <v>1182</v>
      </c>
      <c r="S477" s="9">
        <v>0.57295201163354303</v>
      </c>
      <c r="T477" s="8">
        <v>873</v>
      </c>
      <c r="U477" s="9">
        <v>0.42317014057198299</v>
      </c>
      <c r="V477" s="13">
        <v>2063</v>
      </c>
      <c r="W477" s="14">
        <v>3.6118274656456199E-3</v>
      </c>
      <c r="X477" s="13">
        <v>3907</v>
      </c>
      <c r="Y477" s="14">
        <v>3.5907319229577998E-3</v>
      </c>
    </row>
    <row r="478" spans="3:25" s="1" customFormat="1" ht="15.4" customHeight="1" x14ac:dyDescent="0.15">
      <c r="C478" s="17" t="s">
        <v>1482</v>
      </c>
      <c r="D478" s="10"/>
      <c r="E478" s="11"/>
      <c r="F478" s="10"/>
      <c r="G478" s="11"/>
      <c r="H478" s="10">
        <v>27</v>
      </c>
      <c r="I478" s="11">
        <v>0.36986301369863001</v>
      </c>
      <c r="J478" s="10">
        <v>46</v>
      </c>
      <c r="K478" s="11">
        <v>0.63013698630137005</v>
      </c>
      <c r="L478" s="13">
        <v>73</v>
      </c>
      <c r="M478" s="14">
        <v>1.41226542851615E-4</v>
      </c>
      <c r="N478" s="10"/>
      <c r="O478" s="11"/>
      <c r="P478" s="10"/>
      <c r="Q478" s="11"/>
      <c r="R478" s="10">
        <v>23</v>
      </c>
      <c r="S478" s="11">
        <v>0.46</v>
      </c>
      <c r="T478" s="10">
        <v>27</v>
      </c>
      <c r="U478" s="11">
        <v>0.54</v>
      </c>
      <c r="V478" s="13">
        <v>50</v>
      </c>
      <c r="W478" s="14">
        <v>8.7538232322967099E-5</v>
      </c>
      <c r="X478" s="13">
        <v>123</v>
      </c>
      <c r="Y478" s="14">
        <v>1.1304326248369799E-4</v>
      </c>
    </row>
    <row r="479" spans="3:25" s="1" customFormat="1" ht="15.4" customHeight="1" x14ac:dyDescent="0.15">
      <c r="C479" s="17" t="s">
        <v>1483</v>
      </c>
      <c r="D479" s="8"/>
      <c r="E479" s="9"/>
      <c r="F479" s="8">
        <v>3</v>
      </c>
      <c r="G479" s="9">
        <v>9.0470446320868505E-4</v>
      </c>
      <c r="H479" s="8">
        <v>2178</v>
      </c>
      <c r="I479" s="9">
        <v>0.656815440289505</v>
      </c>
      <c r="J479" s="8">
        <v>1135</v>
      </c>
      <c r="K479" s="9">
        <v>0.34227985524728599</v>
      </c>
      <c r="L479" s="13">
        <v>3316</v>
      </c>
      <c r="M479" s="14">
        <v>6.4151673437802302E-3</v>
      </c>
      <c r="N479" s="8"/>
      <c r="O479" s="9"/>
      <c r="P479" s="8">
        <v>10</v>
      </c>
      <c r="Q479" s="9">
        <v>3.7878787878787902E-3</v>
      </c>
      <c r="R479" s="8">
        <v>1628</v>
      </c>
      <c r="S479" s="9">
        <v>0.61666666666666703</v>
      </c>
      <c r="T479" s="8">
        <v>1002</v>
      </c>
      <c r="U479" s="9">
        <v>0.37954545454545502</v>
      </c>
      <c r="V479" s="13">
        <v>2640</v>
      </c>
      <c r="W479" s="14">
        <v>4.6220186666526596E-3</v>
      </c>
      <c r="X479" s="13">
        <v>5956</v>
      </c>
      <c r="Y479" s="14">
        <v>5.4738672467716E-3</v>
      </c>
    </row>
    <row r="480" spans="3:25" s="1" customFormat="1" ht="15.4" customHeight="1" x14ac:dyDescent="0.15">
      <c r="C480" s="17" t="s">
        <v>1484</v>
      </c>
      <c r="D480" s="10"/>
      <c r="E480" s="11"/>
      <c r="F480" s="10"/>
      <c r="G480" s="11"/>
      <c r="H480" s="10">
        <v>2</v>
      </c>
      <c r="I480" s="11">
        <v>0.18181818181818199</v>
      </c>
      <c r="J480" s="10">
        <v>9</v>
      </c>
      <c r="K480" s="11">
        <v>0.81818181818181801</v>
      </c>
      <c r="L480" s="13">
        <v>11</v>
      </c>
      <c r="M480" s="14">
        <v>2.1280711936544798E-5</v>
      </c>
      <c r="N480" s="10"/>
      <c r="O480" s="11"/>
      <c r="P480" s="10"/>
      <c r="Q480" s="11"/>
      <c r="R480" s="10">
        <v>1</v>
      </c>
      <c r="S480" s="11">
        <v>0.16666666666666699</v>
      </c>
      <c r="T480" s="10">
        <v>5</v>
      </c>
      <c r="U480" s="11">
        <v>0.83333333333333304</v>
      </c>
      <c r="V480" s="13">
        <v>6</v>
      </c>
      <c r="W480" s="14">
        <v>1.0504587878756E-5</v>
      </c>
      <c r="X480" s="13">
        <v>17</v>
      </c>
      <c r="Y480" s="14">
        <v>1.5623865546527401E-5</v>
      </c>
    </row>
    <row r="481" spans="3:25" s="1" customFormat="1" ht="15.4" customHeight="1" x14ac:dyDescent="0.15">
      <c r="C481" s="17" t="s">
        <v>1485</v>
      </c>
      <c r="D481" s="8"/>
      <c r="E481" s="9"/>
      <c r="F481" s="8"/>
      <c r="G481" s="9"/>
      <c r="H481" s="8">
        <v>13</v>
      </c>
      <c r="I481" s="9">
        <v>0.65</v>
      </c>
      <c r="J481" s="8">
        <v>7</v>
      </c>
      <c r="K481" s="9">
        <v>0.35</v>
      </c>
      <c r="L481" s="13">
        <v>20</v>
      </c>
      <c r="M481" s="14">
        <v>3.8692203520990501E-5</v>
      </c>
      <c r="N481" s="8"/>
      <c r="O481" s="9"/>
      <c r="P481" s="8"/>
      <c r="Q481" s="9"/>
      <c r="R481" s="8">
        <v>1</v>
      </c>
      <c r="S481" s="9">
        <v>0.11111111111111099</v>
      </c>
      <c r="T481" s="8">
        <v>8</v>
      </c>
      <c r="U481" s="9">
        <v>0.88888888888888895</v>
      </c>
      <c r="V481" s="13">
        <v>9</v>
      </c>
      <c r="W481" s="14">
        <v>1.57568818181341E-5</v>
      </c>
      <c r="X481" s="13">
        <v>29</v>
      </c>
      <c r="Y481" s="14">
        <v>2.6652476520546798E-5</v>
      </c>
    </row>
    <row r="482" spans="3:25" s="1" customFormat="1" ht="15.4" customHeight="1" x14ac:dyDescent="0.15">
      <c r="C482" s="17" t="s">
        <v>1486</v>
      </c>
      <c r="D482" s="10"/>
      <c r="E482" s="11"/>
      <c r="F482" s="10">
        <v>46</v>
      </c>
      <c r="G482" s="11">
        <v>1.3593380614657201E-2</v>
      </c>
      <c r="H482" s="10">
        <v>3264</v>
      </c>
      <c r="I482" s="11">
        <v>0.96453900709219897</v>
      </c>
      <c r="J482" s="10">
        <v>74</v>
      </c>
      <c r="K482" s="11">
        <v>2.1867612293144201E-2</v>
      </c>
      <c r="L482" s="13">
        <v>3384</v>
      </c>
      <c r="M482" s="14">
        <v>6.5467208357515997E-3</v>
      </c>
      <c r="N482" s="10"/>
      <c r="O482" s="11"/>
      <c r="P482" s="10">
        <v>52</v>
      </c>
      <c r="Q482" s="11">
        <v>3.9156626506024098E-2</v>
      </c>
      <c r="R482" s="10">
        <v>1173</v>
      </c>
      <c r="S482" s="11">
        <v>0.88328313253012103</v>
      </c>
      <c r="T482" s="10">
        <v>103</v>
      </c>
      <c r="U482" s="11">
        <v>7.7560240963855401E-2</v>
      </c>
      <c r="V482" s="13">
        <v>1328</v>
      </c>
      <c r="W482" s="14">
        <v>2.3250154504980002E-3</v>
      </c>
      <c r="X482" s="13">
        <v>4712</v>
      </c>
      <c r="Y482" s="14">
        <v>4.3305679091316003E-3</v>
      </c>
    </row>
    <row r="483" spans="3:25" s="1" customFormat="1" ht="15.4" customHeight="1" x14ac:dyDescent="0.15">
      <c r="C483" s="17" t="s">
        <v>1487</v>
      </c>
      <c r="D483" s="8"/>
      <c r="E483" s="9"/>
      <c r="F483" s="8"/>
      <c r="G483" s="9"/>
      <c r="H483" s="8">
        <v>5</v>
      </c>
      <c r="I483" s="9">
        <v>0.45454545454545497</v>
      </c>
      <c r="J483" s="8">
        <v>6</v>
      </c>
      <c r="K483" s="9">
        <v>0.54545454545454497</v>
      </c>
      <c r="L483" s="13">
        <v>11</v>
      </c>
      <c r="M483" s="14">
        <v>2.1280711936544798E-5</v>
      </c>
      <c r="N483" s="8"/>
      <c r="O483" s="9"/>
      <c r="P483" s="8"/>
      <c r="Q483" s="9"/>
      <c r="R483" s="8">
        <v>3</v>
      </c>
      <c r="S483" s="9">
        <v>0.5</v>
      </c>
      <c r="T483" s="8">
        <v>3</v>
      </c>
      <c r="U483" s="9">
        <v>0.5</v>
      </c>
      <c r="V483" s="13">
        <v>6</v>
      </c>
      <c r="W483" s="14">
        <v>1.0504587878756E-5</v>
      </c>
      <c r="X483" s="13">
        <v>17</v>
      </c>
      <c r="Y483" s="14">
        <v>1.5623865546527401E-5</v>
      </c>
    </row>
    <row r="484" spans="3:25" s="1" customFormat="1" ht="15.4" customHeight="1" x14ac:dyDescent="0.15">
      <c r="C484" s="17" t="s">
        <v>1488</v>
      </c>
      <c r="D484" s="10"/>
      <c r="E484" s="11"/>
      <c r="F484" s="10">
        <v>1</v>
      </c>
      <c r="G484" s="11">
        <v>0.11111111111111099</v>
      </c>
      <c r="H484" s="10">
        <v>4</v>
      </c>
      <c r="I484" s="11">
        <v>0.44444444444444398</v>
      </c>
      <c r="J484" s="10">
        <v>4</v>
      </c>
      <c r="K484" s="11">
        <v>0.44444444444444398</v>
      </c>
      <c r="L484" s="13">
        <v>9</v>
      </c>
      <c r="M484" s="14">
        <v>1.7411491584445699E-5</v>
      </c>
      <c r="N484" s="10"/>
      <c r="O484" s="11"/>
      <c r="P484" s="10">
        <v>2</v>
      </c>
      <c r="Q484" s="11">
        <v>0.28571428571428598</v>
      </c>
      <c r="R484" s="10">
        <v>2</v>
      </c>
      <c r="S484" s="11">
        <v>0.28571428571428598</v>
      </c>
      <c r="T484" s="10">
        <v>3</v>
      </c>
      <c r="U484" s="11">
        <v>0.42857142857142899</v>
      </c>
      <c r="V484" s="13">
        <v>7</v>
      </c>
      <c r="W484" s="14">
        <v>1.22553525252154E-5</v>
      </c>
      <c r="X484" s="13">
        <v>16</v>
      </c>
      <c r="Y484" s="14">
        <v>1.4704814632025801E-5</v>
      </c>
    </row>
    <row r="485" spans="3:25" s="1" customFormat="1" ht="15.4" customHeight="1" x14ac:dyDescent="0.15">
      <c r="C485" s="17" t="s">
        <v>1489</v>
      </c>
      <c r="D485" s="8"/>
      <c r="E485" s="9"/>
      <c r="F485" s="8"/>
      <c r="G485" s="9"/>
      <c r="H485" s="8">
        <v>3</v>
      </c>
      <c r="I485" s="9">
        <v>0.6</v>
      </c>
      <c r="J485" s="8">
        <v>2</v>
      </c>
      <c r="K485" s="9">
        <v>0.4</v>
      </c>
      <c r="L485" s="13">
        <v>5</v>
      </c>
      <c r="M485" s="14">
        <v>9.6730508802476304E-6</v>
      </c>
      <c r="N485" s="8"/>
      <c r="O485" s="9"/>
      <c r="P485" s="8"/>
      <c r="Q485" s="9"/>
      <c r="R485" s="8">
        <v>3</v>
      </c>
      <c r="S485" s="9">
        <v>0.6</v>
      </c>
      <c r="T485" s="8">
        <v>2</v>
      </c>
      <c r="U485" s="9">
        <v>0.4</v>
      </c>
      <c r="V485" s="13">
        <v>5</v>
      </c>
      <c r="W485" s="14">
        <v>8.7538232322967092E-6</v>
      </c>
      <c r="X485" s="13">
        <v>10</v>
      </c>
      <c r="Y485" s="14">
        <v>9.1905091450161207E-6</v>
      </c>
    </row>
    <row r="486" spans="3:25" s="1" customFormat="1" ht="15.4" customHeight="1" x14ac:dyDescent="0.15">
      <c r="C486" s="17" t="s">
        <v>1490</v>
      </c>
      <c r="D486" s="10"/>
      <c r="E486" s="11"/>
      <c r="F486" s="10">
        <v>2</v>
      </c>
      <c r="G486" s="11">
        <v>6.0606060606060601E-2</v>
      </c>
      <c r="H486" s="10">
        <v>24</v>
      </c>
      <c r="I486" s="11">
        <v>0.72727272727272696</v>
      </c>
      <c r="J486" s="10">
        <v>7</v>
      </c>
      <c r="K486" s="11">
        <v>0.21212121212121199</v>
      </c>
      <c r="L486" s="13">
        <v>33</v>
      </c>
      <c r="M486" s="14">
        <v>6.3842135809634402E-5</v>
      </c>
      <c r="N486" s="10"/>
      <c r="O486" s="11"/>
      <c r="P486" s="10">
        <v>3</v>
      </c>
      <c r="Q486" s="11">
        <v>0.27272727272727298</v>
      </c>
      <c r="R486" s="10">
        <v>1</v>
      </c>
      <c r="S486" s="11">
        <v>9.0909090909090898E-2</v>
      </c>
      <c r="T486" s="10">
        <v>7</v>
      </c>
      <c r="U486" s="11">
        <v>0.63636363636363602</v>
      </c>
      <c r="V486" s="13">
        <v>11</v>
      </c>
      <c r="W486" s="14">
        <v>1.9258411111052801E-5</v>
      </c>
      <c r="X486" s="13">
        <v>44</v>
      </c>
      <c r="Y486" s="14">
        <v>4.0438240238071002E-5</v>
      </c>
    </row>
    <row r="487" spans="3:25" s="1" customFormat="1" ht="15.4" customHeight="1" x14ac:dyDescent="0.15">
      <c r="C487" s="17" t="s">
        <v>1491</v>
      </c>
      <c r="D487" s="8"/>
      <c r="E487" s="9"/>
      <c r="F487" s="8"/>
      <c r="G487" s="9"/>
      <c r="H487" s="8">
        <v>4</v>
      </c>
      <c r="I487" s="9">
        <v>1</v>
      </c>
      <c r="J487" s="8"/>
      <c r="K487" s="9"/>
      <c r="L487" s="13">
        <v>4</v>
      </c>
      <c r="M487" s="14">
        <v>7.7384407041981097E-6</v>
      </c>
      <c r="N487" s="8"/>
      <c r="O487" s="9"/>
      <c r="P487" s="8"/>
      <c r="Q487" s="9"/>
      <c r="R487" s="8"/>
      <c r="S487" s="9"/>
      <c r="T487" s="8">
        <v>3</v>
      </c>
      <c r="U487" s="9">
        <v>1</v>
      </c>
      <c r="V487" s="13">
        <v>3</v>
      </c>
      <c r="W487" s="14">
        <v>5.2522939393780196E-6</v>
      </c>
      <c r="X487" s="13">
        <v>7</v>
      </c>
      <c r="Y487" s="14">
        <v>6.4333564015112901E-6</v>
      </c>
    </row>
    <row r="488" spans="3:25" s="1" customFormat="1" ht="15.4" customHeight="1" x14ac:dyDescent="0.15">
      <c r="C488" s="17" t="s">
        <v>1492</v>
      </c>
      <c r="D488" s="10">
        <v>2</v>
      </c>
      <c r="E488" s="11">
        <v>6.4516129032258104E-2</v>
      </c>
      <c r="F488" s="10">
        <v>10</v>
      </c>
      <c r="G488" s="11">
        <v>0.32258064516128998</v>
      </c>
      <c r="H488" s="10">
        <v>12</v>
      </c>
      <c r="I488" s="11">
        <v>0.38709677419354799</v>
      </c>
      <c r="J488" s="10">
        <v>7</v>
      </c>
      <c r="K488" s="11">
        <v>0.225806451612903</v>
      </c>
      <c r="L488" s="13">
        <v>31</v>
      </c>
      <c r="M488" s="14">
        <v>5.99729154575353E-5</v>
      </c>
      <c r="N488" s="10">
        <v>1</v>
      </c>
      <c r="O488" s="11">
        <v>8.3333333333333301E-2</v>
      </c>
      <c r="P488" s="10">
        <v>3</v>
      </c>
      <c r="Q488" s="11">
        <v>0.25</v>
      </c>
      <c r="R488" s="10">
        <v>4</v>
      </c>
      <c r="S488" s="11">
        <v>0.33333333333333298</v>
      </c>
      <c r="T488" s="10">
        <v>4</v>
      </c>
      <c r="U488" s="11">
        <v>0.33333333333333298</v>
      </c>
      <c r="V488" s="13">
        <v>12</v>
      </c>
      <c r="W488" s="14">
        <v>2.1009175757512099E-5</v>
      </c>
      <c r="X488" s="13">
        <v>43</v>
      </c>
      <c r="Y488" s="14">
        <v>3.9519189323569299E-5</v>
      </c>
    </row>
    <row r="489" spans="3:25" s="1" customFormat="1" ht="15.4" customHeight="1" x14ac:dyDescent="0.15">
      <c r="C489" s="17" t="s">
        <v>1493</v>
      </c>
      <c r="D489" s="8">
        <v>1</v>
      </c>
      <c r="E489" s="9">
        <v>4.7619047619047603E-2</v>
      </c>
      <c r="F489" s="8">
        <v>5</v>
      </c>
      <c r="G489" s="9">
        <v>0.238095238095238</v>
      </c>
      <c r="H489" s="8">
        <v>11</v>
      </c>
      <c r="I489" s="9">
        <v>0.52380952380952395</v>
      </c>
      <c r="J489" s="8">
        <v>4</v>
      </c>
      <c r="K489" s="9">
        <v>0.19047619047618999</v>
      </c>
      <c r="L489" s="13">
        <v>21</v>
      </c>
      <c r="M489" s="14">
        <v>4.0626813697039998E-5</v>
      </c>
      <c r="N489" s="8">
        <v>1</v>
      </c>
      <c r="O489" s="9">
        <v>0.125</v>
      </c>
      <c r="P489" s="8"/>
      <c r="Q489" s="9"/>
      <c r="R489" s="8">
        <v>1</v>
      </c>
      <c r="S489" s="9">
        <v>0.125</v>
      </c>
      <c r="T489" s="8">
        <v>6</v>
      </c>
      <c r="U489" s="9">
        <v>0.75</v>
      </c>
      <c r="V489" s="13">
        <v>8</v>
      </c>
      <c r="W489" s="14">
        <v>1.4006117171674699E-5</v>
      </c>
      <c r="X489" s="13">
        <v>29</v>
      </c>
      <c r="Y489" s="14">
        <v>2.6652476520546798E-5</v>
      </c>
    </row>
    <row r="490" spans="3:25" s="1" customFormat="1" ht="15.4" customHeight="1" x14ac:dyDescent="0.15">
      <c r="C490" s="17" t="s">
        <v>1494</v>
      </c>
      <c r="D490" s="10">
        <v>6</v>
      </c>
      <c r="E490" s="11">
        <v>3.6144578313252997E-2</v>
      </c>
      <c r="F490" s="10">
        <v>51</v>
      </c>
      <c r="G490" s="11">
        <v>0.30722891566265098</v>
      </c>
      <c r="H490" s="10">
        <v>94</v>
      </c>
      <c r="I490" s="11">
        <v>0.56626506024096401</v>
      </c>
      <c r="J490" s="10">
        <v>15</v>
      </c>
      <c r="K490" s="11">
        <v>9.0361445783132502E-2</v>
      </c>
      <c r="L490" s="13">
        <v>166</v>
      </c>
      <c r="M490" s="14">
        <v>3.2114528922422102E-4</v>
      </c>
      <c r="N490" s="10">
        <v>4</v>
      </c>
      <c r="O490" s="11">
        <v>4.2105263157894701E-2</v>
      </c>
      <c r="P490" s="10">
        <v>30</v>
      </c>
      <c r="Q490" s="11">
        <v>0.31578947368421101</v>
      </c>
      <c r="R490" s="10">
        <v>45</v>
      </c>
      <c r="S490" s="11">
        <v>0.47368421052631599</v>
      </c>
      <c r="T490" s="10">
        <v>16</v>
      </c>
      <c r="U490" s="11">
        <v>0.168421052631579</v>
      </c>
      <c r="V490" s="13">
        <v>95</v>
      </c>
      <c r="W490" s="14">
        <v>1.6632264141363699E-4</v>
      </c>
      <c r="X490" s="13">
        <v>261</v>
      </c>
      <c r="Y490" s="14">
        <v>2.3987228868492099E-4</v>
      </c>
    </row>
    <row r="491" spans="3:25" s="1" customFormat="1" ht="15.4" customHeight="1" x14ac:dyDescent="0.15">
      <c r="C491" s="17" t="s">
        <v>1495</v>
      </c>
      <c r="D491" s="8"/>
      <c r="E491" s="9"/>
      <c r="F491" s="8"/>
      <c r="G491" s="9"/>
      <c r="H491" s="8">
        <v>2</v>
      </c>
      <c r="I491" s="9">
        <v>1</v>
      </c>
      <c r="J491" s="8"/>
      <c r="K491" s="9"/>
      <c r="L491" s="13">
        <v>2</v>
      </c>
      <c r="M491" s="14">
        <v>3.8692203520990498E-6</v>
      </c>
      <c r="N491" s="8"/>
      <c r="O491" s="9"/>
      <c r="P491" s="8"/>
      <c r="Q491" s="9"/>
      <c r="R491" s="8">
        <v>3</v>
      </c>
      <c r="S491" s="9">
        <v>1</v>
      </c>
      <c r="T491" s="8"/>
      <c r="U491" s="9"/>
      <c r="V491" s="13">
        <v>3</v>
      </c>
      <c r="W491" s="14">
        <v>5.2522939393780196E-6</v>
      </c>
      <c r="X491" s="13">
        <v>5</v>
      </c>
      <c r="Y491" s="14">
        <v>4.5952545725080603E-6</v>
      </c>
    </row>
    <row r="492" spans="3:25" s="1" customFormat="1" ht="15.4" customHeight="1" x14ac:dyDescent="0.15">
      <c r="C492" s="17" t="s">
        <v>1496</v>
      </c>
      <c r="D492" s="10"/>
      <c r="E492" s="11"/>
      <c r="F492" s="10"/>
      <c r="G492" s="11"/>
      <c r="H492" s="10">
        <v>6</v>
      </c>
      <c r="I492" s="11">
        <v>1</v>
      </c>
      <c r="J492" s="10"/>
      <c r="K492" s="11"/>
      <c r="L492" s="13">
        <v>6</v>
      </c>
      <c r="M492" s="14">
        <v>1.16076610562972E-5</v>
      </c>
      <c r="N492" s="10"/>
      <c r="O492" s="11"/>
      <c r="P492" s="10"/>
      <c r="Q492" s="11"/>
      <c r="R492" s="10"/>
      <c r="S492" s="11"/>
      <c r="T492" s="10"/>
      <c r="U492" s="11"/>
      <c r="V492" s="13"/>
      <c r="W492" s="14"/>
      <c r="X492" s="13">
        <v>6</v>
      </c>
      <c r="Y492" s="14">
        <v>5.5143054870096697E-6</v>
      </c>
    </row>
    <row r="493" spans="3:25" s="1" customFormat="1" ht="15.4" customHeight="1" x14ac:dyDescent="0.15">
      <c r="C493" s="17" t="s">
        <v>1497</v>
      </c>
      <c r="D493" s="8"/>
      <c r="E493" s="9"/>
      <c r="F493" s="8">
        <v>6</v>
      </c>
      <c r="G493" s="9">
        <v>3.0487804878048799E-3</v>
      </c>
      <c r="H493" s="8">
        <v>821</v>
      </c>
      <c r="I493" s="9">
        <v>0.41717479674796798</v>
      </c>
      <c r="J493" s="8">
        <v>1141</v>
      </c>
      <c r="K493" s="9">
        <v>0.57977642276422803</v>
      </c>
      <c r="L493" s="13">
        <v>1968</v>
      </c>
      <c r="M493" s="14">
        <v>3.80731282646547E-3</v>
      </c>
      <c r="N493" s="8"/>
      <c r="O493" s="9"/>
      <c r="P493" s="8">
        <v>1</v>
      </c>
      <c r="Q493" s="9">
        <v>1.80831826401447E-3</v>
      </c>
      <c r="R493" s="8">
        <v>269</v>
      </c>
      <c r="S493" s="9">
        <v>0.48643761301989102</v>
      </c>
      <c r="T493" s="8">
        <v>283</v>
      </c>
      <c r="U493" s="9">
        <v>0.51175406871609397</v>
      </c>
      <c r="V493" s="13">
        <v>553</v>
      </c>
      <c r="W493" s="14">
        <v>9.6817284949201601E-4</v>
      </c>
      <c r="X493" s="13">
        <v>2521</v>
      </c>
      <c r="Y493" s="14">
        <v>2.31692735545857E-3</v>
      </c>
    </row>
    <row r="494" spans="3:25" s="1" customFormat="1" ht="15.4" customHeight="1" x14ac:dyDescent="0.15">
      <c r="C494" s="17" t="s">
        <v>1498</v>
      </c>
      <c r="D494" s="10">
        <v>25</v>
      </c>
      <c r="E494" s="11">
        <v>4.2002688172042999E-3</v>
      </c>
      <c r="F494" s="10">
        <v>138</v>
      </c>
      <c r="G494" s="11">
        <v>2.3185483870967701E-2</v>
      </c>
      <c r="H494" s="10">
        <v>3437</v>
      </c>
      <c r="I494" s="11">
        <v>0.57745295698924703</v>
      </c>
      <c r="J494" s="10">
        <v>2352</v>
      </c>
      <c r="K494" s="11">
        <v>0.39516129032258102</v>
      </c>
      <c r="L494" s="13">
        <v>5952</v>
      </c>
      <c r="M494" s="14">
        <v>1.1514799767846799E-2</v>
      </c>
      <c r="N494" s="10">
        <v>15</v>
      </c>
      <c r="O494" s="11">
        <v>4.3642711667151602E-3</v>
      </c>
      <c r="P494" s="10">
        <v>150</v>
      </c>
      <c r="Q494" s="11">
        <v>4.3642711667151599E-2</v>
      </c>
      <c r="R494" s="10">
        <v>2045</v>
      </c>
      <c r="S494" s="11">
        <v>0.59499563572883296</v>
      </c>
      <c r="T494" s="10">
        <v>1227</v>
      </c>
      <c r="U494" s="11">
        <v>0.35699738143729998</v>
      </c>
      <c r="V494" s="13">
        <v>3437</v>
      </c>
      <c r="W494" s="14">
        <v>6.0173780898807603E-3</v>
      </c>
      <c r="X494" s="13">
        <v>9389</v>
      </c>
      <c r="Y494" s="14">
        <v>8.6289690362556393E-3</v>
      </c>
    </row>
    <row r="495" spans="3:25" s="1" customFormat="1" ht="15.4" customHeight="1" x14ac:dyDescent="0.15">
      <c r="C495" s="17" t="s">
        <v>1499</v>
      </c>
      <c r="D495" s="8"/>
      <c r="E495" s="9"/>
      <c r="F495" s="8">
        <v>1</v>
      </c>
      <c r="G495" s="9">
        <v>2.3809523809523801E-2</v>
      </c>
      <c r="H495" s="8">
        <v>24</v>
      </c>
      <c r="I495" s="9">
        <v>0.57142857142857095</v>
      </c>
      <c r="J495" s="8">
        <v>17</v>
      </c>
      <c r="K495" s="9">
        <v>0.40476190476190499</v>
      </c>
      <c r="L495" s="13">
        <v>42</v>
      </c>
      <c r="M495" s="14">
        <v>8.1253627394080105E-5</v>
      </c>
      <c r="N495" s="8"/>
      <c r="O495" s="9"/>
      <c r="P495" s="8"/>
      <c r="Q495" s="9"/>
      <c r="R495" s="8">
        <v>7</v>
      </c>
      <c r="S495" s="9">
        <v>0.41176470588235298</v>
      </c>
      <c r="T495" s="8">
        <v>10</v>
      </c>
      <c r="U495" s="9">
        <v>0.58823529411764697</v>
      </c>
      <c r="V495" s="13">
        <v>17</v>
      </c>
      <c r="W495" s="14">
        <v>2.9762998989808801E-5</v>
      </c>
      <c r="X495" s="13">
        <v>59</v>
      </c>
      <c r="Y495" s="14">
        <v>5.4224003955595103E-5</v>
      </c>
    </row>
    <row r="496" spans="3:25" s="1" customFormat="1" ht="15.4" customHeight="1" x14ac:dyDescent="0.15">
      <c r="C496" s="17" t="s">
        <v>1500</v>
      </c>
      <c r="D496" s="10"/>
      <c r="E496" s="11"/>
      <c r="F496" s="10">
        <v>3</v>
      </c>
      <c r="G496" s="11">
        <v>3.68550368550369E-3</v>
      </c>
      <c r="H496" s="10">
        <v>597</v>
      </c>
      <c r="I496" s="11">
        <v>0.73341523341523296</v>
      </c>
      <c r="J496" s="10">
        <v>214</v>
      </c>
      <c r="K496" s="11">
        <v>0.26289926289926302</v>
      </c>
      <c r="L496" s="13">
        <v>814</v>
      </c>
      <c r="M496" s="14">
        <v>1.5747726833043099E-3</v>
      </c>
      <c r="N496" s="10"/>
      <c r="O496" s="11"/>
      <c r="P496" s="10">
        <v>1</v>
      </c>
      <c r="Q496" s="11">
        <v>1.5822784810126599E-3</v>
      </c>
      <c r="R496" s="10">
        <v>514</v>
      </c>
      <c r="S496" s="11">
        <v>0.813291139240506</v>
      </c>
      <c r="T496" s="10">
        <v>117</v>
      </c>
      <c r="U496" s="11">
        <v>0.185126582278481</v>
      </c>
      <c r="V496" s="13">
        <v>632</v>
      </c>
      <c r="W496" s="14">
        <v>1.1064832565623E-3</v>
      </c>
      <c r="X496" s="13">
        <v>1446</v>
      </c>
      <c r="Y496" s="14">
        <v>1.3289476223693299E-3</v>
      </c>
    </row>
    <row r="497" spans="3:25" s="1" customFormat="1" ht="15.4" customHeight="1" x14ac:dyDescent="0.15">
      <c r="C497" s="17" t="s">
        <v>1501</v>
      </c>
      <c r="D497" s="8"/>
      <c r="E497" s="9"/>
      <c r="F497" s="8"/>
      <c r="G497" s="9"/>
      <c r="H497" s="8">
        <v>168</v>
      </c>
      <c r="I497" s="9">
        <v>0.83168316831683198</v>
      </c>
      <c r="J497" s="8">
        <v>34</v>
      </c>
      <c r="K497" s="9">
        <v>0.16831683168316799</v>
      </c>
      <c r="L497" s="13">
        <v>202</v>
      </c>
      <c r="M497" s="14">
        <v>3.9079125556200399E-4</v>
      </c>
      <c r="N497" s="8"/>
      <c r="O497" s="9"/>
      <c r="P497" s="8">
        <v>1</v>
      </c>
      <c r="Q497" s="9">
        <v>1.0989010989011E-2</v>
      </c>
      <c r="R497" s="8">
        <v>68</v>
      </c>
      <c r="S497" s="9">
        <v>0.74725274725274704</v>
      </c>
      <c r="T497" s="8">
        <v>22</v>
      </c>
      <c r="U497" s="9">
        <v>0.24175824175824201</v>
      </c>
      <c r="V497" s="13">
        <v>91</v>
      </c>
      <c r="W497" s="14">
        <v>1.5931958282779999E-4</v>
      </c>
      <c r="X497" s="13">
        <v>293</v>
      </c>
      <c r="Y497" s="14">
        <v>2.69281917948972E-4</v>
      </c>
    </row>
    <row r="498" spans="3:25" s="1" customFormat="1" ht="15.4" customHeight="1" x14ac:dyDescent="0.15">
      <c r="C498" s="17" t="s">
        <v>1502</v>
      </c>
      <c r="D498" s="10"/>
      <c r="E498" s="11"/>
      <c r="F498" s="10"/>
      <c r="G498" s="11"/>
      <c r="H498" s="10">
        <v>494</v>
      </c>
      <c r="I498" s="11">
        <v>0.94095238095238098</v>
      </c>
      <c r="J498" s="10">
        <v>31</v>
      </c>
      <c r="K498" s="11">
        <v>5.9047619047619099E-2</v>
      </c>
      <c r="L498" s="13">
        <v>525</v>
      </c>
      <c r="M498" s="14">
        <v>1.0156703424260001E-3</v>
      </c>
      <c r="N498" s="10"/>
      <c r="O498" s="11"/>
      <c r="P498" s="10"/>
      <c r="Q498" s="11"/>
      <c r="R498" s="10">
        <v>629</v>
      </c>
      <c r="S498" s="11">
        <v>0.91424418604651203</v>
      </c>
      <c r="T498" s="10">
        <v>59</v>
      </c>
      <c r="U498" s="11">
        <v>8.57558139534884E-2</v>
      </c>
      <c r="V498" s="13">
        <v>688</v>
      </c>
      <c r="W498" s="14">
        <v>1.2045260767640301E-3</v>
      </c>
      <c r="X498" s="13">
        <v>1213</v>
      </c>
      <c r="Y498" s="14">
        <v>1.1148087592904601E-3</v>
      </c>
    </row>
    <row r="499" spans="3:25" s="1" customFormat="1" ht="15.4" customHeight="1" x14ac:dyDescent="0.15">
      <c r="C499" s="17" t="s">
        <v>1503</v>
      </c>
      <c r="D499" s="8">
        <v>1</v>
      </c>
      <c r="E499" s="9">
        <v>8.9285714285714305E-4</v>
      </c>
      <c r="F499" s="8">
        <v>3</v>
      </c>
      <c r="G499" s="9">
        <v>2.6785714285714299E-3</v>
      </c>
      <c r="H499" s="8">
        <v>1058</v>
      </c>
      <c r="I499" s="9">
        <v>0.94464285714285701</v>
      </c>
      <c r="J499" s="8">
        <v>58</v>
      </c>
      <c r="K499" s="9">
        <v>5.1785714285714303E-2</v>
      </c>
      <c r="L499" s="13">
        <v>1120</v>
      </c>
      <c r="M499" s="14">
        <v>2.16676339717547E-3</v>
      </c>
      <c r="N499" s="8"/>
      <c r="O499" s="9"/>
      <c r="P499" s="8">
        <v>6</v>
      </c>
      <c r="Q499" s="9">
        <v>1.2847965738758E-2</v>
      </c>
      <c r="R499" s="8">
        <v>423</v>
      </c>
      <c r="S499" s="9">
        <v>0.90578158458244096</v>
      </c>
      <c r="T499" s="8">
        <v>38</v>
      </c>
      <c r="U499" s="9">
        <v>8.1370449678800902E-2</v>
      </c>
      <c r="V499" s="13">
        <v>467</v>
      </c>
      <c r="W499" s="14">
        <v>8.1760708989651204E-4</v>
      </c>
      <c r="X499" s="13">
        <v>1587</v>
      </c>
      <c r="Y499" s="14">
        <v>1.4585338013140599E-3</v>
      </c>
    </row>
    <row r="500" spans="3:25" s="1" customFormat="1" ht="15.4" customHeight="1" x14ac:dyDescent="0.15">
      <c r="C500" s="17" t="s">
        <v>1504</v>
      </c>
      <c r="D500" s="10"/>
      <c r="E500" s="11"/>
      <c r="F500" s="10">
        <v>2</v>
      </c>
      <c r="G500" s="11">
        <v>1.0976948408342501E-3</v>
      </c>
      <c r="H500" s="10">
        <v>405</v>
      </c>
      <c r="I500" s="11">
        <v>0.222283205268935</v>
      </c>
      <c r="J500" s="10">
        <v>1415</v>
      </c>
      <c r="K500" s="11">
        <v>0.77661909989023004</v>
      </c>
      <c r="L500" s="13">
        <v>1822</v>
      </c>
      <c r="M500" s="14">
        <v>3.5248597407622402E-3</v>
      </c>
      <c r="N500" s="10">
        <v>2</v>
      </c>
      <c r="O500" s="11">
        <v>1.0126582278481E-3</v>
      </c>
      <c r="P500" s="10">
        <v>1</v>
      </c>
      <c r="Q500" s="11">
        <v>5.0632911392405099E-4</v>
      </c>
      <c r="R500" s="10">
        <v>292</v>
      </c>
      <c r="S500" s="11">
        <v>0.14784810126582301</v>
      </c>
      <c r="T500" s="10">
        <v>1680</v>
      </c>
      <c r="U500" s="11">
        <v>0.85063291139240504</v>
      </c>
      <c r="V500" s="13">
        <v>1975</v>
      </c>
      <c r="W500" s="14">
        <v>3.4577601767571998E-3</v>
      </c>
      <c r="X500" s="13">
        <v>3797</v>
      </c>
      <c r="Y500" s="14">
        <v>3.4896363223626201E-3</v>
      </c>
    </row>
    <row r="501" spans="3:25" s="1" customFormat="1" ht="15.4" customHeight="1" x14ac:dyDescent="0.15">
      <c r="C501" s="17" t="s">
        <v>1505</v>
      </c>
      <c r="D501" s="8"/>
      <c r="E501" s="9"/>
      <c r="F501" s="8"/>
      <c r="G501" s="9"/>
      <c r="H501" s="8">
        <v>3</v>
      </c>
      <c r="I501" s="9">
        <v>0.42857142857142899</v>
      </c>
      <c r="J501" s="8">
        <v>4</v>
      </c>
      <c r="K501" s="9">
        <v>0.57142857142857095</v>
      </c>
      <c r="L501" s="13">
        <v>7</v>
      </c>
      <c r="M501" s="14">
        <v>1.35422712323467E-5</v>
      </c>
      <c r="N501" s="8"/>
      <c r="O501" s="9"/>
      <c r="P501" s="8"/>
      <c r="Q501" s="9"/>
      <c r="R501" s="8">
        <v>1</v>
      </c>
      <c r="S501" s="9">
        <v>0.25</v>
      </c>
      <c r="T501" s="8">
        <v>3</v>
      </c>
      <c r="U501" s="9">
        <v>0.75</v>
      </c>
      <c r="V501" s="13">
        <v>4</v>
      </c>
      <c r="W501" s="14">
        <v>7.0030585858373699E-6</v>
      </c>
      <c r="X501" s="13">
        <v>11</v>
      </c>
      <c r="Y501" s="14">
        <v>1.01095600595177E-5</v>
      </c>
    </row>
    <row r="502" spans="3:25" s="1" customFormat="1" ht="15.4" customHeight="1" x14ac:dyDescent="0.15">
      <c r="C502" s="17" t="s">
        <v>1506</v>
      </c>
      <c r="D502" s="10"/>
      <c r="E502" s="11"/>
      <c r="F502" s="10"/>
      <c r="G502" s="11"/>
      <c r="H502" s="10">
        <v>90</v>
      </c>
      <c r="I502" s="11">
        <v>0.81081081081081097</v>
      </c>
      <c r="J502" s="10">
        <v>21</v>
      </c>
      <c r="K502" s="11">
        <v>0.18918918918918901</v>
      </c>
      <c r="L502" s="13">
        <v>111</v>
      </c>
      <c r="M502" s="14">
        <v>2.1474172954149699E-4</v>
      </c>
      <c r="N502" s="10"/>
      <c r="O502" s="11"/>
      <c r="P502" s="10"/>
      <c r="Q502" s="11"/>
      <c r="R502" s="10">
        <v>142</v>
      </c>
      <c r="S502" s="11">
        <v>0.66355140186915895</v>
      </c>
      <c r="T502" s="10">
        <v>72</v>
      </c>
      <c r="U502" s="11">
        <v>0.33644859813084099</v>
      </c>
      <c r="V502" s="13">
        <v>214</v>
      </c>
      <c r="W502" s="14">
        <v>3.7466363434229903E-4</v>
      </c>
      <c r="X502" s="13">
        <v>325</v>
      </c>
      <c r="Y502" s="14">
        <v>2.9869154721302399E-4</v>
      </c>
    </row>
    <row r="503" spans="3:25" s="1" customFormat="1" ht="15.4" customHeight="1" x14ac:dyDescent="0.15">
      <c r="C503" s="17" t="s">
        <v>1507</v>
      </c>
      <c r="D503" s="8"/>
      <c r="E503" s="9"/>
      <c r="F503" s="8"/>
      <c r="G503" s="9"/>
      <c r="H503" s="8">
        <v>40</v>
      </c>
      <c r="I503" s="9">
        <v>0.57142857142857095</v>
      </c>
      <c r="J503" s="8">
        <v>30</v>
      </c>
      <c r="K503" s="9">
        <v>0.42857142857142899</v>
      </c>
      <c r="L503" s="13">
        <v>70</v>
      </c>
      <c r="M503" s="14">
        <v>1.3542271232346701E-4</v>
      </c>
      <c r="N503" s="8"/>
      <c r="O503" s="9"/>
      <c r="P503" s="8"/>
      <c r="Q503" s="9"/>
      <c r="R503" s="8">
        <v>43</v>
      </c>
      <c r="S503" s="9">
        <v>0.53749999999999998</v>
      </c>
      <c r="T503" s="8">
        <v>37</v>
      </c>
      <c r="U503" s="9">
        <v>0.46250000000000002</v>
      </c>
      <c r="V503" s="13">
        <v>80</v>
      </c>
      <c r="W503" s="14">
        <v>1.40061171716747E-4</v>
      </c>
      <c r="X503" s="13">
        <v>150</v>
      </c>
      <c r="Y503" s="14">
        <v>1.37857637175242E-4</v>
      </c>
    </row>
    <row r="504" spans="3:25" s="1" customFormat="1" ht="15.4" customHeight="1" x14ac:dyDescent="0.15">
      <c r="C504" s="17" t="s">
        <v>1508</v>
      </c>
      <c r="D504" s="10"/>
      <c r="E504" s="11"/>
      <c r="F504" s="10"/>
      <c r="G504" s="11"/>
      <c r="H504" s="10">
        <v>85</v>
      </c>
      <c r="I504" s="11">
        <v>0.41463414634146301</v>
      </c>
      <c r="J504" s="10">
        <v>120</v>
      </c>
      <c r="K504" s="11">
        <v>0.58536585365853699</v>
      </c>
      <c r="L504" s="13">
        <v>205</v>
      </c>
      <c r="M504" s="14">
        <v>3.9659508609015298E-4</v>
      </c>
      <c r="N504" s="10"/>
      <c r="O504" s="11"/>
      <c r="P504" s="10"/>
      <c r="Q504" s="11"/>
      <c r="R504" s="10">
        <v>80</v>
      </c>
      <c r="S504" s="11">
        <v>0.43715846994535501</v>
      </c>
      <c r="T504" s="10">
        <v>103</v>
      </c>
      <c r="U504" s="11">
        <v>0.56284153005464499</v>
      </c>
      <c r="V504" s="13">
        <v>183</v>
      </c>
      <c r="W504" s="14">
        <v>3.2038993030205899E-4</v>
      </c>
      <c r="X504" s="13">
        <v>388</v>
      </c>
      <c r="Y504" s="14">
        <v>3.5659175482662602E-4</v>
      </c>
    </row>
    <row r="505" spans="3:25" s="1" customFormat="1" ht="15.4" customHeight="1" x14ac:dyDescent="0.15">
      <c r="C505" s="17" t="s">
        <v>1509</v>
      </c>
      <c r="D505" s="8">
        <v>2</v>
      </c>
      <c r="E505" s="9">
        <v>1.7391304347826101E-2</v>
      </c>
      <c r="F505" s="8">
        <v>4</v>
      </c>
      <c r="G505" s="9">
        <v>3.4782608695652202E-2</v>
      </c>
      <c r="H505" s="8">
        <v>58</v>
      </c>
      <c r="I505" s="9">
        <v>0.50434782608695705</v>
      </c>
      <c r="J505" s="8">
        <v>51</v>
      </c>
      <c r="K505" s="9">
        <v>0.44347826086956499</v>
      </c>
      <c r="L505" s="13">
        <v>115</v>
      </c>
      <c r="M505" s="14">
        <v>2.2248017024569601E-4</v>
      </c>
      <c r="N505" s="8"/>
      <c r="O505" s="9"/>
      <c r="P505" s="8">
        <v>6</v>
      </c>
      <c r="Q505" s="9">
        <v>5.7692307692307702E-2</v>
      </c>
      <c r="R505" s="8">
        <v>50</v>
      </c>
      <c r="S505" s="9">
        <v>0.480769230769231</v>
      </c>
      <c r="T505" s="8">
        <v>48</v>
      </c>
      <c r="U505" s="9">
        <v>0.46153846153846201</v>
      </c>
      <c r="V505" s="13">
        <v>104</v>
      </c>
      <c r="W505" s="14">
        <v>1.8207952323177101E-4</v>
      </c>
      <c r="X505" s="13">
        <v>219</v>
      </c>
      <c r="Y505" s="14">
        <v>2.0127215027585299E-4</v>
      </c>
    </row>
    <row r="506" spans="3:25" s="1" customFormat="1" ht="15.4" customHeight="1" x14ac:dyDescent="0.15">
      <c r="C506" s="17" t="s">
        <v>1510</v>
      </c>
      <c r="D506" s="10">
        <v>2</v>
      </c>
      <c r="E506" s="11">
        <v>5.9701492537313399E-3</v>
      </c>
      <c r="F506" s="10">
        <v>5</v>
      </c>
      <c r="G506" s="11">
        <v>1.49253731343284E-2</v>
      </c>
      <c r="H506" s="10">
        <v>214</v>
      </c>
      <c r="I506" s="11">
        <v>0.638805970149254</v>
      </c>
      <c r="J506" s="10">
        <v>114</v>
      </c>
      <c r="K506" s="11">
        <v>0.34029850746268703</v>
      </c>
      <c r="L506" s="13">
        <v>335</v>
      </c>
      <c r="M506" s="14">
        <v>6.4809440897659098E-4</v>
      </c>
      <c r="N506" s="10">
        <v>3</v>
      </c>
      <c r="O506" s="11">
        <v>7.14285714285714E-3</v>
      </c>
      <c r="P506" s="10">
        <v>6</v>
      </c>
      <c r="Q506" s="11">
        <v>1.4285714285714299E-2</v>
      </c>
      <c r="R506" s="10">
        <v>233</v>
      </c>
      <c r="S506" s="11">
        <v>0.55476190476190501</v>
      </c>
      <c r="T506" s="10">
        <v>178</v>
      </c>
      <c r="U506" s="11">
        <v>0.42380952380952402</v>
      </c>
      <c r="V506" s="13">
        <v>420</v>
      </c>
      <c r="W506" s="14">
        <v>7.3532115151292302E-4</v>
      </c>
      <c r="X506" s="13">
        <v>755</v>
      </c>
      <c r="Y506" s="14">
        <v>6.9388344044871695E-4</v>
      </c>
    </row>
    <row r="507" spans="3:25" s="1" customFormat="1" ht="15.4" customHeight="1" x14ac:dyDescent="0.15">
      <c r="C507" s="17" t="s">
        <v>1511</v>
      </c>
      <c r="D507" s="8"/>
      <c r="E507" s="9"/>
      <c r="F507" s="8"/>
      <c r="G507" s="9"/>
      <c r="H507" s="8">
        <v>31</v>
      </c>
      <c r="I507" s="9">
        <v>0.144859813084112</v>
      </c>
      <c r="J507" s="8">
        <v>183</v>
      </c>
      <c r="K507" s="9">
        <v>0.855140186915888</v>
      </c>
      <c r="L507" s="13">
        <v>214</v>
      </c>
      <c r="M507" s="14">
        <v>4.1400657767459899E-4</v>
      </c>
      <c r="N507" s="8"/>
      <c r="O507" s="9"/>
      <c r="P507" s="8"/>
      <c r="Q507" s="9"/>
      <c r="R507" s="8">
        <v>12</v>
      </c>
      <c r="S507" s="9">
        <v>0.11214953271028</v>
      </c>
      <c r="T507" s="8">
        <v>95</v>
      </c>
      <c r="U507" s="9">
        <v>0.88785046728971995</v>
      </c>
      <c r="V507" s="13">
        <v>107</v>
      </c>
      <c r="W507" s="14">
        <v>1.8733181717115E-4</v>
      </c>
      <c r="X507" s="13">
        <v>321</v>
      </c>
      <c r="Y507" s="14">
        <v>2.9501534355501802E-4</v>
      </c>
    </row>
    <row r="508" spans="3:25" s="1" customFormat="1" ht="15.4" customHeight="1" x14ac:dyDescent="0.15">
      <c r="C508" s="17" t="s">
        <v>1512</v>
      </c>
      <c r="D508" s="10"/>
      <c r="E508" s="11"/>
      <c r="F508" s="10">
        <v>1</v>
      </c>
      <c r="G508" s="11">
        <v>5.3763440860215097E-4</v>
      </c>
      <c r="H508" s="10">
        <v>306</v>
      </c>
      <c r="I508" s="11">
        <v>0.16451612903225801</v>
      </c>
      <c r="J508" s="10">
        <v>1553</v>
      </c>
      <c r="K508" s="11">
        <v>0.83494623655914002</v>
      </c>
      <c r="L508" s="13">
        <v>1860</v>
      </c>
      <c r="M508" s="14">
        <v>3.59837492745212E-3</v>
      </c>
      <c r="N508" s="10"/>
      <c r="O508" s="11"/>
      <c r="P508" s="10"/>
      <c r="Q508" s="11"/>
      <c r="R508" s="10">
        <v>171</v>
      </c>
      <c r="S508" s="11">
        <v>0.17134268537074099</v>
      </c>
      <c r="T508" s="10">
        <v>827</v>
      </c>
      <c r="U508" s="11">
        <v>0.82865731462925896</v>
      </c>
      <c r="V508" s="13">
        <v>998</v>
      </c>
      <c r="W508" s="14">
        <v>1.74726311716642E-3</v>
      </c>
      <c r="X508" s="13">
        <v>2858</v>
      </c>
      <c r="Y508" s="14">
        <v>2.6266475136456102E-3</v>
      </c>
    </row>
    <row r="509" spans="3:25" s="1" customFormat="1" ht="15.4" customHeight="1" x14ac:dyDescent="0.15">
      <c r="C509" s="17" t="s">
        <v>1513</v>
      </c>
      <c r="D509" s="8"/>
      <c r="E509" s="9"/>
      <c r="F509" s="8"/>
      <c r="G509" s="9"/>
      <c r="H509" s="8">
        <v>108</v>
      </c>
      <c r="I509" s="9">
        <v>0.308571428571429</v>
      </c>
      <c r="J509" s="8">
        <v>242</v>
      </c>
      <c r="K509" s="9">
        <v>0.69142857142857095</v>
      </c>
      <c r="L509" s="13">
        <v>350</v>
      </c>
      <c r="M509" s="14">
        <v>6.7711356161733404E-4</v>
      </c>
      <c r="N509" s="8"/>
      <c r="O509" s="9"/>
      <c r="P509" s="8"/>
      <c r="Q509" s="9"/>
      <c r="R509" s="8">
        <v>34</v>
      </c>
      <c r="S509" s="9">
        <v>0.4</v>
      </c>
      <c r="T509" s="8">
        <v>51</v>
      </c>
      <c r="U509" s="9">
        <v>0.6</v>
      </c>
      <c r="V509" s="13">
        <v>85</v>
      </c>
      <c r="W509" s="14">
        <v>1.4881499494904401E-4</v>
      </c>
      <c r="X509" s="13">
        <v>435</v>
      </c>
      <c r="Y509" s="14">
        <v>3.9978714780820098E-4</v>
      </c>
    </row>
    <row r="510" spans="3:25" s="1" customFormat="1" ht="15.4" customHeight="1" x14ac:dyDescent="0.15">
      <c r="C510" s="17" t="s">
        <v>1514</v>
      </c>
      <c r="D510" s="10"/>
      <c r="E510" s="11"/>
      <c r="F510" s="10"/>
      <c r="G510" s="11"/>
      <c r="H510" s="10">
        <v>149</v>
      </c>
      <c r="I510" s="11">
        <v>0.36881188118811897</v>
      </c>
      <c r="J510" s="10">
        <v>255</v>
      </c>
      <c r="K510" s="11">
        <v>0.63118811881188097</v>
      </c>
      <c r="L510" s="13">
        <v>404</v>
      </c>
      <c r="M510" s="14">
        <v>7.8158251112400896E-4</v>
      </c>
      <c r="N510" s="10"/>
      <c r="O510" s="11"/>
      <c r="P510" s="10"/>
      <c r="Q510" s="11"/>
      <c r="R510" s="10">
        <v>40</v>
      </c>
      <c r="S510" s="11">
        <v>0.40816326530612201</v>
      </c>
      <c r="T510" s="10">
        <v>58</v>
      </c>
      <c r="U510" s="11">
        <v>0.59183673469387799</v>
      </c>
      <c r="V510" s="13">
        <v>98</v>
      </c>
      <c r="W510" s="14">
        <v>1.7157493535301501E-4</v>
      </c>
      <c r="X510" s="13">
        <v>502</v>
      </c>
      <c r="Y510" s="14">
        <v>4.6136355907980899E-4</v>
      </c>
    </row>
    <row r="511" spans="3:25" s="1" customFormat="1" ht="15.4" customHeight="1" x14ac:dyDescent="0.15">
      <c r="C511" s="17" t="s">
        <v>1515</v>
      </c>
      <c r="D511" s="8"/>
      <c r="E511" s="9"/>
      <c r="F511" s="8">
        <v>1</v>
      </c>
      <c r="G511" s="9">
        <v>1.0416666666666701E-2</v>
      </c>
      <c r="H511" s="8">
        <v>56</v>
      </c>
      <c r="I511" s="9">
        <v>0.58333333333333304</v>
      </c>
      <c r="J511" s="8">
        <v>39</v>
      </c>
      <c r="K511" s="9">
        <v>0.40625</v>
      </c>
      <c r="L511" s="13">
        <v>96</v>
      </c>
      <c r="M511" s="14">
        <v>1.8572257690075501E-4</v>
      </c>
      <c r="N511" s="8"/>
      <c r="O511" s="9"/>
      <c r="P511" s="8">
        <v>1</v>
      </c>
      <c r="Q511" s="9">
        <v>1.13636363636364E-2</v>
      </c>
      <c r="R511" s="8">
        <v>36</v>
      </c>
      <c r="S511" s="9">
        <v>0.40909090909090901</v>
      </c>
      <c r="T511" s="8">
        <v>51</v>
      </c>
      <c r="U511" s="9">
        <v>0.57954545454545503</v>
      </c>
      <c r="V511" s="13">
        <v>88</v>
      </c>
      <c r="W511" s="14">
        <v>1.54067288888422E-4</v>
      </c>
      <c r="X511" s="13">
        <v>184</v>
      </c>
      <c r="Y511" s="14">
        <v>1.69105368268297E-4</v>
      </c>
    </row>
    <row r="512" spans="3:25" s="1" customFormat="1" ht="15.4" customHeight="1" x14ac:dyDescent="0.15">
      <c r="C512" s="17" t="s">
        <v>1516</v>
      </c>
      <c r="D512" s="10">
        <v>2</v>
      </c>
      <c r="E512" s="11">
        <v>1.75901495162709E-3</v>
      </c>
      <c r="F512" s="10">
        <v>99</v>
      </c>
      <c r="G512" s="11">
        <v>8.7071240105540904E-2</v>
      </c>
      <c r="H512" s="10">
        <v>851</v>
      </c>
      <c r="I512" s="11">
        <v>0.74846086191732597</v>
      </c>
      <c r="J512" s="10">
        <v>185</v>
      </c>
      <c r="K512" s="11">
        <v>0.16270888302550601</v>
      </c>
      <c r="L512" s="13">
        <v>1137</v>
      </c>
      <c r="M512" s="14">
        <v>2.1996517701683102E-3</v>
      </c>
      <c r="N512" s="10"/>
      <c r="O512" s="11"/>
      <c r="P512" s="10">
        <v>58</v>
      </c>
      <c r="Q512" s="11">
        <v>6.0479666319082401E-2</v>
      </c>
      <c r="R512" s="10">
        <v>562</v>
      </c>
      <c r="S512" s="11">
        <v>0.586027111574557</v>
      </c>
      <c r="T512" s="10">
        <v>339</v>
      </c>
      <c r="U512" s="11">
        <v>0.35349322210636103</v>
      </c>
      <c r="V512" s="13">
        <v>959</v>
      </c>
      <c r="W512" s="14">
        <v>1.67898329595451E-3</v>
      </c>
      <c r="X512" s="13">
        <v>2096</v>
      </c>
      <c r="Y512" s="14">
        <v>1.92633071679538E-3</v>
      </c>
    </row>
    <row r="513" spans="3:25" s="1" customFormat="1" ht="15.4" customHeight="1" x14ac:dyDescent="0.15">
      <c r="C513" s="17" t="s">
        <v>1517</v>
      </c>
      <c r="D513" s="8"/>
      <c r="E513" s="9"/>
      <c r="F513" s="8"/>
      <c r="G513" s="9"/>
      <c r="H513" s="8">
        <v>61</v>
      </c>
      <c r="I513" s="9">
        <v>0.44202898550724601</v>
      </c>
      <c r="J513" s="8">
        <v>77</v>
      </c>
      <c r="K513" s="9">
        <v>0.55797101449275399</v>
      </c>
      <c r="L513" s="13">
        <v>138</v>
      </c>
      <c r="M513" s="14">
        <v>2.66976204294835E-4</v>
      </c>
      <c r="N513" s="8"/>
      <c r="O513" s="9"/>
      <c r="P513" s="8">
        <v>2</v>
      </c>
      <c r="Q513" s="9">
        <v>1.9230769230769201E-2</v>
      </c>
      <c r="R513" s="8">
        <v>48</v>
      </c>
      <c r="S513" s="9">
        <v>0.46153846153846201</v>
      </c>
      <c r="T513" s="8">
        <v>54</v>
      </c>
      <c r="U513" s="9">
        <v>0.51923076923076905</v>
      </c>
      <c r="V513" s="13">
        <v>104</v>
      </c>
      <c r="W513" s="14">
        <v>1.8207952323177101E-4</v>
      </c>
      <c r="X513" s="13">
        <v>242</v>
      </c>
      <c r="Y513" s="14">
        <v>2.2241032130938999E-4</v>
      </c>
    </row>
    <row r="514" spans="3:25" s="1" customFormat="1" ht="15.4" customHeight="1" x14ac:dyDescent="0.15">
      <c r="C514" s="17" t="s">
        <v>1518</v>
      </c>
      <c r="D514" s="10"/>
      <c r="E514" s="11"/>
      <c r="F514" s="10">
        <v>1</v>
      </c>
      <c r="G514" s="11">
        <v>1.88679245283019E-3</v>
      </c>
      <c r="H514" s="10">
        <v>274</v>
      </c>
      <c r="I514" s="11">
        <v>0.51698113207547203</v>
      </c>
      <c r="J514" s="10">
        <v>255</v>
      </c>
      <c r="K514" s="11">
        <v>0.48113207547169801</v>
      </c>
      <c r="L514" s="13">
        <v>530</v>
      </c>
      <c r="M514" s="14">
        <v>1.0253433933062499E-3</v>
      </c>
      <c r="N514" s="10"/>
      <c r="O514" s="11"/>
      <c r="P514" s="10"/>
      <c r="Q514" s="11"/>
      <c r="R514" s="10">
        <v>267</v>
      </c>
      <c r="S514" s="11">
        <v>0.56567796610169496</v>
      </c>
      <c r="T514" s="10">
        <v>205</v>
      </c>
      <c r="U514" s="11">
        <v>0.43432203389830498</v>
      </c>
      <c r="V514" s="13">
        <v>472</v>
      </c>
      <c r="W514" s="14">
        <v>8.2636091312880905E-4</v>
      </c>
      <c r="X514" s="13">
        <v>1002</v>
      </c>
      <c r="Y514" s="14">
        <v>9.2088901633061604E-4</v>
      </c>
    </row>
    <row r="515" spans="3:25" s="1" customFormat="1" ht="15.4" customHeight="1" x14ac:dyDescent="0.15">
      <c r="C515" s="17" t="s">
        <v>1519</v>
      </c>
      <c r="D515" s="8">
        <v>20</v>
      </c>
      <c r="E515" s="9">
        <v>1.6736401673640201E-2</v>
      </c>
      <c r="F515" s="8">
        <v>16</v>
      </c>
      <c r="G515" s="9">
        <v>1.33891213389121E-2</v>
      </c>
      <c r="H515" s="8">
        <v>589</v>
      </c>
      <c r="I515" s="9">
        <v>0.49288702928870298</v>
      </c>
      <c r="J515" s="8">
        <v>570</v>
      </c>
      <c r="K515" s="9">
        <v>0.47698744769874502</v>
      </c>
      <c r="L515" s="13">
        <v>1195</v>
      </c>
      <c r="M515" s="14">
        <v>2.3118591603791799E-3</v>
      </c>
      <c r="N515" s="8">
        <v>12</v>
      </c>
      <c r="O515" s="9">
        <v>1.8072289156626498E-2</v>
      </c>
      <c r="P515" s="8">
        <v>14</v>
      </c>
      <c r="Q515" s="9">
        <v>2.1084337349397599E-2</v>
      </c>
      <c r="R515" s="8">
        <v>299</v>
      </c>
      <c r="S515" s="9">
        <v>0.45030120481927699</v>
      </c>
      <c r="T515" s="8">
        <v>339</v>
      </c>
      <c r="U515" s="9">
        <v>0.51054216867469904</v>
      </c>
      <c r="V515" s="13">
        <v>664</v>
      </c>
      <c r="W515" s="14">
        <v>1.1625077252490001E-3</v>
      </c>
      <c r="X515" s="13">
        <v>1859</v>
      </c>
      <c r="Y515" s="14">
        <v>1.7085156500584999E-3</v>
      </c>
    </row>
    <row r="516" spans="3:25" s="1" customFormat="1" ht="15.4" customHeight="1" x14ac:dyDescent="0.15">
      <c r="C516" s="17" t="s">
        <v>1520</v>
      </c>
      <c r="D516" s="10">
        <v>4</v>
      </c>
      <c r="E516" s="11">
        <v>5.0761421319796898E-3</v>
      </c>
      <c r="F516" s="10">
        <v>4</v>
      </c>
      <c r="G516" s="11">
        <v>5.0761421319796898E-3</v>
      </c>
      <c r="H516" s="10">
        <v>273</v>
      </c>
      <c r="I516" s="11">
        <v>0.346446700507614</v>
      </c>
      <c r="J516" s="10">
        <v>507</v>
      </c>
      <c r="K516" s="11">
        <v>0.64340101522842597</v>
      </c>
      <c r="L516" s="13">
        <v>788</v>
      </c>
      <c r="M516" s="14">
        <v>1.52447281872703E-3</v>
      </c>
      <c r="N516" s="10"/>
      <c r="O516" s="11"/>
      <c r="P516" s="10">
        <v>2</v>
      </c>
      <c r="Q516" s="11">
        <v>5.2493438320209999E-3</v>
      </c>
      <c r="R516" s="10">
        <v>112</v>
      </c>
      <c r="S516" s="11">
        <v>0.29396325459317602</v>
      </c>
      <c r="T516" s="10">
        <v>267</v>
      </c>
      <c r="U516" s="11">
        <v>0.70078740157480301</v>
      </c>
      <c r="V516" s="13">
        <v>381</v>
      </c>
      <c r="W516" s="14">
        <v>6.6704133030100904E-4</v>
      </c>
      <c r="X516" s="13">
        <v>1169</v>
      </c>
      <c r="Y516" s="14">
        <v>1.0743705190523799E-3</v>
      </c>
    </row>
    <row r="517" spans="3:25" s="1" customFormat="1" ht="15.4" customHeight="1" x14ac:dyDescent="0.15">
      <c r="C517" s="17" t="s">
        <v>1521</v>
      </c>
      <c r="D517" s="8"/>
      <c r="E517" s="9"/>
      <c r="F517" s="8"/>
      <c r="G517" s="9"/>
      <c r="H517" s="8">
        <v>194</v>
      </c>
      <c r="I517" s="9">
        <v>0.40928270042194098</v>
      </c>
      <c r="J517" s="8">
        <v>280</v>
      </c>
      <c r="K517" s="9">
        <v>0.59071729957805896</v>
      </c>
      <c r="L517" s="13">
        <v>474</v>
      </c>
      <c r="M517" s="14">
        <v>9.1700522344747497E-4</v>
      </c>
      <c r="N517" s="8"/>
      <c r="O517" s="9"/>
      <c r="P517" s="8"/>
      <c r="Q517" s="9"/>
      <c r="R517" s="8">
        <v>105</v>
      </c>
      <c r="S517" s="9">
        <v>0.247058823529412</v>
      </c>
      <c r="T517" s="8">
        <v>320</v>
      </c>
      <c r="U517" s="9">
        <v>0.752941176470588</v>
      </c>
      <c r="V517" s="13">
        <v>425</v>
      </c>
      <c r="W517" s="14">
        <v>7.4407497474522004E-4</v>
      </c>
      <c r="X517" s="13">
        <v>899</v>
      </c>
      <c r="Y517" s="14">
        <v>8.2622677213694997E-4</v>
      </c>
    </row>
    <row r="518" spans="3:25" s="1" customFormat="1" ht="15.4" customHeight="1" x14ac:dyDescent="0.15">
      <c r="C518" s="17" t="s">
        <v>1522</v>
      </c>
      <c r="D518" s="10"/>
      <c r="E518" s="11"/>
      <c r="F518" s="10">
        <v>4</v>
      </c>
      <c r="G518" s="11">
        <v>2.8268551236749101E-4</v>
      </c>
      <c r="H518" s="10">
        <v>5045</v>
      </c>
      <c r="I518" s="11">
        <v>0.35653710247349801</v>
      </c>
      <c r="J518" s="10">
        <v>9101</v>
      </c>
      <c r="K518" s="11">
        <v>0.643180212014134</v>
      </c>
      <c r="L518" s="13">
        <v>14150</v>
      </c>
      <c r="M518" s="14">
        <v>2.73747339911008E-2</v>
      </c>
      <c r="N518" s="10"/>
      <c r="O518" s="11"/>
      <c r="P518" s="10">
        <v>3</v>
      </c>
      <c r="Q518" s="11">
        <v>1.2960082944530799E-4</v>
      </c>
      <c r="R518" s="10">
        <v>4754</v>
      </c>
      <c r="S518" s="11">
        <v>0.20537411439433201</v>
      </c>
      <c r="T518" s="10">
        <v>18391</v>
      </c>
      <c r="U518" s="11">
        <v>0.79449628477622303</v>
      </c>
      <c r="V518" s="13">
        <v>23148</v>
      </c>
      <c r="W518" s="14">
        <v>4.0526700036240801E-2</v>
      </c>
      <c r="X518" s="13">
        <v>37298</v>
      </c>
      <c r="Y518" s="14">
        <v>3.4278761009081102E-2</v>
      </c>
    </row>
    <row r="519" spans="3:25" s="1" customFormat="1" ht="15.4" customHeight="1" x14ac:dyDescent="0.15">
      <c r="C519" s="17" t="s">
        <v>1523</v>
      </c>
      <c r="D519" s="8"/>
      <c r="E519" s="9"/>
      <c r="F519" s="8"/>
      <c r="G519" s="9"/>
      <c r="H519" s="8">
        <v>350</v>
      </c>
      <c r="I519" s="9">
        <v>0.30355594102341699</v>
      </c>
      <c r="J519" s="8">
        <v>803</v>
      </c>
      <c r="K519" s="9">
        <v>0.69644405897658301</v>
      </c>
      <c r="L519" s="13">
        <v>1153</v>
      </c>
      <c r="M519" s="14">
        <v>2.2306055329851002E-3</v>
      </c>
      <c r="N519" s="8"/>
      <c r="O519" s="9"/>
      <c r="P519" s="8"/>
      <c r="Q519" s="9"/>
      <c r="R519" s="8">
        <v>380</v>
      </c>
      <c r="S519" s="9">
        <v>0.19791666666666699</v>
      </c>
      <c r="T519" s="8">
        <v>1540</v>
      </c>
      <c r="U519" s="9">
        <v>0.80208333333333304</v>
      </c>
      <c r="V519" s="13">
        <v>1920</v>
      </c>
      <c r="W519" s="14">
        <v>3.3614681212019398E-3</v>
      </c>
      <c r="X519" s="13">
        <v>3073</v>
      </c>
      <c r="Y519" s="14">
        <v>2.8242434602634499E-3</v>
      </c>
    </row>
    <row r="520" spans="3:25" s="1" customFormat="1" ht="15.4" customHeight="1" x14ac:dyDescent="0.15">
      <c r="C520" s="17" t="s">
        <v>1524</v>
      </c>
      <c r="D520" s="10"/>
      <c r="E520" s="11"/>
      <c r="F520" s="10">
        <v>9</v>
      </c>
      <c r="G520" s="11">
        <v>4.5454545454545497E-2</v>
      </c>
      <c r="H520" s="10">
        <v>114</v>
      </c>
      <c r="I520" s="11">
        <v>0.57575757575757602</v>
      </c>
      <c r="J520" s="10">
        <v>75</v>
      </c>
      <c r="K520" s="11">
        <v>0.37878787878787901</v>
      </c>
      <c r="L520" s="13">
        <v>198</v>
      </c>
      <c r="M520" s="14">
        <v>3.83052814857806E-4</v>
      </c>
      <c r="N520" s="10"/>
      <c r="O520" s="11"/>
      <c r="P520" s="10">
        <v>53</v>
      </c>
      <c r="Q520" s="11">
        <v>0.153623188405797</v>
      </c>
      <c r="R520" s="10">
        <v>197</v>
      </c>
      <c r="S520" s="11">
        <v>0.57101449275362304</v>
      </c>
      <c r="T520" s="10">
        <v>95</v>
      </c>
      <c r="U520" s="11">
        <v>0.27536231884057999</v>
      </c>
      <c r="V520" s="13">
        <v>345</v>
      </c>
      <c r="W520" s="14">
        <v>6.0401380302847296E-4</v>
      </c>
      <c r="X520" s="13">
        <v>543</v>
      </c>
      <c r="Y520" s="14">
        <v>4.9904464657437599E-4</v>
      </c>
    </row>
    <row r="521" spans="3:25" s="1" customFormat="1" ht="15.4" customHeight="1" x14ac:dyDescent="0.15">
      <c r="C521" s="17" t="s">
        <v>1525</v>
      </c>
      <c r="D521" s="8"/>
      <c r="E521" s="9"/>
      <c r="F521" s="8"/>
      <c r="G521" s="9"/>
      <c r="H521" s="8">
        <v>82</v>
      </c>
      <c r="I521" s="9">
        <v>0.450549450549451</v>
      </c>
      <c r="J521" s="8">
        <v>100</v>
      </c>
      <c r="K521" s="9">
        <v>0.54945054945054905</v>
      </c>
      <c r="L521" s="13">
        <v>182</v>
      </c>
      <c r="M521" s="14">
        <v>3.52099052041014E-4</v>
      </c>
      <c r="N521" s="8"/>
      <c r="O521" s="9"/>
      <c r="P521" s="8"/>
      <c r="Q521" s="9"/>
      <c r="R521" s="8">
        <v>10</v>
      </c>
      <c r="S521" s="9">
        <v>0.232558139534884</v>
      </c>
      <c r="T521" s="8">
        <v>33</v>
      </c>
      <c r="U521" s="9">
        <v>0.76744186046511598</v>
      </c>
      <c r="V521" s="13">
        <v>43</v>
      </c>
      <c r="W521" s="14">
        <v>7.5282879797751703E-5</v>
      </c>
      <c r="X521" s="13">
        <v>225</v>
      </c>
      <c r="Y521" s="14">
        <v>2.0678645576286301E-4</v>
      </c>
    </row>
    <row r="522" spans="3:25" s="1" customFormat="1" ht="15.4" customHeight="1" x14ac:dyDescent="0.15">
      <c r="C522" s="17" t="s">
        <v>1526</v>
      </c>
      <c r="D522" s="10"/>
      <c r="E522" s="11"/>
      <c r="F522" s="10"/>
      <c r="G522" s="11"/>
      <c r="H522" s="10">
        <v>262</v>
      </c>
      <c r="I522" s="11">
        <v>0.367461430575035</v>
      </c>
      <c r="J522" s="10">
        <v>451</v>
      </c>
      <c r="K522" s="11">
        <v>0.632538569424965</v>
      </c>
      <c r="L522" s="13">
        <v>713</v>
      </c>
      <c r="M522" s="14">
        <v>1.3793770555233099E-3</v>
      </c>
      <c r="N522" s="10"/>
      <c r="O522" s="11"/>
      <c r="P522" s="10"/>
      <c r="Q522" s="11"/>
      <c r="R522" s="10">
        <v>33</v>
      </c>
      <c r="S522" s="11">
        <v>0.22448979591836701</v>
      </c>
      <c r="T522" s="10">
        <v>114</v>
      </c>
      <c r="U522" s="11">
        <v>0.77551020408163296</v>
      </c>
      <c r="V522" s="13">
        <v>147</v>
      </c>
      <c r="W522" s="14">
        <v>2.5736240302952302E-4</v>
      </c>
      <c r="X522" s="13">
        <v>860</v>
      </c>
      <c r="Y522" s="14">
        <v>7.9038378647138701E-4</v>
      </c>
    </row>
    <row r="523" spans="3:25" s="1" customFormat="1" ht="15.4" customHeight="1" x14ac:dyDescent="0.15">
      <c r="C523" s="17" t="s">
        <v>1527</v>
      </c>
      <c r="D523" s="8"/>
      <c r="E523" s="9"/>
      <c r="F523" s="8"/>
      <c r="G523" s="9"/>
      <c r="H523" s="8">
        <v>68</v>
      </c>
      <c r="I523" s="9">
        <v>0.34871794871794898</v>
      </c>
      <c r="J523" s="8">
        <v>127</v>
      </c>
      <c r="K523" s="9">
        <v>0.65128205128205097</v>
      </c>
      <c r="L523" s="13">
        <v>195</v>
      </c>
      <c r="M523" s="14">
        <v>3.7724898432965799E-4</v>
      </c>
      <c r="N523" s="8"/>
      <c r="O523" s="9"/>
      <c r="P523" s="8"/>
      <c r="Q523" s="9"/>
      <c r="R523" s="8">
        <v>8</v>
      </c>
      <c r="S523" s="9">
        <v>0.2</v>
      </c>
      <c r="T523" s="8">
        <v>32</v>
      </c>
      <c r="U523" s="9">
        <v>0.8</v>
      </c>
      <c r="V523" s="13">
        <v>40</v>
      </c>
      <c r="W523" s="14">
        <v>7.0030585858373701E-5</v>
      </c>
      <c r="X523" s="13">
        <v>235</v>
      </c>
      <c r="Y523" s="14">
        <v>2.1597696490787899E-4</v>
      </c>
    </row>
    <row r="524" spans="3:25" s="1" customFormat="1" ht="15.4" customHeight="1" x14ac:dyDescent="0.15">
      <c r="C524" s="17" t="s">
        <v>1528</v>
      </c>
      <c r="D524" s="10">
        <v>1</v>
      </c>
      <c r="E524" s="11">
        <v>1.0881392818280699E-3</v>
      </c>
      <c r="F524" s="10">
        <v>2</v>
      </c>
      <c r="G524" s="11">
        <v>2.1762785636561502E-3</v>
      </c>
      <c r="H524" s="10">
        <v>339</v>
      </c>
      <c r="I524" s="11">
        <v>0.368879216539717</v>
      </c>
      <c r="J524" s="10">
        <v>577</v>
      </c>
      <c r="K524" s="11">
        <v>0.62785636561479896</v>
      </c>
      <c r="L524" s="13">
        <v>919</v>
      </c>
      <c r="M524" s="14">
        <v>1.7779067517895101E-3</v>
      </c>
      <c r="N524" s="10"/>
      <c r="O524" s="11"/>
      <c r="P524" s="10"/>
      <c r="Q524" s="11"/>
      <c r="R524" s="10">
        <v>35</v>
      </c>
      <c r="S524" s="11">
        <v>0.18918918918918901</v>
      </c>
      <c r="T524" s="10">
        <v>150</v>
      </c>
      <c r="U524" s="11">
        <v>0.81081081081081097</v>
      </c>
      <c r="V524" s="13">
        <v>185</v>
      </c>
      <c r="W524" s="14">
        <v>3.2389145959497799E-4</v>
      </c>
      <c r="X524" s="13">
        <v>1104</v>
      </c>
      <c r="Y524" s="14">
        <v>1.01463220960978E-3</v>
      </c>
    </row>
    <row r="525" spans="3:25" s="1" customFormat="1" ht="15.4" customHeight="1" x14ac:dyDescent="0.15">
      <c r="C525" s="17" t="s">
        <v>1529</v>
      </c>
      <c r="D525" s="8">
        <v>2</v>
      </c>
      <c r="E525" s="9">
        <v>1.63398692810458E-3</v>
      </c>
      <c r="F525" s="8">
        <v>1</v>
      </c>
      <c r="G525" s="9">
        <v>8.1699346405228804E-4</v>
      </c>
      <c r="H525" s="8">
        <v>191</v>
      </c>
      <c r="I525" s="9">
        <v>0.15604575163398701</v>
      </c>
      <c r="J525" s="8">
        <v>1030</v>
      </c>
      <c r="K525" s="9">
        <v>0.841503267973856</v>
      </c>
      <c r="L525" s="13">
        <v>1224</v>
      </c>
      <c r="M525" s="14">
        <v>2.3679628554846201E-3</v>
      </c>
      <c r="N525" s="8"/>
      <c r="O525" s="9"/>
      <c r="P525" s="8"/>
      <c r="Q525" s="9"/>
      <c r="R525" s="8">
        <v>55</v>
      </c>
      <c r="S525" s="9">
        <v>8.5803432137285501E-2</v>
      </c>
      <c r="T525" s="8">
        <v>586</v>
      </c>
      <c r="U525" s="9">
        <v>0.91419656786271397</v>
      </c>
      <c r="V525" s="13">
        <v>641</v>
      </c>
      <c r="W525" s="14">
        <v>1.12224013838044E-3</v>
      </c>
      <c r="X525" s="13">
        <v>1865</v>
      </c>
      <c r="Y525" s="14">
        <v>1.7140299555455101E-3</v>
      </c>
    </row>
    <row r="526" spans="3:25" s="1" customFormat="1" ht="15.4" customHeight="1" x14ac:dyDescent="0.15">
      <c r="C526" s="17" t="s">
        <v>1530</v>
      </c>
      <c r="D526" s="10">
        <v>2</v>
      </c>
      <c r="E526" s="11">
        <v>4.6136101499423299E-4</v>
      </c>
      <c r="F526" s="10">
        <v>6</v>
      </c>
      <c r="G526" s="11">
        <v>1.3840830449827E-3</v>
      </c>
      <c r="H526" s="10">
        <v>376</v>
      </c>
      <c r="I526" s="11">
        <v>8.6735870818915803E-2</v>
      </c>
      <c r="J526" s="10">
        <v>3951</v>
      </c>
      <c r="K526" s="11">
        <v>0.91141868512110702</v>
      </c>
      <c r="L526" s="13">
        <v>4335</v>
      </c>
      <c r="M526" s="14">
        <v>8.3865351131746993E-3</v>
      </c>
      <c r="N526" s="10">
        <v>4</v>
      </c>
      <c r="O526" s="11">
        <v>1.33111480865225E-3</v>
      </c>
      <c r="P526" s="10">
        <v>4</v>
      </c>
      <c r="Q526" s="11">
        <v>1.33111480865225E-3</v>
      </c>
      <c r="R526" s="10">
        <v>210</v>
      </c>
      <c r="S526" s="11">
        <v>6.9883527454242894E-2</v>
      </c>
      <c r="T526" s="10">
        <v>2787</v>
      </c>
      <c r="U526" s="11">
        <v>0.92745424292845302</v>
      </c>
      <c r="V526" s="13">
        <v>3005</v>
      </c>
      <c r="W526" s="14">
        <v>5.26104776261032E-3</v>
      </c>
      <c r="X526" s="13">
        <v>7340</v>
      </c>
      <c r="Y526" s="14">
        <v>6.7458337124418396E-3</v>
      </c>
    </row>
    <row r="527" spans="3:25" s="1" customFormat="1" ht="15.4" customHeight="1" x14ac:dyDescent="0.15">
      <c r="C527" s="17" t="s">
        <v>1531</v>
      </c>
      <c r="D527" s="8"/>
      <c r="E527" s="9"/>
      <c r="F527" s="8"/>
      <c r="G527" s="9"/>
      <c r="H527" s="8">
        <v>31</v>
      </c>
      <c r="I527" s="9">
        <v>0.22794117647058801</v>
      </c>
      <c r="J527" s="8">
        <v>105</v>
      </c>
      <c r="K527" s="9">
        <v>0.77205882352941202</v>
      </c>
      <c r="L527" s="13">
        <v>136</v>
      </c>
      <c r="M527" s="14">
        <v>2.6310698394273597E-4</v>
      </c>
      <c r="N527" s="8"/>
      <c r="O527" s="9"/>
      <c r="P527" s="8">
        <v>1</v>
      </c>
      <c r="Q527" s="9">
        <v>1.0416666666666701E-2</v>
      </c>
      <c r="R527" s="8">
        <v>17</v>
      </c>
      <c r="S527" s="9">
        <v>0.17708333333333301</v>
      </c>
      <c r="T527" s="8">
        <v>78</v>
      </c>
      <c r="U527" s="9">
        <v>0.8125</v>
      </c>
      <c r="V527" s="13">
        <v>96</v>
      </c>
      <c r="W527" s="14">
        <v>1.6807340606009701E-4</v>
      </c>
      <c r="X527" s="13">
        <v>232</v>
      </c>
      <c r="Y527" s="14">
        <v>2.1321981216437401E-4</v>
      </c>
    </row>
    <row r="528" spans="3:25" s="1" customFormat="1" ht="15.4" customHeight="1" x14ac:dyDescent="0.15">
      <c r="C528" s="17" t="s">
        <v>1532</v>
      </c>
      <c r="D528" s="10">
        <v>2</v>
      </c>
      <c r="E528" s="11">
        <v>1.60771704180064E-3</v>
      </c>
      <c r="F528" s="10">
        <v>2</v>
      </c>
      <c r="G528" s="11">
        <v>1.60771704180064E-3</v>
      </c>
      <c r="H528" s="10">
        <v>303</v>
      </c>
      <c r="I528" s="11">
        <v>0.24356913183279699</v>
      </c>
      <c r="J528" s="10">
        <v>937</v>
      </c>
      <c r="K528" s="11">
        <v>0.75321543408360103</v>
      </c>
      <c r="L528" s="13">
        <v>1244</v>
      </c>
      <c r="M528" s="14">
        <v>2.40665505900561E-3</v>
      </c>
      <c r="N528" s="10">
        <v>1</v>
      </c>
      <c r="O528" s="11">
        <v>1.48809523809524E-3</v>
      </c>
      <c r="P528" s="10">
        <v>2</v>
      </c>
      <c r="Q528" s="11">
        <v>2.9761904761904799E-3</v>
      </c>
      <c r="R528" s="10">
        <v>108</v>
      </c>
      <c r="S528" s="11">
        <v>0.160714285714286</v>
      </c>
      <c r="T528" s="10">
        <v>561</v>
      </c>
      <c r="U528" s="11">
        <v>0.83482142857142905</v>
      </c>
      <c r="V528" s="13">
        <v>672</v>
      </c>
      <c r="W528" s="14">
        <v>1.17651384242068E-3</v>
      </c>
      <c r="X528" s="13">
        <v>1916</v>
      </c>
      <c r="Y528" s="14">
        <v>1.76090155218509E-3</v>
      </c>
    </row>
    <row r="529" spans="3:25" s="1" customFormat="1" ht="15.4" customHeight="1" x14ac:dyDescent="0.15">
      <c r="C529" s="17" t="s">
        <v>1533</v>
      </c>
      <c r="D529" s="8">
        <v>1</v>
      </c>
      <c r="E529" s="9">
        <v>8.2440230832646301E-4</v>
      </c>
      <c r="F529" s="8">
        <v>7</v>
      </c>
      <c r="G529" s="9">
        <v>5.7708161582852397E-3</v>
      </c>
      <c r="H529" s="8">
        <v>533</v>
      </c>
      <c r="I529" s="9">
        <v>0.43940643033800503</v>
      </c>
      <c r="J529" s="8">
        <v>672</v>
      </c>
      <c r="K529" s="9">
        <v>0.55399835119538299</v>
      </c>
      <c r="L529" s="13">
        <v>1213</v>
      </c>
      <c r="M529" s="14">
        <v>2.3466821435480802E-3</v>
      </c>
      <c r="N529" s="8">
        <v>2</v>
      </c>
      <c r="O529" s="9">
        <v>4.3478260869565201E-3</v>
      </c>
      <c r="P529" s="8">
        <v>7</v>
      </c>
      <c r="Q529" s="9">
        <v>1.5217391304347801E-2</v>
      </c>
      <c r="R529" s="8">
        <v>152</v>
      </c>
      <c r="S529" s="9">
        <v>0.33043478260869602</v>
      </c>
      <c r="T529" s="8">
        <v>299</v>
      </c>
      <c r="U529" s="9">
        <v>0.65</v>
      </c>
      <c r="V529" s="13">
        <v>460</v>
      </c>
      <c r="W529" s="14">
        <v>8.0535173737129699E-4</v>
      </c>
      <c r="X529" s="13">
        <v>1673</v>
      </c>
      <c r="Y529" s="14">
        <v>1.5375721799612001E-3</v>
      </c>
    </row>
    <row r="530" spans="3:25" s="1" customFormat="1" ht="15.4" customHeight="1" x14ac:dyDescent="0.15">
      <c r="C530" s="17" t="s">
        <v>1534</v>
      </c>
      <c r="D530" s="10"/>
      <c r="E530" s="11"/>
      <c r="F530" s="10"/>
      <c r="G530" s="11"/>
      <c r="H530" s="10">
        <v>13</v>
      </c>
      <c r="I530" s="11">
        <v>0.36111111111111099</v>
      </c>
      <c r="J530" s="10">
        <v>23</v>
      </c>
      <c r="K530" s="11">
        <v>0.63888888888888895</v>
      </c>
      <c r="L530" s="13">
        <v>36</v>
      </c>
      <c r="M530" s="14">
        <v>6.9645966337782906E-5</v>
      </c>
      <c r="N530" s="10"/>
      <c r="O530" s="11"/>
      <c r="P530" s="10"/>
      <c r="Q530" s="11"/>
      <c r="R530" s="10">
        <v>2</v>
      </c>
      <c r="S530" s="11">
        <v>0.14285714285714299</v>
      </c>
      <c r="T530" s="10">
        <v>12</v>
      </c>
      <c r="U530" s="11">
        <v>0.85714285714285698</v>
      </c>
      <c r="V530" s="13">
        <v>14</v>
      </c>
      <c r="W530" s="14">
        <v>2.4510705050430799E-5</v>
      </c>
      <c r="X530" s="13">
        <v>50</v>
      </c>
      <c r="Y530" s="14">
        <v>4.59525457250806E-5</v>
      </c>
    </row>
    <row r="531" spans="3:25" s="1" customFormat="1" ht="15.4" customHeight="1" x14ac:dyDescent="0.15">
      <c r="C531" s="17" t="s">
        <v>1535</v>
      </c>
      <c r="D531" s="8"/>
      <c r="E531" s="9"/>
      <c r="F531" s="8"/>
      <c r="G531" s="9"/>
      <c r="H531" s="8">
        <v>3795</v>
      </c>
      <c r="I531" s="9">
        <v>0.46932970566411097</v>
      </c>
      <c r="J531" s="8">
        <v>4291</v>
      </c>
      <c r="K531" s="9">
        <v>0.53067029433588897</v>
      </c>
      <c r="L531" s="13">
        <v>8086</v>
      </c>
      <c r="M531" s="14">
        <v>1.5643257883536502E-2</v>
      </c>
      <c r="N531" s="8"/>
      <c r="O531" s="9"/>
      <c r="P531" s="8"/>
      <c r="Q531" s="9"/>
      <c r="R531" s="8">
        <v>662</v>
      </c>
      <c r="S531" s="9">
        <v>0.23617552622190499</v>
      </c>
      <c r="T531" s="8">
        <v>2141</v>
      </c>
      <c r="U531" s="9">
        <v>0.76382447377809504</v>
      </c>
      <c r="V531" s="13">
        <v>2803</v>
      </c>
      <c r="W531" s="14">
        <v>4.9073933040255299E-3</v>
      </c>
      <c r="X531" s="13">
        <v>10889</v>
      </c>
      <c r="Y531" s="14">
        <v>1.0007545408008099E-2</v>
      </c>
    </row>
    <row r="532" spans="3:25" s="1" customFormat="1" ht="15.4" customHeight="1" x14ac:dyDescent="0.15">
      <c r="C532" s="17" t="s">
        <v>1536</v>
      </c>
      <c r="D532" s="10"/>
      <c r="E532" s="11"/>
      <c r="F532" s="10"/>
      <c r="G532" s="11"/>
      <c r="H532" s="10">
        <v>2960</v>
      </c>
      <c r="I532" s="11">
        <v>0.35589755921606298</v>
      </c>
      <c r="J532" s="10">
        <v>5357</v>
      </c>
      <c r="K532" s="11">
        <v>0.64410244078393697</v>
      </c>
      <c r="L532" s="13">
        <v>8317</v>
      </c>
      <c r="M532" s="14">
        <v>1.60901528342039E-2</v>
      </c>
      <c r="N532" s="10">
        <v>1</v>
      </c>
      <c r="O532" s="11">
        <v>4.26985482493595E-4</v>
      </c>
      <c r="P532" s="10"/>
      <c r="Q532" s="11"/>
      <c r="R532" s="10">
        <v>505</v>
      </c>
      <c r="S532" s="11">
        <v>0.215627668659266</v>
      </c>
      <c r="T532" s="10">
        <v>1836</v>
      </c>
      <c r="U532" s="11">
        <v>0.78394534585824105</v>
      </c>
      <c r="V532" s="13">
        <v>2342</v>
      </c>
      <c r="W532" s="14">
        <v>4.10029080200778E-3</v>
      </c>
      <c r="X532" s="13">
        <v>10659</v>
      </c>
      <c r="Y532" s="14">
        <v>9.7961636976726905E-3</v>
      </c>
    </row>
    <row r="533" spans="3:25" s="1" customFormat="1" ht="15.4" customHeight="1" x14ac:dyDescent="0.15">
      <c r="C533" s="17" t="s">
        <v>1537</v>
      </c>
      <c r="D533" s="8"/>
      <c r="E533" s="9"/>
      <c r="F533" s="8"/>
      <c r="G533" s="9"/>
      <c r="H533" s="8">
        <v>192</v>
      </c>
      <c r="I533" s="9">
        <v>0.28360413589364902</v>
      </c>
      <c r="J533" s="8">
        <v>485</v>
      </c>
      <c r="K533" s="9">
        <v>0.71639586410635203</v>
      </c>
      <c r="L533" s="13">
        <v>677</v>
      </c>
      <c r="M533" s="14">
        <v>1.30973108918553E-3</v>
      </c>
      <c r="N533" s="8"/>
      <c r="O533" s="9"/>
      <c r="P533" s="8"/>
      <c r="Q533" s="9"/>
      <c r="R533" s="8">
        <v>89</v>
      </c>
      <c r="S533" s="9">
        <v>0.14662273476112</v>
      </c>
      <c r="T533" s="8">
        <v>518</v>
      </c>
      <c r="U533" s="9">
        <v>0.85337726523888002</v>
      </c>
      <c r="V533" s="13">
        <v>607</v>
      </c>
      <c r="W533" s="14">
        <v>1.0627141404008201E-3</v>
      </c>
      <c r="X533" s="13">
        <v>1284</v>
      </c>
      <c r="Y533" s="14">
        <v>1.1800613742200699E-3</v>
      </c>
    </row>
    <row r="534" spans="3:25" s="1" customFormat="1" ht="15.4" customHeight="1" x14ac:dyDescent="0.15">
      <c r="C534" s="17" t="s">
        <v>1538</v>
      </c>
      <c r="D534" s="10">
        <v>5</v>
      </c>
      <c r="E534" s="11">
        <v>1.31926121372032E-2</v>
      </c>
      <c r="F534" s="10">
        <v>19</v>
      </c>
      <c r="G534" s="11">
        <v>5.0131926121372003E-2</v>
      </c>
      <c r="H534" s="10">
        <v>207</v>
      </c>
      <c r="I534" s="11">
        <v>0.54617414248021101</v>
      </c>
      <c r="J534" s="10">
        <v>148</v>
      </c>
      <c r="K534" s="11">
        <v>0.39050131926121401</v>
      </c>
      <c r="L534" s="13">
        <v>379</v>
      </c>
      <c r="M534" s="14">
        <v>7.3321725672276998E-4</v>
      </c>
      <c r="N534" s="10">
        <v>1</v>
      </c>
      <c r="O534" s="11">
        <v>3.8610038610038598E-3</v>
      </c>
      <c r="P534" s="10">
        <v>18</v>
      </c>
      <c r="Q534" s="11">
        <v>6.9498069498069498E-2</v>
      </c>
      <c r="R534" s="10">
        <v>130</v>
      </c>
      <c r="S534" s="11">
        <v>0.50193050193050204</v>
      </c>
      <c r="T534" s="10">
        <v>110</v>
      </c>
      <c r="U534" s="11">
        <v>0.42471042471042503</v>
      </c>
      <c r="V534" s="13">
        <v>259</v>
      </c>
      <c r="W534" s="14">
        <v>4.5344804343296899E-4</v>
      </c>
      <c r="X534" s="13">
        <v>638</v>
      </c>
      <c r="Y534" s="14">
        <v>5.8635448345202904E-4</v>
      </c>
    </row>
    <row r="535" spans="3:25" s="1" customFormat="1" ht="15.4" customHeight="1" x14ac:dyDescent="0.15">
      <c r="C535" s="17" t="s">
        <v>1539</v>
      </c>
      <c r="D535" s="8">
        <v>12</v>
      </c>
      <c r="E535" s="9">
        <v>2.66666666666667E-2</v>
      </c>
      <c r="F535" s="8">
        <v>63</v>
      </c>
      <c r="G535" s="9">
        <v>0.14000000000000001</v>
      </c>
      <c r="H535" s="8">
        <v>236</v>
      </c>
      <c r="I535" s="9">
        <v>0.52444444444444505</v>
      </c>
      <c r="J535" s="8">
        <v>139</v>
      </c>
      <c r="K535" s="9">
        <v>0.30888888888888899</v>
      </c>
      <c r="L535" s="13">
        <v>450</v>
      </c>
      <c r="M535" s="14">
        <v>8.7057457922228704E-4</v>
      </c>
      <c r="N535" s="8">
        <v>8</v>
      </c>
      <c r="O535" s="9">
        <v>1.9851116625310201E-2</v>
      </c>
      <c r="P535" s="8">
        <v>53</v>
      </c>
      <c r="Q535" s="9">
        <v>0.13151364764268</v>
      </c>
      <c r="R535" s="8">
        <v>201</v>
      </c>
      <c r="S535" s="9">
        <v>0.49875930521091799</v>
      </c>
      <c r="T535" s="8">
        <v>141</v>
      </c>
      <c r="U535" s="9">
        <v>0.349875930521092</v>
      </c>
      <c r="V535" s="13">
        <v>403</v>
      </c>
      <c r="W535" s="14">
        <v>7.0555815252311502E-4</v>
      </c>
      <c r="X535" s="13">
        <v>853</v>
      </c>
      <c r="Y535" s="14">
        <v>7.8395043006987603E-4</v>
      </c>
    </row>
    <row r="536" spans="3:25" s="1" customFormat="1" ht="15.4" customHeight="1" x14ac:dyDescent="0.15">
      <c r="C536" s="17" t="s">
        <v>1540</v>
      </c>
      <c r="D536" s="10"/>
      <c r="E536" s="11"/>
      <c r="F536" s="10"/>
      <c r="G536" s="11"/>
      <c r="H536" s="10">
        <v>243</v>
      </c>
      <c r="I536" s="11">
        <v>0.464627151051625</v>
      </c>
      <c r="J536" s="10">
        <v>280</v>
      </c>
      <c r="K536" s="11">
        <v>0.535372848948375</v>
      </c>
      <c r="L536" s="13">
        <v>523</v>
      </c>
      <c r="M536" s="14">
        <v>1.0118011220738999E-3</v>
      </c>
      <c r="N536" s="10"/>
      <c r="O536" s="11"/>
      <c r="P536" s="10"/>
      <c r="Q536" s="11"/>
      <c r="R536" s="10">
        <v>154</v>
      </c>
      <c r="S536" s="11">
        <v>0.27304964539007098</v>
      </c>
      <c r="T536" s="10">
        <v>410</v>
      </c>
      <c r="U536" s="11">
        <v>0.72695035460992896</v>
      </c>
      <c r="V536" s="13">
        <v>564</v>
      </c>
      <c r="W536" s="14">
        <v>9.8743126060306797E-4</v>
      </c>
      <c r="X536" s="13">
        <v>1087</v>
      </c>
      <c r="Y536" s="14">
        <v>9.9900834406325295E-4</v>
      </c>
    </row>
    <row r="537" spans="3:25" s="1" customFormat="1" ht="15.4" customHeight="1" x14ac:dyDescent="0.15">
      <c r="C537" s="17" t="s">
        <v>1541</v>
      </c>
      <c r="D537" s="8"/>
      <c r="E537" s="9"/>
      <c r="F537" s="8"/>
      <c r="G537" s="9"/>
      <c r="H537" s="8">
        <v>637</v>
      </c>
      <c r="I537" s="9">
        <v>0.63700000000000001</v>
      </c>
      <c r="J537" s="8">
        <v>363</v>
      </c>
      <c r="K537" s="9">
        <v>0.36299999999999999</v>
      </c>
      <c r="L537" s="13">
        <v>1000</v>
      </c>
      <c r="M537" s="14">
        <v>1.93461017604953E-3</v>
      </c>
      <c r="N537" s="8"/>
      <c r="O537" s="9"/>
      <c r="P537" s="8"/>
      <c r="Q537" s="9"/>
      <c r="R537" s="8">
        <v>488</v>
      </c>
      <c r="S537" s="9">
        <v>0.51422550052686999</v>
      </c>
      <c r="T537" s="8">
        <v>461</v>
      </c>
      <c r="U537" s="9">
        <v>0.48577449947313001</v>
      </c>
      <c r="V537" s="13">
        <v>949</v>
      </c>
      <c r="W537" s="14">
        <v>1.6614756494899099E-3</v>
      </c>
      <c r="X537" s="13">
        <v>1949</v>
      </c>
      <c r="Y537" s="14">
        <v>1.79123023236364E-3</v>
      </c>
    </row>
    <row r="538" spans="3:25" s="1" customFormat="1" ht="15.4" customHeight="1" x14ac:dyDescent="0.15">
      <c r="C538" s="17" t="s">
        <v>1542</v>
      </c>
      <c r="D538" s="10"/>
      <c r="E538" s="11"/>
      <c r="F538" s="10"/>
      <c r="G538" s="11"/>
      <c r="H538" s="10">
        <v>298</v>
      </c>
      <c r="I538" s="11">
        <v>0.89759036144578297</v>
      </c>
      <c r="J538" s="10">
        <v>34</v>
      </c>
      <c r="K538" s="11">
        <v>0.102409638554217</v>
      </c>
      <c r="L538" s="13">
        <v>332</v>
      </c>
      <c r="M538" s="14">
        <v>6.4229057844844301E-4</v>
      </c>
      <c r="N538" s="10"/>
      <c r="O538" s="11"/>
      <c r="P538" s="10"/>
      <c r="Q538" s="11"/>
      <c r="R538" s="10">
        <v>575</v>
      </c>
      <c r="S538" s="11">
        <v>0.87519025875190304</v>
      </c>
      <c r="T538" s="10">
        <v>82</v>
      </c>
      <c r="U538" s="11">
        <v>0.124809741248097</v>
      </c>
      <c r="V538" s="13">
        <v>657</v>
      </c>
      <c r="W538" s="14">
        <v>1.15025237272379E-3</v>
      </c>
      <c r="X538" s="13">
        <v>989</v>
      </c>
      <c r="Y538" s="14">
        <v>9.0894135444209495E-4</v>
      </c>
    </row>
    <row r="539" spans="3:25" s="1" customFormat="1" ht="15.4" customHeight="1" x14ac:dyDescent="0.15">
      <c r="C539" s="17" t="s">
        <v>1543</v>
      </c>
      <c r="D539" s="8">
        <v>15</v>
      </c>
      <c r="E539" s="9">
        <v>1.8270401948842899E-2</v>
      </c>
      <c r="F539" s="8">
        <v>16</v>
      </c>
      <c r="G539" s="9">
        <v>1.9488428745432398E-2</v>
      </c>
      <c r="H539" s="8">
        <v>279</v>
      </c>
      <c r="I539" s="9">
        <v>0.33982947624847698</v>
      </c>
      <c r="J539" s="8">
        <v>511</v>
      </c>
      <c r="K539" s="9">
        <v>0.62241169305724697</v>
      </c>
      <c r="L539" s="13">
        <v>821</v>
      </c>
      <c r="M539" s="14">
        <v>1.58831495453666E-3</v>
      </c>
      <c r="N539" s="8">
        <v>9</v>
      </c>
      <c r="O539" s="9">
        <v>1.5679442508710801E-2</v>
      </c>
      <c r="P539" s="8">
        <v>16</v>
      </c>
      <c r="Q539" s="9">
        <v>2.78745644599303E-2</v>
      </c>
      <c r="R539" s="8">
        <v>164</v>
      </c>
      <c r="S539" s="9">
        <v>0.28571428571428598</v>
      </c>
      <c r="T539" s="8">
        <v>385</v>
      </c>
      <c r="U539" s="9">
        <v>0.67073170731707299</v>
      </c>
      <c r="V539" s="13">
        <v>574</v>
      </c>
      <c r="W539" s="14">
        <v>1.0049389070676601E-3</v>
      </c>
      <c r="X539" s="13">
        <v>1395</v>
      </c>
      <c r="Y539" s="14">
        <v>1.28207602572975E-3</v>
      </c>
    </row>
    <row r="540" spans="3:25" s="1" customFormat="1" ht="15.4" customHeight="1" x14ac:dyDescent="0.15">
      <c r="C540" s="17" t="s">
        <v>1544</v>
      </c>
      <c r="D540" s="10">
        <v>14</v>
      </c>
      <c r="E540" s="11">
        <v>1.2692656391659099E-2</v>
      </c>
      <c r="F540" s="10">
        <v>42</v>
      </c>
      <c r="G540" s="11">
        <v>3.80779691749773E-2</v>
      </c>
      <c r="H540" s="10">
        <v>359</v>
      </c>
      <c r="I540" s="11">
        <v>0.32547597461468702</v>
      </c>
      <c r="J540" s="10">
        <v>688</v>
      </c>
      <c r="K540" s="11">
        <v>0.62375339981867595</v>
      </c>
      <c r="L540" s="13">
        <v>1103</v>
      </c>
      <c r="M540" s="14">
        <v>2.1338750241826302E-3</v>
      </c>
      <c r="N540" s="10">
        <v>11</v>
      </c>
      <c r="O540" s="11">
        <v>1.28504672897196E-2</v>
      </c>
      <c r="P540" s="10">
        <v>32</v>
      </c>
      <c r="Q540" s="11">
        <v>3.7383177570093497E-2</v>
      </c>
      <c r="R540" s="10">
        <v>217</v>
      </c>
      <c r="S540" s="11">
        <v>0.25350467289719603</v>
      </c>
      <c r="T540" s="10">
        <v>596</v>
      </c>
      <c r="U540" s="11">
        <v>0.69626168224299101</v>
      </c>
      <c r="V540" s="13">
        <v>856</v>
      </c>
      <c r="W540" s="14">
        <v>1.4986545373692E-3</v>
      </c>
      <c r="X540" s="13">
        <v>1959</v>
      </c>
      <c r="Y540" s="14">
        <v>1.8004207415086601E-3</v>
      </c>
    </row>
    <row r="541" spans="3:25" s="1" customFormat="1" ht="15.4" customHeight="1" x14ac:dyDescent="0.15">
      <c r="C541" s="17" t="s">
        <v>1545</v>
      </c>
      <c r="D541" s="8"/>
      <c r="E541" s="9"/>
      <c r="F541" s="8"/>
      <c r="G541" s="9"/>
      <c r="H541" s="8">
        <v>169</v>
      </c>
      <c r="I541" s="9">
        <v>0.53144654088050303</v>
      </c>
      <c r="J541" s="8">
        <v>149</v>
      </c>
      <c r="K541" s="9">
        <v>0.46855345911949697</v>
      </c>
      <c r="L541" s="13">
        <v>318</v>
      </c>
      <c r="M541" s="14">
        <v>6.1520603598374905E-4</v>
      </c>
      <c r="N541" s="8"/>
      <c r="O541" s="9"/>
      <c r="P541" s="8"/>
      <c r="Q541" s="9"/>
      <c r="R541" s="8">
        <v>58</v>
      </c>
      <c r="S541" s="9">
        <v>0.29292929292929298</v>
      </c>
      <c r="T541" s="8">
        <v>140</v>
      </c>
      <c r="U541" s="9">
        <v>0.70707070707070696</v>
      </c>
      <c r="V541" s="13">
        <v>198</v>
      </c>
      <c r="W541" s="14">
        <v>3.4665139999894999E-4</v>
      </c>
      <c r="X541" s="13">
        <v>516</v>
      </c>
      <c r="Y541" s="14">
        <v>4.7423027188283202E-4</v>
      </c>
    </row>
    <row r="542" spans="3:25" s="1" customFormat="1" ht="15.4" customHeight="1" x14ac:dyDescent="0.15">
      <c r="C542" s="17" t="s">
        <v>1546</v>
      </c>
      <c r="D542" s="10"/>
      <c r="E542" s="11"/>
      <c r="F542" s="10"/>
      <c r="G542" s="11"/>
      <c r="H542" s="10">
        <v>203</v>
      </c>
      <c r="I542" s="11">
        <v>0.26816380449141303</v>
      </c>
      <c r="J542" s="10">
        <v>554</v>
      </c>
      <c r="K542" s="11">
        <v>0.73183619550858703</v>
      </c>
      <c r="L542" s="13">
        <v>757</v>
      </c>
      <c r="M542" s="14">
        <v>1.46449990326949E-3</v>
      </c>
      <c r="N542" s="10"/>
      <c r="O542" s="11"/>
      <c r="P542" s="10"/>
      <c r="Q542" s="11"/>
      <c r="R542" s="10">
        <v>121</v>
      </c>
      <c r="S542" s="11">
        <v>0.26593406593406599</v>
      </c>
      <c r="T542" s="10">
        <v>334</v>
      </c>
      <c r="U542" s="11">
        <v>0.73406593406593401</v>
      </c>
      <c r="V542" s="13">
        <v>455</v>
      </c>
      <c r="W542" s="14">
        <v>7.9659791413899997E-4</v>
      </c>
      <c r="X542" s="13">
        <v>1212</v>
      </c>
      <c r="Y542" s="14">
        <v>1.11388970837595E-3</v>
      </c>
    </row>
    <row r="543" spans="3:25" s="1" customFormat="1" ht="15.4" customHeight="1" x14ac:dyDescent="0.15">
      <c r="C543" s="17" t="s">
        <v>1547</v>
      </c>
      <c r="D543" s="8">
        <v>25</v>
      </c>
      <c r="E543" s="9">
        <v>1.37513751375138E-2</v>
      </c>
      <c r="F543" s="8">
        <v>23</v>
      </c>
      <c r="G543" s="9">
        <v>1.26512651265127E-2</v>
      </c>
      <c r="H543" s="8">
        <v>643</v>
      </c>
      <c r="I543" s="9">
        <v>0.35368536853685401</v>
      </c>
      <c r="J543" s="8">
        <v>1127</v>
      </c>
      <c r="K543" s="9">
        <v>0.61991199119911999</v>
      </c>
      <c r="L543" s="13">
        <v>1818</v>
      </c>
      <c r="M543" s="14">
        <v>3.5171213000580398E-3</v>
      </c>
      <c r="N543" s="8">
        <v>7</v>
      </c>
      <c r="O543" s="9">
        <v>4.1079812206572799E-3</v>
      </c>
      <c r="P543" s="8">
        <v>16</v>
      </c>
      <c r="Q543" s="9">
        <v>9.3896713615023494E-3</v>
      </c>
      <c r="R543" s="8">
        <v>428</v>
      </c>
      <c r="S543" s="9">
        <v>0.25117370892018798</v>
      </c>
      <c r="T543" s="8">
        <v>1253</v>
      </c>
      <c r="U543" s="9">
        <v>0.73532863849765295</v>
      </c>
      <c r="V543" s="13">
        <v>1704</v>
      </c>
      <c r="W543" s="14">
        <v>2.9833029575667201E-3</v>
      </c>
      <c r="X543" s="13">
        <v>3522</v>
      </c>
      <c r="Y543" s="14">
        <v>3.23689732087468E-3</v>
      </c>
    </row>
    <row r="544" spans="3:25" s="1" customFormat="1" ht="15.4" customHeight="1" x14ac:dyDescent="0.15">
      <c r="C544" s="17" t="s">
        <v>1548</v>
      </c>
      <c r="D544" s="10">
        <v>18</v>
      </c>
      <c r="E544" s="11">
        <v>1.2295081967213101E-2</v>
      </c>
      <c r="F544" s="10">
        <v>3</v>
      </c>
      <c r="G544" s="11">
        <v>2.04918032786885E-3</v>
      </c>
      <c r="H544" s="10">
        <v>402</v>
      </c>
      <c r="I544" s="11">
        <v>0.27459016393442598</v>
      </c>
      <c r="J544" s="10">
        <v>1041</v>
      </c>
      <c r="K544" s="11">
        <v>0.71106557377049195</v>
      </c>
      <c r="L544" s="13">
        <v>1464</v>
      </c>
      <c r="M544" s="14">
        <v>2.83226929773651E-3</v>
      </c>
      <c r="N544" s="10">
        <v>10</v>
      </c>
      <c r="O544" s="11">
        <v>8.2712985938792408E-3</v>
      </c>
      <c r="P544" s="10">
        <v>7</v>
      </c>
      <c r="Q544" s="11">
        <v>5.7899090157154699E-3</v>
      </c>
      <c r="R544" s="10">
        <v>323</v>
      </c>
      <c r="S544" s="11">
        <v>0.267162944582299</v>
      </c>
      <c r="T544" s="10">
        <v>869</v>
      </c>
      <c r="U544" s="11">
        <v>0.71877584780810599</v>
      </c>
      <c r="V544" s="13">
        <v>1209</v>
      </c>
      <c r="W544" s="14">
        <v>2.1166744575693399E-3</v>
      </c>
      <c r="X544" s="13">
        <v>2673</v>
      </c>
      <c r="Y544" s="14">
        <v>2.4566230944628102E-3</v>
      </c>
    </row>
    <row r="545" spans="3:25" s="1" customFormat="1" ht="15.4" customHeight="1" x14ac:dyDescent="0.15">
      <c r="C545" s="17" t="s">
        <v>1549</v>
      </c>
      <c r="D545" s="8">
        <v>2</v>
      </c>
      <c r="E545" s="9">
        <v>6.6666666666666697E-3</v>
      </c>
      <c r="F545" s="8">
        <v>4</v>
      </c>
      <c r="G545" s="9">
        <v>1.3333333333333299E-2</v>
      </c>
      <c r="H545" s="8">
        <v>139</v>
      </c>
      <c r="I545" s="9">
        <v>0.46333333333333299</v>
      </c>
      <c r="J545" s="8">
        <v>155</v>
      </c>
      <c r="K545" s="9">
        <v>0.51666666666666705</v>
      </c>
      <c r="L545" s="13">
        <v>300</v>
      </c>
      <c r="M545" s="14">
        <v>5.8038305281485803E-4</v>
      </c>
      <c r="N545" s="8">
        <v>5</v>
      </c>
      <c r="O545" s="9">
        <v>3.1645569620253201E-2</v>
      </c>
      <c r="P545" s="8"/>
      <c r="Q545" s="9"/>
      <c r="R545" s="8">
        <v>48</v>
      </c>
      <c r="S545" s="9">
        <v>0.30379746835443</v>
      </c>
      <c r="T545" s="8">
        <v>105</v>
      </c>
      <c r="U545" s="9">
        <v>0.664556962025316</v>
      </c>
      <c r="V545" s="13">
        <v>158</v>
      </c>
      <c r="W545" s="14">
        <v>2.7662081414057602E-4</v>
      </c>
      <c r="X545" s="13">
        <v>458</v>
      </c>
      <c r="Y545" s="14">
        <v>4.2092531884173898E-4</v>
      </c>
    </row>
    <row r="546" spans="3:25" s="1" customFormat="1" ht="15.4" customHeight="1" x14ac:dyDescent="0.15">
      <c r="C546" s="17" t="s">
        <v>1550</v>
      </c>
      <c r="D546" s="10">
        <v>29</v>
      </c>
      <c r="E546" s="11">
        <v>2.2342064714946101E-2</v>
      </c>
      <c r="F546" s="10">
        <v>304</v>
      </c>
      <c r="G546" s="11">
        <v>0.23420647149460699</v>
      </c>
      <c r="H546" s="10">
        <v>363</v>
      </c>
      <c r="I546" s="11">
        <v>0.27966101694915302</v>
      </c>
      <c r="J546" s="10">
        <v>602</v>
      </c>
      <c r="K546" s="11">
        <v>0.463790446841294</v>
      </c>
      <c r="L546" s="13">
        <v>1298</v>
      </c>
      <c r="M546" s="14">
        <v>2.5111240085122898E-3</v>
      </c>
      <c r="N546" s="10">
        <v>25</v>
      </c>
      <c r="O546" s="11">
        <v>1.9936204146730498E-2</v>
      </c>
      <c r="P546" s="10">
        <v>223</v>
      </c>
      <c r="Q546" s="11">
        <v>0.17783094098883601</v>
      </c>
      <c r="R546" s="10">
        <v>310</v>
      </c>
      <c r="S546" s="11">
        <v>0.24720893141945799</v>
      </c>
      <c r="T546" s="10">
        <v>696</v>
      </c>
      <c r="U546" s="11">
        <v>0.55502392344497598</v>
      </c>
      <c r="V546" s="13">
        <v>1254</v>
      </c>
      <c r="W546" s="14">
        <v>2.1954588666600102E-3</v>
      </c>
      <c r="X546" s="13">
        <v>2552</v>
      </c>
      <c r="Y546" s="14">
        <v>2.3454179338081101E-3</v>
      </c>
    </row>
    <row r="547" spans="3:25" s="1" customFormat="1" ht="15.4" customHeight="1" x14ac:dyDescent="0.15">
      <c r="C547" s="17" t="s">
        <v>1551</v>
      </c>
      <c r="D547" s="8">
        <v>1</v>
      </c>
      <c r="E547" s="9">
        <v>1.07181136120043E-3</v>
      </c>
      <c r="F547" s="8">
        <v>3</v>
      </c>
      <c r="G547" s="9">
        <v>3.21543408360129E-3</v>
      </c>
      <c r="H547" s="8">
        <v>221</v>
      </c>
      <c r="I547" s="9">
        <v>0.236870310825295</v>
      </c>
      <c r="J547" s="8">
        <v>708</v>
      </c>
      <c r="K547" s="9">
        <v>0.75884244372990395</v>
      </c>
      <c r="L547" s="13">
        <v>933</v>
      </c>
      <c r="M547" s="14">
        <v>1.8049912942542099E-3</v>
      </c>
      <c r="N547" s="8">
        <v>2</v>
      </c>
      <c r="O547" s="9">
        <v>9.4339622641509396E-3</v>
      </c>
      <c r="P547" s="8">
        <v>5</v>
      </c>
      <c r="Q547" s="9">
        <v>2.3584905660377398E-2</v>
      </c>
      <c r="R547" s="8">
        <v>70</v>
      </c>
      <c r="S547" s="9">
        <v>0.330188679245283</v>
      </c>
      <c r="T547" s="8">
        <v>135</v>
      </c>
      <c r="U547" s="9">
        <v>0.63679245283018904</v>
      </c>
      <c r="V547" s="13">
        <v>212</v>
      </c>
      <c r="W547" s="14">
        <v>3.7116210504938002E-4</v>
      </c>
      <c r="X547" s="13">
        <v>1145</v>
      </c>
      <c r="Y547" s="14">
        <v>1.0523132971043501E-3</v>
      </c>
    </row>
    <row r="548" spans="3:25" s="1" customFormat="1" ht="15.4" customHeight="1" x14ac:dyDescent="0.15">
      <c r="C548" s="17" t="s">
        <v>1552</v>
      </c>
      <c r="D548" s="10">
        <v>23</v>
      </c>
      <c r="E548" s="11">
        <v>2.3373983739837401E-2</v>
      </c>
      <c r="F548" s="10">
        <v>232</v>
      </c>
      <c r="G548" s="11">
        <v>0.23577235772357699</v>
      </c>
      <c r="H548" s="10">
        <v>388</v>
      </c>
      <c r="I548" s="11">
        <v>0.39430894308943099</v>
      </c>
      <c r="J548" s="10">
        <v>341</v>
      </c>
      <c r="K548" s="11">
        <v>0.34654471544715498</v>
      </c>
      <c r="L548" s="13">
        <v>984</v>
      </c>
      <c r="M548" s="14">
        <v>1.90365641323273E-3</v>
      </c>
      <c r="N548" s="10">
        <v>19</v>
      </c>
      <c r="O548" s="11">
        <v>2.2919179734620002E-2</v>
      </c>
      <c r="P548" s="10">
        <v>150</v>
      </c>
      <c r="Q548" s="11">
        <v>0.18094089264173699</v>
      </c>
      <c r="R548" s="10">
        <v>363</v>
      </c>
      <c r="S548" s="11">
        <v>0.43787696019300398</v>
      </c>
      <c r="T548" s="10">
        <v>297</v>
      </c>
      <c r="U548" s="11">
        <v>0.35826296743063901</v>
      </c>
      <c r="V548" s="13">
        <v>829</v>
      </c>
      <c r="W548" s="14">
        <v>1.45138389191479E-3</v>
      </c>
      <c r="X548" s="13">
        <v>1813</v>
      </c>
      <c r="Y548" s="14">
        <v>1.66623930799142E-3</v>
      </c>
    </row>
    <row r="549" spans="3:25" s="1" customFormat="1" ht="15.4" customHeight="1" x14ac:dyDescent="0.15">
      <c r="C549" s="17" t="s">
        <v>1553</v>
      </c>
      <c r="D549" s="8"/>
      <c r="E549" s="9"/>
      <c r="F549" s="8"/>
      <c r="G549" s="9"/>
      <c r="H549" s="8">
        <v>19</v>
      </c>
      <c r="I549" s="9">
        <v>0.34545454545454501</v>
      </c>
      <c r="J549" s="8">
        <v>36</v>
      </c>
      <c r="K549" s="9">
        <v>0.65454545454545499</v>
      </c>
      <c r="L549" s="13">
        <v>55</v>
      </c>
      <c r="M549" s="14">
        <v>1.06403559682724E-4</v>
      </c>
      <c r="N549" s="8"/>
      <c r="O549" s="9"/>
      <c r="P549" s="8"/>
      <c r="Q549" s="9"/>
      <c r="R549" s="8">
        <v>11</v>
      </c>
      <c r="S549" s="9">
        <v>0.30555555555555602</v>
      </c>
      <c r="T549" s="8">
        <v>25</v>
      </c>
      <c r="U549" s="9">
        <v>0.69444444444444497</v>
      </c>
      <c r="V549" s="13">
        <v>36</v>
      </c>
      <c r="W549" s="14">
        <v>6.3027527272536306E-5</v>
      </c>
      <c r="X549" s="13">
        <v>91</v>
      </c>
      <c r="Y549" s="14">
        <v>8.3633633219646697E-5</v>
      </c>
    </row>
    <row r="550" spans="3:25" s="1" customFormat="1" ht="15.4" customHeight="1" x14ac:dyDescent="0.15">
      <c r="C550" s="17" t="s">
        <v>1554</v>
      </c>
      <c r="D550" s="10"/>
      <c r="E550" s="11"/>
      <c r="F550" s="10"/>
      <c r="G550" s="11"/>
      <c r="H550" s="10">
        <v>1177</v>
      </c>
      <c r="I550" s="11">
        <v>0.20707248416608001</v>
      </c>
      <c r="J550" s="10">
        <v>4507</v>
      </c>
      <c r="K550" s="11">
        <v>0.79292751583391996</v>
      </c>
      <c r="L550" s="13">
        <v>5684</v>
      </c>
      <c r="M550" s="14">
        <v>1.09963242406655E-2</v>
      </c>
      <c r="N550" s="10"/>
      <c r="O550" s="11"/>
      <c r="P550" s="10"/>
      <c r="Q550" s="11"/>
      <c r="R550" s="10">
        <v>879</v>
      </c>
      <c r="S550" s="11">
        <v>0.17975460122699399</v>
      </c>
      <c r="T550" s="10">
        <v>4011</v>
      </c>
      <c r="U550" s="11">
        <v>0.82024539877300595</v>
      </c>
      <c r="V550" s="13">
        <v>4890</v>
      </c>
      <c r="W550" s="14">
        <v>8.5612391211861791E-3</v>
      </c>
      <c r="X550" s="13">
        <v>10574</v>
      </c>
      <c r="Y550" s="14">
        <v>9.7180443699400494E-3</v>
      </c>
    </row>
    <row r="551" spans="3:25" s="1" customFormat="1" ht="15.4" customHeight="1" x14ac:dyDescent="0.15">
      <c r="C551" s="17" t="s">
        <v>1555</v>
      </c>
      <c r="D551" s="8"/>
      <c r="E551" s="9"/>
      <c r="F551" s="8"/>
      <c r="G551" s="9"/>
      <c r="H551" s="8">
        <v>72</v>
      </c>
      <c r="I551" s="9">
        <v>0.122241086587436</v>
      </c>
      <c r="J551" s="8">
        <v>517</v>
      </c>
      <c r="K551" s="9">
        <v>0.87775891341256396</v>
      </c>
      <c r="L551" s="13">
        <v>589</v>
      </c>
      <c r="M551" s="14">
        <v>1.1394853936931701E-3</v>
      </c>
      <c r="N551" s="8"/>
      <c r="O551" s="9"/>
      <c r="P551" s="8"/>
      <c r="Q551" s="9"/>
      <c r="R551" s="8">
        <v>38</v>
      </c>
      <c r="S551" s="9">
        <v>0.14671814671814701</v>
      </c>
      <c r="T551" s="8">
        <v>221</v>
      </c>
      <c r="U551" s="9">
        <v>0.85328185328185302</v>
      </c>
      <c r="V551" s="13">
        <v>259</v>
      </c>
      <c r="W551" s="14">
        <v>4.5344804343296899E-4</v>
      </c>
      <c r="X551" s="13">
        <v>848</v>
      </c>
      <c r="Y551" s="14">
        <v>7.7935517549736796E-4</v>
      </c>
    </row>
    <row r="552" spans="3:25" s="1" customFormat="1" ht="15.4" customHeight="1" x14ac:dyDescent="0.15">
      <c r="C552" s="17" t="s">
        <v>1556</v>
      </c>
      <c r="D552" s="10">
        <v>1</v>
      </c>
      <c r="E552" s="11">
        <v>2.6455026455026501E-3</v>
      </c>
      <c r="F552" s="10">
        <v>5</v>
      </c>
      <c r="G552" s="11">
        <v>1.3227513227513201E-2</v>
      </c>
      <c r="H552" s="10">
        <v>145</v>
      </c>
      <c r="I552" s="11">
        <v>0.38359788359788399</v>
      </c>
      <c r="J552" s="10">
        <v>227</v>
      </c>
      <c r="K552" s="11">
        <v>0.60052910052910102</v>
      </c>
      <c r="L552" s="13">
        <v>378</v>
      </c>
      <c r="M552" s="14">
        <v>7.3128264654672098E-4</v>
      </c>
      <c r="N552" s="10">
        <v>1</v>
      </c>
      <c r="O552" s="11">
        <v>3.9682539682539698E-3</v>
      </c>
      <c r="P552" s="10">
        <v>3</v>
      </c>
      <c r="Q552" s="11">
        <v>1.1904761904761901E-2</v>
      </c>
      <c r="R552" s="10">
        <v>82</v>
      </c>
      <c r="S552" s="11">
        <v>0.32539682539682502</v>
      </c>
      <c r="T552" s="10">
        <v>166</v>
      </c>
      <c r="U552" s="11">
        <v>0.65873015873015905</v>
      </c>
      <c r="V552" s="13">
        <v>252</v>
      </c>
      <c r="W552" s="14">
        <v>4.41192690907754E-4</v>
      </c>
      <c r="X552" s="13">
        <v>630</v>
      </c>
      <c r="Y552" s="14">
        <v>5.7900207613601601E-4</v>
      </c>
    </row>
    <row r="553" spans="3:25" s="1" customFormat="1" ht="15.4" customHeight="1" x14ac:dyDescent="0.15">
      <c r="C553" s="17" t="s">
        <v>1557</v>
      </c>
      <c r="D553" s="8"/>
      <c r="E553" s="9"/>
      <c r="F553" s="8">
        <v>3</v>
      </c>
      <c r="G553" s="9">
        <v>2.2900763358778602E-2</v>
      </c>
      <c r="H553" s="8">
        <v>68</v>
      </c>
      <c r="I553" s="9">
        <v>0.51908396946564905</v>
      </c>
      <c r="J553" s="8">
        <v>60</v>
      </c>
      <c r="K553" s="9">
        <v>0.458015267175573</v>
      </c>
      <c r="L553" s="13">
        <v>131</v>
      </c>
      <c r="M553" s="14">
        <v>2.5343393306248802E-4</v>
      </c>
      <c r="N553" s="8"/>
      <c r="O553" s="9"/>
      <c r="P553" s="8"/>
      <c r="Q553" s="9"/>
      <c r="R553" s="8">
        <v>55</v>
      </c>
      <c r="S553" s="9">
        <v>0.48672566371681403</v>
      </c>
      <c r="T553" s="8">
        <v>58</v>
      </c>
      <c r="U553" s="9">
        <v>0.51327433628318597</v>
      </c>
      <c r="V553" s="13">
        <v>113</v>
      </c>
      <c r="W553" s="14">
        <v>1.97836405049906E-4</v>
      </c>
      <c r="X553" s="13">
        <v>244</v>
      </c>
      <c r="Y553" s="14">
        <v>2.24248423138393E-4</v>
      </c>
    </row>
    <row r="554" spans="3:25" s="1" customFormat="1" ht="18.399999999999999" customHeight="1" x14ac:dyDescent="0.15">
      <c r="C554" s="12" t="s">
        <v>832</v>
      </c>
      <c r="D554" s="13">
        <v>48252</v>
      </c>
      <c r="E554" s="14">
        <v>9.3348810214741701E-2</v>
      </c>
      <c r="F554" s="13">
        <v>23605</v>
      </c>
      <c r="G554" s="14">
        <v>4.5666473205649101E-2</v>
      </c>
      <c r="H554" s="13">
        <v>182607</v>
      </c>
      <c r="I554" s="14">
        <v>0.35327336041787599</v>
      </c>
      <c r="J554" s="13">
        <v>262436</v>
      </c>
      <c r="K554" s="14">
        <v>0.50771135616173302</v>
      </c>
      <c r="L554" s="13">
        <v>516900</v>
      </c>
      <c r="M554" s="14">
        <v>1</v>
      </c>
      <c r="N554" s="13">
        <v>43934</v>
      </c>
      <c r="O554" s="14">
        <v>7.6918093977544705E-2</v>
      </c>
      <c r="P554" s="13">
        <v>18564</v>
      </c>
      <c r="Q554" s="14">
        <v>3.2501194896871199E-2</v>
      </c>
      <c r="R554" s="13">
        <v>247776</v>
      </c>
      <c r="S554" s="14">
        <v>0.43379746104111</v>
      </c>
      <c r="T554" s="13">
        <v>260905</v>
      </c>
      <c r="U554" s="14">
        <v>0.45678325008447401</v>
      </c>
      <c r="V554" s="13">
        <v>571179</v>
      </c>
      <c r="W554" s="14">
        <v>1</v>
      </c>
      <c r="X554" s="13">
        <v>1088079</v>
      </c>
      <c r="Y554" s="14">
        <v>1</v>
      </c>
    </row>
  </sheetData>
  <mergeCells count="21">
    <mergeCell ref="C12:E12"/>
    <mergeCell ref="C14:C16"/>
    <mergeCell ref="D14:M14"/>
    <mergeCell ref="N14:W14"/>
    <mergeCell ref="X14:Y15"/>
    <mergeCell ref="D15:E15"/>
    <mergeCell ref="F15:G15"/>
    <mergeCell ref="H15:I15"/>
    <mergeCell ref="J15:K15"/>
    <mergeCell ref="L15:M15"/>
    <mergeCell ref="N15:O15"/>
    <mergeCell ref="P15:Q15"/>
    <mergeCell ref="R15:S15"/>
    <mergeCell ref="T15:U15"/>
    <mergeCell ref="V15:W15"/>
    <mergeCell ref="C10:D10"/>
    <mergeCell ref="B1:E4"/>
    <mergeCell ref="L2:P3"/>
    <mergeCell ref="T2:W2"/>
    <mergeCell ref="K6:Q7"/>
    <mergeCell ref="C7:D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K96"/>
  <sheetViews>
    <sheetView workbookViewId="0"/>
  </sheetViews>
  <sheetFormatPr defaultColWidth="8.85546875" defaultRowHeight="12.75" x14ac:dyDescent="0.2"/>
  <cols>
    <col min="1" max="1" width="1" style="15" customWidth="1"/>
    <col min="2" max="2" width="44.140625" style="15" customWidth="1"/>
    <col min="3" max="3" width="6.7109375" style="15" customWidth="1"/>
    <col min="4" max="11" width="9.28515625" style="15" customWidth="1"/>
    <col min="12" max="12" width="11.42578125" style="15" customWidth="1"/>
    <col min="13" max="13" width="4.7109375" style="15" customWidth="1"/>
    <col min="14" max="16384" width="8.85546875" style="15"/>
  </cols>
  <sheetData>
    <row r="1" spans="2:11" s="1" customFormat="1" ht="7.15" customHeight="1" x14ac:dyDescent="0.15"/>
    <row r="2" spans="2:11" s="1" customFormat="1" ht="1.7" customHeight="1" thickBot="1" x14ac:dyDescent="0.2">
      <c r="B2" s="159"/>
    </row>
    <row r="3" spans="2:11" s="1" customFormat="1" ht="12.75" customHeight="1" thickBot="1" x14ac:dyDescent="0.25">
      <c r="B3" s="159"/>
      <c r="E3" s="160" t="s">
        <v>0</v>
      </c>
      <c r="F3" s="160"/>
      <c r="J3" s="161" t="s">
        <v>1558</v>
      </c>
      <c r="K3" s="161"/>
    </row>
    <row r="4" spans="2:11" s="1" customFormat="1" ht="2.1" customHeight="1" thickBot="1" x14ac:dyDescent="0.2">
      <c r="B4" s="159"/>
      <c r="E4" s="160"/>
      <c r="F4" s="160"/>
    </row>
    <row r="5" spans="2:11" s="1" customFormat="1" ht="27.75" customHeight="1" x14ac:dyDescent="0.15">
      <c r="B5" s="159"/>
    </row>
    <row r="6" spans="2:11" s="1" customFormat="1" ht="11.45" customHeight="1" x14ac:dyDescent="0.15"/>
    <row r="7" spans="2:11" s="1" customFormat="1" ht="11.85" customHeight="1" thickBot="1" x14ac:dyDescent="0.2">
      <c r="D7" s="164" t="s">
        <v>1559</v>
      </c>
      <c r="E7" s="164"/>
      <c r="F7" s="164"/>
      <c r="G7" s="164"/>
    </row>
    <row r="8" spans="2:11" s="1" customFormat="1" ht="6" customHeight="1" thickBot="1" x14ac:dyDescent="0.2">
      <c r="D8" s="164"/>
      <c r="E8" s="164"/>
      <c r="F8" s="164"/>
      <c r="G8" s="164"/>
    </row>
    <row r="9" spans="2:11" s="1" customFormat="1" ht="13.15" customHeight="1" x14ac:dyDescent="0.15"/>
    <row r="10" spans="2:11" s="1" customFormat="1" ht="12.75" customHeight="1" x14ac:dyDescent="0.2">
      <c r="B10" s="2" t="s">
        <v>1560</v>
      </c>
    </row>
    <row r="11" spans="2:11" s="1" customFormat="1" ht="1.7" customHeight="1" x14ac:dyDescent="0.15"/>
    <row r="12" spans="2:11" s="1" customFormat="1" ht="2.4500000000000002" customHeight="1" x14ac:dyDescent="0.15"/>
    <row r="13" spans="2:11" s="1" customFormat="1" ht="11.45" hidden="1" customHeight="1" x14ac:dyDescent="0.15"/>
    <row r="14" spans="2:11" s="1" customFormat="1" ht="11.85" customHeight="1" x14ac:dyDescent="0.2">
      <c r="B14" s="2" t="s">
        <v>1561</v>
      </c>
    </row>
    <row r="15" spans="2:11" s="1" customFormat="1" ht="14.1" customHeight="1" x14ac:dyDescent="0.15"/>
    <row r="16" spans="2:11" s="1" customFormat="1" ht="14.65" customHeight="1" x14ac:dyDescent="0.2">
      <c r="B16" s="25"/>
      <c r="C16" s="62"/>
      <c r="D16" s="62"/>
      <c r="E16" s="186"/>
      <c r="F16" s="186"/>
      <c r="G16" s="186"/>
      <c r="H16" s="162" t="s">
        <v>832</v>
      </c>
      <c r="I16" s="162"/>
      <c r="J16" s="162"/>
      <c r="K16" s="162"/>
    </row>
    <row r="17" spans="2:11" s="1" customFormat="1" ht="14.65" customHeight="1" x14ac:dyDescent="0.2">
      <c r="B17" s="25"/>
      <c r="C17" s="62"/>
      <c r="D17" s="62"/>
      <c r="E17" s="187" t="s">
        <v>1562</v>
      </c>
      <c r="F17" s="187"/>
      <c r="G17" s="187"/>
      <c r="H17" s="177" t="s">
        <v>890</v>
      </c>
      <c r="I17" s="177"/>
      <c r="J17" s="174" t="s">
        <v>891</v>
      </c>
      <c r="K17" s="174"/>
    </row>
    <row r="18" spans="2:11" s="1" customFormat="1" ht="37.15" customHeight="1" x14ac:dyDescent="0.15">
      <c r="B18" s="74" t="s">
        <v>1563</v>
      </c>
      <c r="C18" s="27" t="s">
        <v>1564</v>
      </c>
      <c r="D18" s="27" t="s">
        <v>1565</v>
      </c>
      <c r="E18" s="50" t="s">
        <v>892</v>
      </c>
      <c r="F18" s="50" t="s">
        <v>891</v>
      </c>
      <c r="G18" s="27" t="s">
        <v>1566</v>
      </c>
      <c r="H18" s="50" t="s">
        <v>892</v>
      </c>
      <c r="I18" s="27" t="s">
        <v>893</v>
      </c>
      <c r="J18" s="27" t="s">
        <v>892</v>
      </c>
      <c r="K18" s="27" t="s">
        <v>893</v>
      </c>
    </row>
    <row r="19" spans="2:11" s="1" customFormat="1" ht="11.85" customHeight="1" x14ac:dyDescent="0.15">
      <c r="B19" s="165" t="s">
        <v>215</v>
      </c>
      <c r="C19" s="75" t="s">
        <v>1567</v>
      </c>
      <c r="D19" s="8">
        <v>1173</v>
      </c>
      <c r="E19" s="8">
        <v>2</v>
      </c>
      <c r="F19" s="8">
        <v>4</v>
      </c>
      <c r="G19" s="76">
        <v>2</v>
      </c>
      <c r="H19" s="8">
        <v>1175</v>
      </c>
      <c r="I19" s="9">
        <v>5.0715192113463901E-3</v>
      </c>
      <c r="J19" s="8">
        <v>1177</v>
      </c>
      <c r="K19" s="9">
        <v>3.9803316830343896E-3</v>
      </c>
    </row>
    <row r="20" spans="2:11" s="1" customFormat="1" ht="11.85" customHeight="1" x14ac:dyDescent="0.15">
      <c r="B20" s="165"/>
      <c r="C20" s="77" t="s">
        <v>1568</v>
      </c>
      <c r="D20" s="10">
        <v>3790</v>
      </c>
      <c r="E20" s="10">
        <v>1026</v>
      </c>
      <c r="F20" s="10">
        <v>10003</v>
      </c>
      <c r="G20" s="78">
        <v>9.7495126705653004</v>
      </c>
      <c r="H20" s="10">
        <v>4816</v>
      </c>
      <c r="I20" s="11">
        <v>2.0786754486675899E-2</v>
      </c>
      <c r="J20" s="10">
        <v>13793</v>
      </c>
      <c r="K20" s="11">
        <v>4.66446175905635E-2</v>
      </c>
    </row>
    <row r="21" spans="2:11" s="1" customFormat="1" ht="11.85" customHeight="1" x14ac:dyDescent="0.15">
      <c r="B21" s="165" t="s">
        <v>216</v>
      </c>
      <c r="C21" s="75" t="s">
        <v>1567</v>
      </c>
      <c r="D21" s="8">
        <v>5</v>
      </c>
      <c r="E21" s="8"/>
      <c r="F21" s="8"/>
      <c r="G21" s="76"/>
      <c r="H21" s="8">
        <v>5</v>
      </c>
      <c r="I21" s="9">
        <v>2.1580932814239998E-5</v>
      </c>
      <c r="J21" s="8">
        <v>5</v>
      </c>
      <c r="K21" s="9">
        <v>1.6908800692584499E-5</v>
      </c>
    </row>
    <row r="22" spans="2:11" s="1" customFormat="1" ht="11.85" customHeight="1" x14ac:dyDescent="0.15">
      <c r="B22" s="165"/>
      <c r="C22" s="77" t="s">
        <v>1568</v>
      </c>
      <c r="D22" s="10">
        <v>419</v>
      </c>
      <c r="E22" s="10">
        <v>44</v>
      </c>
      <c r="F22" s="10">
        <v>211</v>
      </c>
      <c r="G22" s="78">
        <v>4.7954545454545503</v>
      </c>
      <c r="H22" s="10">
        <v>463</v>
      </c>
      <c r="I22" s="11">
        <v>1.99839437859862E-3</v>
      </c>
      <c r="J22" s="10">
        <v>630</v>
      </c>
      <c r="K22" s="11">
        <v>2.13050888726564E-3</v>
      </c>
    </row>
    <row r="23" spans="2:11" s="1" customFormat="1" ht="11.85" customHeight="1" x14ac:dyDescent="0.15">
      <c r="B23" s="165" t="s">
        <v>217</v>
      </c>
      <c r="C23" s="75" t="s">
        <v>1567</v>
      </c>
      <c r="D23" s="8">
        <v>2005</v>
      </c>
      <c r="E23" s="8">
        <v>6</v>
      </c>
      <c r="F23" s="8">
        <v>12</v>
      </c>
      <c r="G23" s="76">
        <v>2</v>
      </c>
      <c r="H23" s="8">
        <v>2011</v>
      </c>
      <c r="I23" s="9">
        <v>8.6798511778873096E-3</v>
      </c>
      <c r="J23" s="8">
        <v>2017</v>
      </c>
      <c r="K23" s="9">
        <v>6.82101019938858E-3</v>
      </c>
    </row>
    <row r="24" spans="2:11" s="1" customFormat="1" ht="11.85" customHeight="1" x14ac:dyDescent="0.15">
      <c r="B24" s="165"/>
      <c r="C24" s="77" t="s">
        <v>1568</v>
      </c>
      <c r="D24" s="10">
        <v>2418</v>
      </c>
      <c r="E24" s="10">
        <v>165</v>
      </c>
      <c r="F24" s="10">
        <v>756</v>
      </c>
      <c r="G24" s="78">
        <v>4.5818181818181802</v>
      </c>
      <c r="H24" s="10">
        <v>2583</v>
      </c>
      <c r="I24" s="11">
        <v>1.11487098918364E-2</v>
      </c>
      <c r="J24" s="10">
        <v>3174</v>
      </c>
      <c r="K24" s="11">
        <v>1.0733706679652601E-2</v>
      </c>
    </row>
    <row r="25" spans="2:11" s="1" customFormat="1" ht="11.85" customHeight="1" x14ac:dyDescent="0.15">
      <c r="B25" s="165" t="s">
        <v>218</v>
      </c>
      <c r="C25" s="75" t="s">
        <v>1567</v>
      </c>
      <c r="D25" s="8">
        <v>32436</v>
      </c>
      <c r="E25" s="8">
        <v>637</v>
      </c>
      <c r="F25" s="8">
        <v>1316</v>
      </c>
      <c r="G25" s="76">
        <v>2.0659340659340701</v>
      </c>
      <c r="H25" s="8">
        <v>33073</v>
      </c>
      <c r="I25" s="9">
        <v>0.142749238193072</v>
      </c>
      <c r="J25" s="8">
        <v>33752</v>
      </c>
      <c r="K25" s="9">
        <v>0.11414116819522201</v>
      </c>
    </row>
    <row r="26" spans="2:11" s="1" customFormat="1" ht="11.85" customHeight="1" x14ac:dyDescent="0.15">
      <c r="B26" s="165"/>
      <c r="C26" s="77" t="s">
        <v>1568</v>
      </c>
      <c r="D26" s="10">
        <v>2187</v>
      </c>
      <c r="E26" s="10">
        <v>54</v>
      </c>
      <c r="F26" s="10">
        <v>205</v>
      </c>
      <c r="G26" s="78">
        <v>3.7962962962962998</v>
      </c>
      <c r="H26" s="10">
        <v>2241</v>
      </c>
      <c r="I26" s="11">
        <v>9.6725740873423501E-3</v>
      </c>
      <c r="J26" s="10">
        <v>2392</v>
      </c>
      <c r="K26" s="11">
        <v>8.0891702513324094E-3</v>
      </c>
    </row>
    <row r="27" spans="2:11" s="1" customFormat="1" ht="11.85" customHeight="1" x14ac:dyDescent="0.15">
      <c r="B27" s="165" t="s">
        <v>219</v>
      </c>
      <c r="C27" s="75" t="s">
        <v>1567</v>
      </c>
      <c r="D27" s="8">
        <v>1291</v>
      </c>
      <c r="E27" s="8">
        <v>10</v>
      </c>
      <c r="F27" s="8">
        <v>21</v>
      </c>
      <c r="G27" s="76">
        <v>2.1</v>
      </c>
      <c r="H27" s="8">
        <v>1301</v>
      </c>
      <c r="I27" s="9">
        <v>5.6153587182652398E-3</v>
      </c>
      <c r="J27" s="8">
        <v>1312</v>
      </c>
      <c r="K27" s="9">
        <v>4.4368693017341702E-3</v>
      </c>
    </row>
    <row r="28" spans="2:11" s="1" customFormat="1" ht="11.85" customHeight="1" x14ac:dyDescent="0.15">
      <c r="B28" s="165"/>
      <c r="C28" s="77" t="s">
        <v>1568</v>
      </c>
      <c r="D28" s="10">
        <v>549</v>
      </c>
      <c r="E28" s="10">
        <v>20</v>
      </c>
      <c r="F28" s="10">
        <v>67</v>
      </c>
      <c r="G28" s="78">
        <v>3.35</v>
      </c>
      <c r="H28" s="10">
        <v>569</v>
      </c>
      <c r="I28" s="11">
        <v>2.4559101542605101E-3</v>
      </c>
      <c r="J28" s="10">
        <v>616</v>
      </c>
      <c r="K28" s="11">
        <v>2.08316424532641E-3</v>
      </c>
    </row>
    <row r="29" spans="2:11" s="1" customFormat="1" ht="11.85" customHeight="1" x14ac:dyDescent="0.15">
      <c r="B29" s="165" t="s">
        <v>220</v>
      </c>
      <c r="C29" s="75" t="s">
        <v>1567</v>
      </c>
      <c r="D29" s="8">
        <v>1800</v>
      </c>
      <c r="E29" s="8">
        <v>11</v>
      </c>
      <c r="F29" s="8">
        <v>22</v>
      </c>
      <c r="G29" s="76">
        <v>2</v>
      </c>
      <c r="H29" s="8">
        <v>1811</v>
      </c>
      <c r="I29" s="9">
        <v>7.8166138653177203E-3</v>
      </c>
      <c r="J29" s="8">
        <v>1822</v>
      </c>
      <c r="K29" s="9">
        <v>6.1615669723777801E-3</v>
      </c>
    </row>
    <row r="30" spans="2:11" s="1" customFormat="1" ht="11.85" customHeight="1" x14ac:dyDescent="0.15">
      <c r="B30" s="165"/>
      <c r="C30" s="77" t="s">
        <v>1568</v>
      </c>
      <c r="D30" s="10">
        <v>1136</v>
      </c>
      <c r="E30" s="10">
        <v>20</v>
      </c>
      <c r="F30" s="10">
        <v>54</v>
      </c>
      <c r="G30" s="78">
        <v>2.7</v>
      </c>
      <c r="H30" s="10">
        <v>1156</v>
      </c>
      <c r="I30" s="11">
        <v>4.9895116666522797E-3</v>
      </c>
      <c r="J30" s="10">
        <v>1190</v>
      </c>
      <c r="K30" s="11">
        <v>4.0242945648351104E-3</v>
      </c>
    </row>
    <row r="31" spans="2:11" s="1" customFormat="1" ht="11.85" customHeight="1" x14ac:dyDescent="0.15">
      <c r="B31" s="165" t="s">
        <v>221</v>
      </c>
      <c r="C31" s="75" t="s">
        <v>1567</v>
      </c>
      <c r="D31" s="8">
        <v>4702</v>
      </c>
      <c r="E31" s="8">
        <v>2</v>
      </c>
      <c r="F31" s="8">
        <v>5</v>
      </c>
      <c r="G31" s="76">
        <v>2.5</v>
      </c>
      <c r="H31" s="8">
        <v>4704</v>
      </c>
      <c r="I31" s="9">
        <v>2.0303341591636999E-2</v>
      </c>
      <c r="J31" s="8">
        <v>4707</v>
      </c>
      <c r="K31" s="9">
        <v>1.5917944971998998E-2</v>
      </c>
    </row>
    <row r="32" spans="2:11" s="1" customFormat="1" ht="11.85" customHeight="1" x14ac:dyDescent="0.15">
      <c r="B32" s="165"/>
      <c r="C32" s="77" t="s">
        <v>1568</v>
      </c>
      <c r="D32" s="10">
        <v>151</v>
      </c>
      <c r="E32" s="10"/>
      <c r="F32" s="10"/>
      <c r="G32" s="78"/>
      <c r="H32" s="10">
        <v>151</v>
      </c>
      <c r="I32" s="11">
        <v>6.5174417099004699E-4</v>
      </c>
      <c r="J32" s="10">
        <v>151</v>
      </c>
      <c r="K32" s="11">
        <v>5.1064578091605101E-4</v>
      </c>
    </row>
    <row r="33" spans="2:11" s="1" customFormat="1" ht="11.85" customHeight="1" x14ac:dyDescent="0.15">
      <c r="B33" s="165" t="s">
        <v>222</v>
      </c>
      <c r="C33" s="75" t="s">
        <v>1567</v>
      </c>
      <c r="D33" s="8">
        <v>259</v>
      </c>
      <c r="E33" s="8">
        <v>12</v>
      </c>
      <c r="F33" s="8">
        <v>31</v>
      </c>
      <c r="G33" s="76">
        <v>2.5833333333333299</v>
      </c>
      <c r="H33" s="8">
        <v>271</v>
      </c>
      <c r="I33" s="9">
        <v>1.1696865585318101E-3</v>
      </c>
      <c r="J33" s="8">
        <v>290</v>
      </c>
      <c r="K33" s="9">
        <v>9.8071044016989997E-4</v>
      </c>
    </row>
    <row r="34" spans="2:11" s="1" customFormat="1" ht="11.85" customHeight="1" x14ac:dyDescent="0.15">
      <c r="B34" s="165"/>
      <c r="C34" s="77" t="s">
        <v>1568</v>
      </c>
      <c r="D34" s="10">
        <v>190</v>
      </c>
      <c r="E34" s="10">
        <v>1</v>
      </c>
      <c r="F34" s="10">
        <v>7</v>
      </c>
      <c r="G34" s="78">
        <v>7</v>
      </c>
      <c r="H34" s="10">
        <v>191</v>
      </c>
      <c r="I34" s="11">
        <v>8.2439163350396701E-4</v>
      </c>
      <c r="J34" s="10">
        <v>197</v>
      </c>
      <c r="K34" s="11">
        <v>6.66206747287828E-4</v>
      </c>
    </row>
    <row r="35" spans="2:11" s="1" customFormat="1" ht="11.85" customHeight="1" x14ac:dyDescent="0.15">
      <c r="B35" s="165" t="s">
        <v>223</v>
      </c>
      <c r="C35" s="75" t="s">
        <v>1567</v>
      </c>
      <c r="D35" s="8">
        <v>144</v>
      </c>
      <c r="E35" s="8">
        <v>4</v>
      </c>
      <c r="F35" s="8">
        <v>8</v>
      </c>
      <c r="G35" s="76">
        <v>2</v>
      </c>
      <c r="H35" s="8">
        <v>148</v>
      </c>
      <c r="I35" s="9">
        <v>6.3879561130150296E-4</v>
      </c>
      <c r="J35" s="8">
        <v>152</v>
      </c>
      <c r="K35" s="9">
        <v>5.1402754105456803E-4</v>
      </c>
    </row>
    <row r="36" spans="2:11" s="1" customFormat="1" ht="11.85" customHeight="1" x14ac:dyDescent="0.15">
      <c r="B36" s="165"/>
      <c r="C36" s="77" t="s">
        <v>1568</v>
      </c>
      <c r="D36" s="10">
        <v>50</v>
      </c>
      <c r="E36" s="10">
        <v>44</v>
      </c>
      <c r="F36" s="10">
        <v>836</v>
      </c>
      <c r="G36" s="78">
        <v>19</v>
      </c>
      <c r="H36" s="10">
        <v>94</v>
      </c>
      <c r="I36" s="11">
        <v>4.05721536907711E-4</v>
      </c>
      <c r="J36" s="10">
        <v>886</v>
      </c>
      <c r="K36" s="11">
        <v>2.9962394827259698E-3</v>
      </c>
    </row>
    <row r="37" spans="2:11" s="1" customFormat="1" ht="11.85" customHeight="1" x14ac:dyDescent="0.15">
      <c r="B37" s="165" t="s">
        <v>224</v>
      </c>
      <c r="C37" s="75" t="s">
        <v>1567</v>
      </c>
      <c r="D37" s="8">
        <v>54</v>
      </c>
      <c r="E37" s="8">
        <v>2</v>
      </c>
      <c r="F37" s="8">
        <v>4</v>
      </c>
      <c r="G37" s="76">
        <v>2</v>
      </c>
      <c r="H37" s="8">
        <v>56</v>
      </c>
      <c r="I37" s="9">
        <v>2.41706447519488E-4</v>
      </c>
      <c r="J37" s="8">
        <v>58</v>
      </c>
      <c r="K37" s="9">
        <v>1.9614208803397999E-4</v>
      </c>
    </row>
    <row r="38" spans="2:11" s="1" customFormat="1" ht="11.85" customHeight="1" x14ac:dyDescent="0.15">
      <c r="B38" s="165"/>
      <c r="C38" s="77" t="s">
        <v>1568</v>
      </c>
      <c r="D38" s="10">
        <v>92</v>
      </c>
      <c r="E38" s="10">
        <v>116</v>
      </c>
      <c r="F38" s="10">
        <v>1065</v>
      </c>
      <c r="G38" s="78">
        <v>9.1810344827586192</v>
      </c>
      <c r="H38" s="10">
        <v>208</v>
      </c>
      <c r="I38" s="11">
        <v>8.9776680507238195E-4</v>
      </c>
      <c r="J38" s="10">
        <v>1157</v>
      </c>
      <c r="K38" s="11">
        <v>3.9126964802640501E-3</v>
      </c>
    </row>
    <row r="39" spans="2:11" s="1" customFormat="1" ht="11.85" customHeight="1" x14ac:dyDescent="0.15">
      <c r="B39" s="79" t="s">
        <v>225</v>
      </c>
      <c r="C39" s="75" t="s">
        <v>1568</v>
      </c>
      <c r="D39" s="8">
        <v>174</v>
      </c>
      <c r="E39" s="8">
        <v>32</v>
      </c>
      <c r="F39" s="8">
        <v>67</v>
      </c>
      <c r="G39" s="76">
        <v>2.09375</v>
      </c>
      <c r="H39" s="8">
        <v>206</v>
      </c>
      <c r="I39" s="9">
        <v>8.8913443194668705E-4</v>
      </c>
      <c r="J39" s="8">
        <v>241</v>
      </c>
      <c r="K39" s="9">
        <v>8.1500419338257203E-4</v>
      </c>
    </row>
    <row r="40" spans="2:11" s="1" customFormat="1" ht="11.85" customHeight="1" x14ac:dyDescent="0.15">
      <c r="B40" s="79" t="s">
        <v>226</v>
      </c>
      <c r="C40" s="77" t="s">
        <v>1568</v>
      </c>
      <c r="D40" s="10">
        <v>2</v>
      </c>
      <c r="E40" s="10">
        <v>16</v>
      </c>
      <c r="F40" s="10">
        <v>55</v>
      </c>
      <c r="G40" s="78">
        <v>3.4375</v>
      </c>
      <c r="H40" s="10">
        <v>18</v>
      </c>
      <c r="I40" s="11">
        <v>7.7691358131263901E-5</v>
      </c>
      <c r="J40" s="10">
        <v>57</v>
      </c>
      <c r="K40" s="11">
        <v>1.92760327895463E-4</v>
      </c>
    </row>
    <row r="41" spans="2:11" s="1" customFormat="1" ht="11.85" customHeight="1" x14ac:dyDescent="0.15">
      <c r="B41" s="79" t="s">
        <v>227</v>
      </c>
      <c r="C41" s="75" t="s">
        <v>1568</v>
      </c>
      <c r="D41" s="8">
        <v>94</v>
      </c>
      <c r="E41" s="8">
        <v>63</v>
      </c>
      <c r="F41" s="8">
        <v>155</v>
      </c>
      <c r="G41" s="76">
        <v>2.46031746031746</v>
      </c>
      <c r="H41" s="8">
        <v>157</v>
      </c>
      <c r="I41" s="9">
        <v>6.7764129036713505E-4</v>
      </c>
      <c r="J41" s="8">
        <v>249</v>
      </c>
      <c r="K41" s="9">
        <v>8.4205827449070699E-4</v>
      </c>
    </row>
    <row r="42" spans="2:11" s="1" customFormat="1" ht="11.85" customHeight="1" x14ac:dyDescent="0.15">
      <c r="B42" s="79" t="s">
        <v>228</v>
      </c>
      <c r="C42" s="77" t="s">
        <v>1568</v>
      </c>
      <c r="D42" s="10">
        <v>41</v>
      </c>
      <c r="E42" s="10">
        <v>76</v>
      </c>
      <c r="F42" s="10">
        <v>719</v>
      </c>
      <c r="G42" s="78">
        <v>9.4605263157894708</v>
      </c>
      <c r="H42" s="10">
        <v>117</v>
      </c>
      <c r="I42" s="11">
        <v>5.0499382785321504E-4</v>
      </c>
      <c r="J42" s="10">
        <v>760</v>
      </c>
      <c r="K42" s="11">
        <v>2.5701377052728398E-3</v>
      </c>
    </row>
    <row r="43" spans="2:11" s="1" customFormat="1" ht="11.85" customHeight="1" x14ac:dyDescent="0.15">
      <c r="B43" s="79" t="s">
        <v>229</v>
      </c>
      <c r="C43" s="75" t="s">
        <v>1568</v>
      </c>
      <c r="D43" s="8">
        <v>13</v>
      </c>
      <c r="E43" s="8">
        <v>8</v>
      </c>
      <c r="F43" s="8">
        <v>17</v>
      </c>
      <c r="G43" s="76">
        <v>2.125</v>
      </c>
      <c r="H43" s="8">
        <v>21</v>
      </c>
      <c r="I43" s="9">
        <v>9.0639917819807796E-5</v>
      </c>
      <c r="J43" s="8">
        <v>30</v>
      </c>
      <c r="K43" s="9">
        <v>1.01452804155507E-4</v>
      </c>
    </row>
    <row r="44" spans="2:11" s="1" customFormat="1" ht="11.85" customHeight="1" x14ac:dyDescent="0.15">
      <c r="B44" s="165" t="s">
        <v>230</v>
      </c>
      <c r="C44" s="77" t="s">
        <v>1567</v>
      </c>
      <c r="D44" s="10">
        <v>510</v>
      </c>
      <c r="E44" s="10">
        <v>42</v>
      </c>
      <c r="F44" s="10">
        <v>100</v>
      </c>
      <c r="G44" s="78">
        <v>2.38095238095238</v>
      </c>
      <c r="H44" s="10">
        <v>552</v>
      </c>
      <c r="I44" s="11">
        <v>2.38253498269209E-3</v>
      </c>
      <c r="J44" s="10">
        <v>610</v>
      </c>
      <c r="K44" s="11">
        <v>2.06287368449531E-3</v>
      </c>
    </row>
    <row r="45" spans="2:11" s="1" customFormat="1" ht="11.85" customHeight="1" x14ac:dyDescent="0.15">
      <c r="B45" s="165"/>
      <c r="C45" s="75" t="s">
        <v>1568</v>
      </c>
      <c r="D45" s="8">
        <v>634</v>
      </c>
      <c r="E45" s="8">
        <v>619</v>
      </c>
      <c r="F45" s="8">
        <v>5562</v>
      </c>
      <c r="G45" s="76">
        <v>8.9854604200323092</v>
      </c>
      <c r="H45" s="8">
        <v>1253</v>
      </c>
      <c r="I45" s="9">
        <v>5.4081817632485301E-3</v>
      </c>
      <c r="J45" s="8">
        <v>6196</v>
      </c>
      <c r="K45" s="9">
        <v>2.0953385818250701E-2</v>
      </c>
    </row>
    <row r="46" spans="2:11" s="1" customFormat="1" ht="11.85" customHeight="1" x14ac:dyDescent="0.15">
      <c r="B46" s="165" t="s">
        <v>232</v>
      </c>
      <c r="C46" s="77" t="s">
        <v>1567</v>
      </c>
      <c r="D46" s="10">
        <v>65</v>
      </c>
      <c r="E46" s="10">
        <v>3</v>
      </c>
      <c r="F46" s="10">
        <v>6</v>
      </c>
      <c r="G46" s="78">
        <v>2</v>
      </c>
      <c r="H46" s="10">
        <v>68</v>
      </c>
      <c r="I46" s="11">
        <v>2.9350068627366298E-4</v>
      </c>
      <c r="J46" s="10">
        <v>71</v>
      </c>
      <c r="K46" s="11">
        <v>2.4010496983470001E-4</v>
      </c>
    </row>
    <row r="47" spans="2:11" s="1" customFormat="1" ht="11.85" customHeight="1" x14ac:dyDescent="0.15">
      <c r="B47" s="165"/>
      <c r="C47" s="75" t="s">
        <v>1568</v>
      </c>
      <c r="D47" s="8">
        <v>858</v>
      </c>
      <c r="E47" s="8">
        <v>252</v>
      </c>
      <c r="F47" s="8">
        <v>1634</v>
      </c>
      <c r="G47" s="76">
        <v>6.4841269841269797</v>
      </c>
      <c r="H47" s="8">
        <v>1110</v>
      </c>
      <c r="I47" s="9">
        <v>4.7909670847612702E-3</v>
      </c>
      <c r="J47" s="8">
        <v>2492</v>
      </c>
      <c r="K47" s="9">
        <v>8.4273462651841009E-3</v>
      </c>
    </row>
    <row r="48" spans="2:11" s="1" customFormat="1" ht="11.85" customHeight="1" x14ac:dyDescent="0.15">
      <c r="B48" s="165" t="s">
        <v>233</v>
      </c>
      <c r="C48" s="77" t="s">
        <v>1567</v>
      </c>
      <c r="D48" s="10">
        <v>252</v>
      </c>
      <c r="E48" s="10"/>
      <c r="F48" s="10"/>
      <c r="G48" s="78"/>
      <c r="H48" s="10">
        <v>252</v>
      </c>
      <c r="I48" s="11">
        <v>1.0876790138376899E-3</v>
      </c>
      <c r="J48" s="10">
        <v>252</v>
      </c>
      <c r="K48" s="11">
        <v>8.5220355490625804E-4</v>
      </c>
    </row>
    <row r="49" spans="2:11" s="1" customFormat="1" ht="11.85" customHeight="1" x14ac:dyDescent="0.15">
      <c r="B49" s="165"/>
      <c r="C49" s="75" t="s">
        <v>1568</v>
      </c>
      <c r="D49" s="8">
        <v>499</v>
      </c>
      <c r="E49" s="8"/>
      <c r="F49" s="8"/>
      <c r="G49" s="76"/>
      <c r="H49" s="8">
        <v>499</v>
      </c>
      <c r="I49" s="9">
        <v>2.1537770948611501E-3</v>
      </c>
      <c r="J49" s="8">
        <v>499</v>
      </c>
      <c r="K49" s="9">
        <v>1.6874983091199299E-3</v>
      </c>
    </row>
    <row r="50" spans="2:11" s="1" customFormat="1" ht="11.85" customHeight="1" x14ac:dyDescent="0.15">
      <c r="B50" s="165" t="s">
        <v>235</v>
      </c>
      <c r="C50" s="77" t="s">
        <v>1567</v>
      </c>
      <c r="D50" s="10">
        <v>180</v>
      </c>
      <c r="E50" s="10"/>
      <c r="F50" s="10"/>
      <c r="G50" s="78"/>
      <c r="H50" s="10">
        <v>180</v>
      </c>
      <c r="I50" s="11">
        <v>7.7691358131263904E-4</v>
      </c>
      <c r="J50" s="10">
        <v>180</v>
      </c>
      <c r="K50" s="11">
        <v>6.0871682493304096E-4</v>
      </c>
    </row>
    <row r="51" spans="2:11" s="1" customFormat="1" ht="11.85" customHeight="1" x14ac:dyDescent="0.15">
      <c r="B51" s="165"/>
      <c r="C51" s="75" t="s">
        <v>1568</v>
      </c>
      <c r="D51" s="8">
        <v>520</v>
      </c>
      <c r="E51" s="8">
        <v>98</v>
      </c>
      <c r="F51" s="8">
        <v>316</v>
      </c>
      <c r="G51" s="76">
        <v>3.22448979591837</v>
      </c>
      <c r="H51" s="8">
        <v>618</v>
      </c>
      <c r="I51" s="9">
        <v>2.66740329584006E-3</v>
      </c>
      <c r="J51" s="8">
        <v>836</v>
      </c>
      <c r="K51" s="9">
        <v>2.8271514758001202E-3</v>
      </c>
    </row>
    <row r="52" spans="2:11" s="1" customFormat="1" ht="11.85" customHeight="1" x14ac:dyDescent="0.15">
      <c r="B52" s="79" t="s">
        <v>236</v>
      </c>
      <c r="C52" s="77" t="s">
        <v>1568</v>
      </c>
      <c r="D52" s="10">
        <v>707</v>
      </c>
      <c r="E52" s="10">
        <v>529</v>
      </c>
      <c r="F52" s="10">
        <v>2911</v>
      </c>
      <c r="G52" s="78">
        <v>5.5028355387523602</v>
      </c>
      <c r="H52" s="10">
        <v>1236</v>
      </c>
      <c r="I52" s="11">
        <v>5.3348065916801199E-3</v>
      </c>
      <c r="J52" s="10">
        <v>3618</v>
      </c>
      <c r="K52" s="11">
        <v>1.22352081811541E-2</v>
      </c>
    </row>
    <row r="53" spans="2:11" s="1" customFormat="1" ht="11.85" customHeight="1" x14ac:dyDescent="0.15">
      <c r="B53" s="165" t="s">
        <v>237</v>
      </c>
      <c r="C53" s="75" t="s">
        <v>1567</v>
      </c>
      <c r="D53" s="8">
        <v>6339</v>
      </c>
      <c r="E53" s="8">
        <v>41</v>
      </c>
      <c r="F53" s="8">
        <v>89</v>
      </c>
      <c r="G53" s="76">
        <v>2.1707317073170702</v>
      </c>
      <c r="H53" s="8">
        <v>6380</v>
      </c>
      <c r="I53" s="9">
        <v>2.75372702709702E-2</v>
      </c>
      <c r="J53" s="8">
        <v>6428</v>
      </c>
      <c r="K53" s="9">
        <v>2.1737954170386601E-2</v>
      </c>
    </row>
    <row r="54" spans="2:11" s="1" customFormat="1" ht="11.85" customHeight="1" x14ac:dyDescent="0.15">
      <c r="B54" s="165"/>
      <c r="C54" s="77" t="s">
        <v>1568</v>
      </c>
      <c r="D54" s="10">
        <v>223</v>
      </c>
      <c r="E54" s="10">
        <v>16</v>
      </c>
      <c r="F54" s="10">
        <v>65</v>
      </c>
      <c r="G54" s="78">
        <v>4.0625</v>
      </c>
      <c r="H54" s="10">
        <v>239</v>
      </c>
      <c r="I54" s="11">
        <v>1.03156858852067E-3</v>
      </c>
      <c r="J54" s="10">
        <v>288</v>
      </c>
      <c r="K54" s="11">
        <v>9.7394691989286604E-4</v>
      </c>
    </row>
    <row r="55" spans="2:11" s="1" customFormat="1" ht="11.85" customHeight="1" x14ac:dyDescent="0.15">
      <c r="B55" s="165" t="s">
        <v>238</v>
      </c>
      <c r="C55" s="75" t="s">
        <v>1567</v>
      </c>
      <c r="D55" s="8">
        <v>98</v>
      </c>
      <c r="E55" s="8"/>
      <c r="F55" s="8"/>
      <c r="G55" s="76"/>
      <c r="H55" s="8">
        <v>98</v>
      </c>
      <c r="I55" s="9">
        <v>4.2298628315910302E-4</v>
      </c>
      <c r="J55" s="8">
        <v>98</v>
      </c>
      <c r="K55" s="9">
        <v>3.3141249357465598E-4</v>
      </c>
    </row>
    <row r="56" spans="2:11" s="1" customFormat="1" ht="11.85" customHeight="1" x14ac:dyDescent="0.15">
      <c r="B56" s="165"/>
      <c r="C56" s="77" t="s">
        <v>1568</v>
      </c>
      <c r="D56" s="10">
        <v>1360</v>
      </c>
      <c r="E56" s="10">
        <v>92</v>
      </c>
      <c r="F56" s="10">
        <v>255</v>
      </c>
      <c r="G56" s="78">
        <v>2.77173913043478</v>
      </c>
      <c r="H56" s="10">
        <v>1452</v>
      </c>
      <c r="I56" s="11">
        <v>6.2671028892552902E-3</v>
      </c>
      <c r="J56" s="10">
        <v>1615</v>
      </c>
      <c r="K56" s="11">
        <v>5.4615426237047899E-3</v>
      </c>
    </row>
    <row r="57" spans="2:11" s="1" customFormat="1" ht="11.85" customHeight="1" x14ac:dyDescent="0.15">
      <c r="B57" s="165" t="s">
        <v>239</v>
      </c>
      <c r="C57" s="75" t="s">
        <v>1567</v>
      </c>
      <c r="D57" s="8">
        <v>17717</v>
      </c>
      <c r="E57" s="8">
        <v>387</v>
      </c>
      <c r="F57" s="8">
        <v>802</v>
      </c>
      <c r="G57" s="76">
        <v>2.07235142118863</v>
      </c>
      <c r="H57" s="8">
        <v>18104</v>
      </c>
      <c r="I57" s="9">
        <v>7.8140241533800101E-2</v>
      </c>
      <c r="J57" s="8">
        <v>18519</v>
      </c>
      <c r="K57" s="9">
        <v>6.2626816005194402E-2</v>
      </c>
    </row>
    <row r="58" spans="2:11" s="1" customFormat="1" ht="11.85" customHeight="1" x14ac:dyDescent="0.15">
      <c r="B58" s="165"/>
      <c r="C58" s="77" t="s">
        <v>1568</v>
      </c>
      <c r="D58" s="10">
        <v>1126</v>
      </c>
      <c r="E58" s="10">
        <v>41</v>
      </c>
      <c r="F58" s="10">
        <v>98</v>
      </c>
      <c r="G58" s="78">
        <v>2.3902439024390199</v>
      </c>
      <c r="H58" s="10">
        <v>1167</v>
      </c>
      <c r="I58" s="11">
        <v>5.03698971884361E-3</v>
      </c>
      <c r="J58" s="10">
        <v>1224</v>
      </c>
      <c r="K58" s="11">
        <v>4.1392744095446804E-3</v>
      </c>
    </row>
    <row r="59" spans="2:11" s="1" customFormat="1" ht="11.85" customHeight="1" x14ac:dyDescent="0.15">
      <c r="B59" s="165" t="s">
        <v>240</v>
      </c>
      <c r="C59" s="75" t="s">
        <v>1567</v>
      </c>
      <c r="D59" s="8">
        <v>44505</v>
      </c>
      <c r="E59" s="8">
        <v>204</v>
      </c>
      <c r="F59" s="8">
        <v>433</v>
      </c>
      <c r="G59" s="76">
        <v>2.12254901960784</v>
      </c>
      <c r="H59" s="8">
        <v>44709</v>
      </c>
      <c r="I59" s="9">
        <v>0.192972385038371</v>
      </c>
      <c r="J59" s="8">
        <v>44938</v>
      </c>
      <c r="K59" s="9">
        <v>0.15196953710467201</v>
      </c>
    </row>
    <row r="60" spans="2:11" s="1" customFormat="1" ht="11.85" customHeight="1" x14ac:dyDescent="0.15">
      <c r="B60" s="165"/>
      <c r="C60" s="77" t="s">
        <v>1568</v>
      </c>
      <c r="D60" s="10">
        <v>2122</v>
      </c>
      <c r="E60" s="10">
        <v>289</v>
      </c>
      <c r="F60" s="10">
        <v>627</v>
      </c>
      <c r="G60" s="78">
        <v>2.1695501730103799</v>
      </c>
      <c r="H60" s="10">
        <v>2411</v>
      </c>
      <c r="I60" s="11">
        <v>1.04063258030265E-2</v>
      </c>
      <c r="J60" s="10">
        <v>2749</v>
      </c>
      <c r="K60" s="11">
        <v>9.2964586207829394E-3</v>
      </c>
    </row>
    <row r="61" spans="2:11" s="1" customFormat="1" ht="11.85" customHeight="1" x14ac:dyDescent="0.15">
      <c r="B61" s="165" t="s">
        <v>241</v>
      </c>
      <c r="C61" s="75" t="s">
        <v>1567</v>
      </c>
      <c r="D61" s="8">
        <v>8196</v>
      </c>
      <c r="E61" s="8">
        <v>212</v>
      </c>
      <c r="F61" s="8">
        <v>469</v>
      </c>
      <c r="G61" s="76">
        <v>2.2122641509433998</v>
      </c>
      <c r="H61" s="8">
        <v>8408</v>
      </c>
      <c r="I61" s="9">
        <v>3.6290496620425897E-2</v>
      </c>
      <c r="J61" s="8">
        <v>8665</v>
      </c>
      <c r="K61" s="9">
        <v>2.93029516002489E-2</v>
      </c>
    </row>
    <row r="62" spans="2:11" s="1" customFormat="1" ht="11.85" customHeight="1" x14ac:dyDescent="0.15">
      <c r="B62" s="165"/>
      <c r="C62" s="77" t="s">
        <v>1568</v>
      </c>
      <c r="D62" s="10">
        <v>1512</v>
      </c>
      <c r="E62" s="10">
        <v>85</v>
      </c>
      <c r="F62" s="10">
        <v>413</v>
      </c>
      <c r="G62" s="78">
        <v>4.8588235294117599</v>
      </c>
      <c r="H62" s="10">
        <v>1597</v>
      </c>
      <c r="I62" s="11">
        <v>6.8929499408682399E-3</v>
      </c>
      <c r="J62" s="10">
        <v>1925</v>
      </c>
      <c r="K62" s="11">
        <v>6.5098882666450204E-3</v>
      </c>
    </row>
    <row r="63" spans="2:11" s="1" customFormat="1" ht="11.85" customHeight="1" x14ac:dyDescent="0.15">
      <c r="B63" s="165" t="s">
        <v>242</v>
      </c>
      <c r="C63" s="75" t="s">
        <v>1567</v>
      </c>
      <c r="D63" s="8">
        <v>1012</v>
      </c>
      <c r="E63" s="8">
        <v>1</v>
      </c>
      <c r="F63" s="8">
        <v>2</v>
      </c>
      <c r="G63" s="76">
        <v>2</v>
      </c>
      <c r="H63" s="8">
        <v>1013</v>
      </c>
      <c r="I63" s="9">
        <v>4.3722969881650198E-3</v>
      </c>
      <c r="J63" s="8">
        <v>1014</v>
      </c>
      <c r="K63" s="9">
        <v>3.4291047804561299E-3</v>
      </c>
    </row>
    <row r="64" spans="2:11" s="1" customFormat="1" ht="11.85" customHeight="1" x14ac:dyDescent="0.15">
      <c r="B64" s="165"/>
      <c r="C64" s="77" t="s">
        <v>1568</v>
      </c>
      <c r="D64" s="10">
        <v>4445</v>
      </c>
      <c r="E64" s="10">
        <v>790</v>
      </c>
      <c r="F64" s="10">
        <v>2949</v>
      </c>
      <c r="G64" s="78">
        <v>3.7329113924050601</v>
      </c>
      <c r="H64" s="10">
        <v>5235</v>
      </c>
      <c r="I64" s="11">
        <v>2.2595236656509199E-2</v>
      </c>
      <c r="J64" s="10">
        <v>7394</v>
      </c>
      <c r="K64" s="11">
        <v>2.5004734464193899E-2</v>
      </c>
    </row>
    <row r="65" spans="2:11" s="1" customFormat="1" ht="11.85" customHeight="1" x14ac:dyDescent="0.15">
      <c r="B65" s="79" t="s">
        <v>243</v>
      </c>
      <c r="C65" s="75" t="s">
        <v>1568</v>
      </c>
      <c r="D65" s="8">
        <v>59</v>
      </c>
      <c r="E65" s="8">
        <v>700</v>
      </c>
      <c r="F65" s="8">
        <v>7276</v>
      </c>
      <c r="G65" s="76">
        <v>10.394285714285701</v>
      </c>
      <c r="H65" s="8">
        <v>759</v>
      </c>
      <c r="I65" s="9">
        <v>3.2759856012016301E-3</v>
      </c>
      <c r="J65" s="8">
        <v>7335</v>
      </c>
      <c r="K65" s="9">
        <v>2.4805210616021402E-2</v>
      </c>
    </row>
    <row r="66" spans="2:11" s="1" customFormat="1" ht="11.85" customHeight="1" x14ac:dyDescent="0.15">
      <c r="B66" s="165" t="s">
        <v>244</v>
      </c>
      <c r="C66" s="77" t="s">
        <v>1567</v>
      </c>
      <c r="D66" s="10">
        <v>2984</v>
      </c>
      <c r="E66" s="10">
        <v>96</v>
      </c>
      <c r="F66" s="10">
        <v>201</v>
      </c>
      <c r="G66" s="78">
        <v>2.09375</v>
      </c>
      <c r="H66" s="10">
        <v>3080</v>
      </c>
      <c r="I66" s="11">
        <v>1.32938546135718E-2</v>
      </c>
      <c r="J66" s="10">
        <v>3185</v>
      </c>
      <c r="K66" s="11">
        <v>1.07709060411763E-2</v>
      </c>
    </row>
    <row r="67" spans="2:11" s="1" customFormat="1" ht="11.85" customHeight="1" x14ac:dyDescent="0.15">
      <c r="B67" s="165"/>
      <c r="C67" s="75" t="s">
        <v>1568</v>
      </c>
      <c r="D67" s="8">
        <v>10204</v>
      </c>
      <c r="E67" s="8">
        <v>894</v>
      </c>
      <c r="F67" s="8">
        <v>3697</v>
      </c>
      <c r="G67" s="76">
        <v>4.1353467561521304</v>
      </c>
      <c r="H67" s="8">
        <v>11098</v>
      </c>
      <c r="I67" s="9">
        <v>4.7901038474486998E-2</v>
      </c>
      <c r="J67" s="8">
        <v>13901</v>
      </c>
      <c r="K67" s="9">
        <v>4.7009847685523402E-2</v>
      </c>
    </row>
    <row r="68" spans="2:11" s="1" customFormat="1" ht="11.85" customHeight="1" x14ac:dyDescent="0.15">
      <c r="B68" s="165" t="s">
        <v>246</v>
      </c>
      <c r="C68" s="77" t="s">
        <v>1567</v>
      </c>
      <c r="D68" s="10">
        <v>29</v>
      </c>
      <c r="E68" s="10">
        <v>13</v>
      </c>
      <c r="F68" s="10">
        <v>79</v>
      </c>
      <c r="G68" s="78">
        <v>6.0769230769230802</v>
      </c>
      <c r="H68" s="10">
        <v>42</v>
      </c>
      <c r="I68" s="11">
        <v>1.81279835639616E-4</v>
      </c>
      <c r="J68" s="10">
        <v>108</v>
      </c>
      <c r="K68" s="11">
        <v>3.6523009495982502E-4</v>
      </c>
    </row>
    <row r="69" spans="2:11" s="1" customFormat="1" ht="11.85" customHeight="1" x14ac:dyDescent="0.15">
      <c r="B69" s="165"/>
      <c r="C69" s="75" t="s">
        <v>1568</v>
      </c>
      <c r="D69" s="8">
        <v>118</v>
      </c>
      <c r="E69" s="8">
        <v>60</v>
      </c>
      <c r="F69" s="8">
        <v>376</v>
      </c>
      <c r="G69" s="76">
        <v>6.2666666666666702</v>
      </c>
      <c r="H69" s="8">
        <v>178</v>
      </c>
      <c r="I69" s="9">
        <v>7.6828120818694305E-4</v>
      </c>
      <c r="J69" s="8">
        <v>494</v>
      </c>
      <c r="K69" s="9">
        <v>1.67058950842735E-3</v>
      </c>
    </row>
    <row r="70" spans="2:11" s="1" customFormat="1" ht="11.85" customHeight="1" x14ac:dyDescent="0.15">
      <c r="B70" s="165" t="s">
        <v>247</v>
      </c>
      <c r="C70" s="77" t="s">
        <v>1567</v>
      </c>
      <c r="D70" s="10">
        <v>72</v>
      </c>
      <c r="E70" s="10">
        <v>7</v>
      </c>
      <c r="F70" s="10">
        <v>14</v>
      </c>
      <c r="G70" s="78">
        <v>2</v>
      </c>
      <c r="H70" s="10">
        <v>79</v>
      </c>
      <c r="I70" s="11">
        <v>3.4097873846499101E-4</v>
      </c>
      <c r="J70" s="10">
        <v>86</v>
      </c>
      <c r="K70" s="11">
        <v>2.90831371912453E-4</v>
      </c>
    </row>
    <row r="71" spans="2:11" s="1" customFormat="1" ht="11.85" customHeight="1" x14ac:dyDescent="0.15">
      <c r="B71" s="165"/>
      <c r="C71" s="75" t="s">
        <v>1568</v>
      </c>
      <c r="D71" s="8">
        <v>103</v>
      </c>
      <c r="E71" s="8">
        <v>34</v>
      </c>
      <c r="F71" s="8">
        <v>68</v>
      </c>
      <c r="G71" s="76">
        <v>2</v>
      </c>
      <c r="H71" s="8">
        <v>137</v>
      </c>
      <c r="I71" s="9">
        <v>5.9131755911017499E-4</v>
      </c>
      <c r="J71" s="8">
        <v>171</v>
      </c>
      <c r="K71" s="9">
        <v>5.7828098368638899E-4</v>
      </c>
    </row>
    <row r="72" spans="2:11" s="1" customFormat="1" ht="11.85" customHeight="1" x14ac:dyDescent="0.15">
      <c r="B72" s="165" t="s">
        <v>250</v>
      </c>
      <c r="C72" s="77" t="s">
        <v>1567</v>
      </c>
      <c r="D72" s="10">
        <v>1492</v>
      </c>
      <c r="E72" s="10">
        <v>1</v>
      </c>
      <c r="F72" s="10">
        <v>2</v>
      </c>
      <c r="G72" s="78">
        <v>2</v>
      </c>
      <c r="H72" s="10">
        <v>1493</v>
      </c>
      <c r="I72" s="11">
        <v>6.44406653833205E-3</v>
      </c>
      <c r="J72" s="10">
        <v>1494</v>
      </c>
      <c r="K72" s="11">
        <v>5.0523496469442397E-3</v>
      </c>
    </row>
    <row r="73" spans="2:11" s="1" customFormat="1" ht="11.85" customHeight="1" x14ac:dyDescent="0.15">
      <c r="B73" s="165"/>
      <c r="C73" s="75" t="s">
        <v>1568</v>
      </c>
      <c r="D73" s="8">
        <v>83</v>
      </c>
      <c r="E73" s="8">
        <v>477</v>
      </c>
      <c r="F73" s="8">
        <v>3415</v>
      </c>
      <c r="G73" s="76">
        <v>7.15932914046122</v>
      </c>
      <c r="H73" s="8">
        <v>560</v>
      </c>
      <c r="I73" s="9">
        <v>2.41706447519488E-3</v>
      </c>
      <c r="J73" s="8">
        <v>3498</v>
      </c>
      <c r="K73" s="9">
        <v>1.1829396964532101E-2</v>
      </c>
    </row>
    <row r="74" spans="2:11" s="1" customFormat="1" ht="11.85" customHeight="1" x14ac:dyDescent="0.15">
      <c r="B74" s="79" t="s">
        <v>252</v>
      </c>
      <c r="C74" s="77" t="s">
        <v>1568</v>
      </c>
      <c r="D74" s="10">
        <v>84</v>
      </c>
      <c r="E74" s="10">
        <v>660</v>
      </c>
      <c r="F74" s="10">
        <v>16546</v>
      </c>
      <c r="G74" s="78">
        <v>25.069696969696999</v>
      </c>
      <c r="H74" s="10">
        <v>744</v>
      </c>
      <c r="I74" s="11">
        <v>3.2112428027589101E-3</v>
      </c>
      <c r="J74" s="10">
        <v>16630</v>
      </c>
      <c r="K74" s="11">
        <v>5.6238671103536003E-2</v>
      </c>
    </row>
    <row r="75" spans="2:11" s="1" customFormat="1" ht="11.85" customHeight="1" x14ac:dyDescent="0.15">
      <c r="B75" s="165" t="s">
        <v>253</v>
      </c>
      <c r="C75" s="75" t="s">
        <v>1567</v>
      </c>
      <c r="D75" s="8">
        <v>2</v>
      </c>
      <c r="E75" s="8"/>
      <c r="F75" s="8"/>
      <c r="G75" s="76"/>
      <c r="H75" s="8">
        <v>2</v>
      </c>
      <c r="I75" s="9">
        <v>8.6323731256959794E-6</v>
      </c>
      <c r="J75" s="8">
        <v>2</v>
      </c>
      <c r="K75" s="9">
        <v>6.7635202770337901E-6</v>
      </c>
    </row>
    <row r="76" spans="2:11" s="1" customFormat="1" ht="11.85" customHeight="1" x14ac:dyDescent="0.15">
      <c r="B76" s="165"/>
      <c r="C76" s="77" t="s">
        <v>1568</v>
      </c>
      <c r="D76" s="10">
        <v>400</v>
      </c>
      <c r="E76" s="10">
        <v>214</v>
      </c>
      <c r="F76" s="10">
        <v>1212</v>
      </c>
      <c r="G76" s="78">
        <v>5.6635514018691602</v>
      </c>
      <c r="H76" s="10">
        <v>614</v>
      </c>
      <c r="I76" s="11">
        <v>2.6501385495886699E-3</v>
      </c>
      <c r="J76" s="10">
        <v>1612</v>
      </c>
      <c r="K76" s="11">
        <v>5.4513973432892401E-3</v>
      </c>
    </row>
    <row r="77" spans="2:11" s="1" customFormat="1" ht="11.85" customHeight="1" x14ac:dyDescent="0.15">
      <c r="B77" s="165" t="s">
        <v>256</v>
      </c>
      <c r="C77" s="75" t="s">
        <v>1567</v>
      </c>
      <c r="D77" s="8">
        <v>1</v>
      </c>
      <c r="E77" s="8"/>
      <c r="F77" s="8"/>
      <c r="G77" s="76"/>
      <c r="H77" s="8">
        <v>1</v>
      </c>
      <c r="I77" s="9">
        <v>4.3161865628479897E-6</v>
      </c>
      <c r="J77" s="8">
        <v>1</v>
      </c>
      <c r="K77" s="9">
        <v>3.3817601385169002E-6</v>
      </c>
    </row>
    <row r="78" spans="2:11" s="1" customFormat="1" ht="11.85" customHeight="1" x14ac:dyDescent="0.15">
      <c r="B78" s="165"/>
      <c r="C78" s="77" t="s">
        <v>1568</v>
      </c>
      <c r="D78" s="10">
        <v>229</v>
      </c>
      <c r="E78" s="10">
        <v>3</v>
      </c>
      <c r="F78" s="10">
        <v>8</v>
      </c>
      <c r="G78" s="78">
        <v>2.6666666666666701</v>
      </c>
      <c r="H78" s="10">
        <v>232</v>
      </c>
      <c r="I78" s="11">
        <v>1.0013552825807301E-3</v>
      </c>
      <c r="J78" s="10">
        <v>237</v>
      </c>
      <c r="K78" s="11">
        <v>8.0147715282850396E-4</v>
      </c>
    </row>
    <row r="79" spans="2:11" s="1" customFormat="1" ht="11.85" customHeight="1" x14ac:dyDescent="0.15">
      <c r="B79" s="165" t="s">
        <v>257</v>
      </c>
      <c r="C79" s="75" t="s">
        <v>1567</v>
      </c>
      <c r="D79" s="8">
        <v>13</v>
      </c>
      <c r="E79" s="8"/>
      <c r="F79" s="8"/>
      <c r="G79" s="76"/>
      <c r="H79" s="8">
        <v>13</v>
      </c>
      <c r="I79" s="9">
        <v>5.6110425317023899E-5</v>
      </c>
      <c r="J79" s="8">
        <v>13</v>
      </c>
      <c r="K79" s="9">
        <v>4.3962881800719598E-5</v>
      </c>
    </row>
    <row r="80" spans="2:11" s="1" customFormat="1" ht="11.85" customHeight="1" x14ac:dyDescent="0.15">
      <c r="B80" s="165"/>
      <c r="C80" s="77" t="s">
        <v>1568</v>
      </c>
      <c r="D80" s="10">
        <v>167</v>
      </c>
      <c r="E80" s="10">
        <v>28</v>
      </c>
      <c r="F80" s="10">
        <v>242</v>
      </c>
      <c r="G80" s="78">
        <v>8.6428571428571406</v>
      </c>
      <c r="H80" s="10">
        <v>195</v>
      </c>
      <c r="I80" s="11">
        <v>8.4165637975535897E-4</v>
      </c>
      <c r="J80" s="10">
        <v>409</v>
      </c>
      <c r="K80" s="11">
        <v>1.38313989665341E-3</v>
      </c>
    </row>
    <row r="81" spans="2:11" s="1" customFormat="1" ht="11.85" customHeight="1" x14ac:dyDescent="0.15">
      <c r="B81" s="79" t="s">
        <v>258</v>
      </c>
      <c r="C81" s="75" t="s">
        <v>1568</v>
      </c>
      <c r="D81" s="8">
        <v>44</v>
      </c>
      <c r="E81" s="8">
        <v>112</v>
      </c>
      <c r="F81" s="8">
        <v>568</v>
      </c>
      <c r="G81" s="76">
        <v>5.0714285714285703</v>
      </c>
      <c r="H81" s="8">
        <v>156</v>
      </c>
      <c r="I81" s="9">
        <v>6.7332510380428701E-4</v>
      </c>
      <c r="J81" s="8">
        <v>612</v>
      </c>
      <c r="K81" s="9">
        <v>2.0696372047723402E-3</v>
      </c>
    </row>
    <row r="82" spans="2:11" s="1" customFormat="1" ht="11.85" customHeight="1" x14ac:dyDescent="0.15">
      <c r="B82" s="165" t="s">
        <v>260</v>
      </c>
      <c r="C82" s="77" t="s">
        <v>1567</v>
      </c>
      <c r="D82" s="10">
        <v>16</v>
      </c>
      <c r="E82" s="10"/>
      <c r="F82" s="10"/>
      <c r="G82" s="78"/>
      <c r="H82" s="10">
        <v>16</v>
      </c>
      <c r="I82" s="11">
        <v>6.9058985005567903E-5</v>
      </c>
      <c r="J82" s="10">
        <v>16</v>
      </c>
      <c r="K82" s="11">
        <v>5.4108162216270301E-5</v>
      </c>
    </row>
    <row r="83" spans="2:11" s="1" customFormat="1" ht="11.85" customHeight="1" x14ac:dyDescent="0.15">
      <c r="B83" s="165"/>
      <c r="C83" s="75" t="s">
        <v>1568</v>
      </c>
      <c r="D83" s="8">
        <v>2</v>
      </c>
      <c r="E83" s="8"/>
      <c r="F83" s="8"/>
      <c r="G83" s="76"/>
      <c r="H83" s="8">
        <v>2</v>
      </c>
      <c r="I83" s="9">
        <v>8.6323731256959794E-6</v>
      </c>
      <c r="J83" s="8">
        <v>2</v>
      </c>
      <c r="K83" s="9">
        <v>6.7635202770337901E-6</v>
      </c>
    </row>
    <row r="84" spans="2:11" s="1" customFormat="1" ht="11.85" customHeight="1" x14ac:dyDescent="0.15">
      <c r="B84" s="165" t="s">
        <v>261</v>
      </c>
      <c r="C84" s="77" t="s">
        <v>1567</v>
      </c>
      <c r="D84" s="10">
        <v>565</v>
      </c>
      <c r="E84" s="10">
        <v>44</v>
      </c>
      <c r="F84" s="10">
        <v>95</v>
      </c>
      <c r="G84" s="78">
        <v>2.1590909090909101</v>
      </c>
      <c r="H84" s="10">
        <v>609</v>
      </c>
      <c r="I84" s="11">
        <v>2.6285576167744298E-3</v>
      </c>
      <c r="J84" s="10">
        <v>660</v>
      </c>
      <c r="K84" s="11">
        <v>2.2319616914211501E-3</v>
      </c>
    </row>
    <row r="85" spans="2:11" s="1" customFormat="1" ht="11.85" customHeight="1" x14ac:dyDescent="0.15">
      <c r="B85" s="165"/>
      <c r="C85" s="75" t="s">
        <v>1568</v>
      </c>
      <c r="D85" s="8">
        <v>538</v>
      </c>
      <c r="E85" s="8">
        <v>56</v>
      </c>
      <c r="F85" s="8">
        <v>198</v>
      </c>
      <c r="G85" s="76">
        <v>3.53571428571429</v>
      </c>
      <c r="H85" s="8">
        <v>594</v>
      </c>
      <c r="I85" s="9">
        <v>2.5638148183317099E-3</v>
      </c>
      <c r="J85" s="8">
        <v>736</v>
      </c>
      <c r="K85" s="9">
        <v>2.4889754619484301E-3</v>
      </c>
    </row>
    <row r="86" spans="2:11" s="1" customFormat="1" ht="11.85" customHeight="1" x14ac:dyDescent="0.15">
      <c r="B86" s="165" t="s">
        <v>262</v>
      </c>
      <c r="C86" s="77" t="s">
        <v>1567</v>
      </c>
      <c r="D86" s="10">
        <v>57</v>
      </c>
      <c r="E86" s="10"/>
      <c r="F86" s="10"/>
      <c r="G86" s="78"/>
      <c r="H86" s="10">
        <v>57</v>
      </c>
      <c r="I86" s="11">
        <v>2.4602263408233599E-4</v>
      </c>
      <c r="J86" s="10">
        <v>57</v>
      </c>
      <c r="K86" s="11">
        <v>1.92760327895463E-4</v>
      </c>
    </row>
    <row r="87" spans="2:11" s="1" customFormat="1" ht="11.85" customHeight="1" x14ac:dyDescent="0.15">
      <c r="B87" s="165"/>
      <c r="C87" s="75" t="s">
        <v>1568</v>
      </c>
      <c r="D87" s="8">
        <v>5</v>
      </c>
      <c r="E87" s="8"/>
      <c r="F87" s="8"/>
      <c r="G87" s="76"/>
      <c r="H87" s="8">
        <v>5</v>
      </c>
      <c r="I87" s="9">
        <v>2.1580932814239998E-5</v>
      </c>
      <c r="J87" s="8">
        <v>5</v>
      </c>
      <c r="K87" s="9">
        <v>1.6908800692584499E-5</v>
      </c>
    </row>
    <row r="88" spans="2:11" s="1" customFormat="1" ht="11.85" customHeight="1" x14ac:dyDescent="0.15">
      <c r="B88" s="165" t="s">
        <v>263</v>
      </c>
      <c r="C88" s="77" t="s">
        <v>1567</v>
      </c>
      <c r="D88" s="10">
        <v>37</v>
      </c>
      <c r="E88" s="10"/>
      <c r="F88" s="10"/>
      <c r="G88" s="78"/>
      <c r="H88" s="10">
        <v>37</v>
      </c>
      <c r="I88" s="11">
        <v>1.5969890282537601E-4</v>
      </c>
      <c r="J88" s="10">
        <v>37</v>
      </c>
      <c r="K88" s="11">
        <v>1.2512512512512499E-4</v>
      </c>
    </row>
    <row r="89" spans="2:11" s="1" customFormat="1" ht="11.85" customHeight="1" x14ac:dyDescent="0.15">
      <c r="B89" s="165"/>
      <c r="C89" s="75" t="s">
        <v>1568</v>
      </c>
      <c r="D89" s="8">
        <v>1</v>
      </c>
      <c r="E89" s="8"/>
      <c r="F89" s="8"/>
      <c r="G89" s="76"/>
      <c r="H89" s="8">
        <v>1</v>
      </c>
      <c r="I89" s="9">
        <v>4.3161865628479897E-6</v>
      </c>
      <c r="J89" s="8">
        <v>1</v>
      </c>
      <c r="K89" s="9">
        <v>3.3817601385169002E-6</v>
      </c>
    </row>
    <row r="90" spans="2:11" s="1" customFormat="1" ht="11.85" customHeight="1" x14ac:dyDescent="0.15">
      <c r="B90" s="79" t="s">
        <v>264</v>
      </c>
      <c r="C90" s="77" t="s">
        <v>1568</v>
      </c>
      <c r="D90" s="10">
        <v>194</v>
      </c>
      <c r="E90" s="10">
        <v>297</v>
      </c>
      <c r="F90" s="10">
        <v>1875</v>
      </c>
      <c r="G90" s="78">
        <v>6.3131313131313096</v>
      </c>
      <c r="H90" s="10">
        <v>491</v>
      </c>
      <c r="I90" s="11">
        <v>2.1192476023583601E-3</v>
      </c>
      <c r="J90" s="10">
        <v>2069</v>
      </c>
      <c r="K90" s="11">
        <v>6.9968617265914598E-3</v>
      </c>
    </row>
    <row r="91" spans="2:11" s="1" customFormat="1" ht="11.85" customHeight="1" x14ac:dyDescent="0.15">
      <c r="B91" s="79" t="s">
        <v>266</v>
      </c>
      <c r="C91" s="75" t="s">
        <v>1568</v>
      </c>
      <c r="D91" s="8">
        <v>840</v>
      </c>
      <c r="E91" s="8">
        <v>283</v>
      </c>
      <c r="F91" s="8">
        <v>1489</v>
      </c>
      <c r="G91" s="76">
        <v>5.2614840989399303</v>
      </c>
      <c r="H91" s="8">
        <v>1123</v>
      </c>
      <c r="I91" s="9">
        <v>4.8470775100782999E-3</v>
      </c>
      <c r="J91" s="8">
        <v>2329</v>
      </c>
      <c r="K91" s="9">
        <v>7.8761193626058507E-3</v>
      </c>
    </row>
    <row r="92" spans="2:11" s="1" customFormat="1" ht="11.85" customHeight="1" x14ac:dyDescent="0.15">
      <c r="B92" s="165" t="s">
        <v>268</v>
      </c>
      <c r="C92" s="77" t="s">
        <v>1567</v>
      </c>
      <c r="D92" s="10">
        <v>47015</v>
      </c>
      <c r="E92" s="10">
        <v>469</v>
      </c>
      <c r="F92" s="10">
        <v>1001</v>
      </c>
      <c r="G92" s="78">
        <v>2.1343283582089598</v>
      </c>
      <c r="H92" s="10">
        <v>47484</v>
      </c>
      <c r="I92" s="11">
        <v>0.204949802750274</v>
      </c>
      <c r="J92" s="10">
        <v>48016</v>
      </c>
      <c r="K92" s="11">
        <v>0.16237859481102701</v>
      </c>
    </row>
    <row r="93" spans="2:11" s="1" customFormat="1" ht="11.85" customHeight="1" x14ac:dyDescent="0.15">
      <c r="B93" s="165"/>
      <c r="C93" s="75" t="s">
        <v>1568</v>
      </c>
      <c r="D93" s="8">
        <v>6413</v>
      </c>
      <c r="E93" s="8">
        <v>1024</v>
      </c>
      <c r="F93" s="8">
        <v>4090</v>
      </c>
      <c r="G93" s="76">
        <v>3.994140625</v>
      </c>
      <c r="H93" s="8">
        <v>7437</v>
      </c>
      <c r="I93" s="9">
        <v>3.2099479467900503E-2</v>
      </c>
      <c r="J93" s="8">
        <v>10503</v>
      </c>
      <c r="K93" s="9">
        <v>3.5518626734842899E-2</v>
      </c>
    </row>
    <row r="94" spans="2:11" s="1" customFormat="1" ht="11.85" customHeight="1" x14ac:dyDescent="0.15">
      <c r="B94" s="165" t="s">
        <v>269</v>
      </c>
      <c r="C94" s="77" t="s">
        <v>1567</v>
      </c>
      <c r="D94" s="10">
        <v>12</v>
      </c>
      <c r="E94" s="10"/>
      <c r="F94" s="10"/>
      <c r="G94" s="78"/>
      <c r="H94" s="10">
        <v>12</v>
      </c>
      <c r="I94" s="11">
        <v>5.17942387541759E-5</v>
      </c>
      <c r="J94" s="10">
        <v>12</v>
      </c>
      <c r="K94" s="11">
        <v>4.0581121662202702E-5</v>
      </c>
    </row>
    <row r="95" spans="2:11" s="1" customFormat="1" ht="11.85" customHeight="1" x14ac:dyDescent="0.15">
      <c r="B95" s="165"/>
      <c r="C95" s="75" t="s">
        <v>1568</v>
      </c>
      <c r="D95" s="8">
        <v>149</v>
      </c>
      <c r="E95" s="8">
        <v>159</v>
      </c>
      <c r="F95" s="8">
        <v>898</v>
      </c>
      <c r="G95" s="76">
        <v>5.6477987421383702</v>
      </c>
      <c r="H95" s="8">
        <v>308</v>
      </c>
      <c r="I95" s="9">
        <v>1.3293854613571801E-3</v>
      </c>
      <c r="J95" s="8">
        <v>1047</v>
      </c>
      <c r="K95" s="9">
        <v>3.5407028650271898E-3</v>
      </c>
    </row>
    <row r="96" spans="2:11" s="1" customFormat="1" ht="14.65" customHeight="1" x14ac:dyDescent="0.15">
      <c r="B96" s="12" t="s">
        <v>879</v>
      </c>
      <c r="C96" s="60"/>
      <c r="D96" s="13">
        <v>219983</v>
      </c>
      <c r="E96" s="13">
        <v>11703</v>
      </c>
      <c r="F96" s="13">
        <v>75721</v>
      </c>
      <c r="G96" s="80">
        <v>6.4702213107750204</v>
      </c>
      <c r="H96" s="13">
        <v>231686</v>
      </c>
      <c r="I96" s="14">
        <v>1</v>
      </c>
      <c r="J96" s="13">
        <v>295704</v>
      </c>
      <c r="K96" s="14">
        <v>1</v>
      </c>
    </row>
  </sheetData>
  <mergeCells count="42">
    <mergeCell ref="B94:B95"/>
    <mergeCell ref="B68:B69"/>
    <mergeCell ref="B70:B71"/>
    <mergeCell ref="B72:B73"/>
    <mergeCell ref="B75:B76"/>
    <mergeCell ref="B77:B78"/>
    <mergeCell ref="B79:B80"/>
    <mergeCell ref="B82:B83"/>
    <mergeCell ref="B84:B85"/>
    <mergeCell ref="B86:B87"/>
    <mergeCell ref="B88:B89"/>
    <mergeCell ref="B92:B93"/>
    <mergeCell ref="B66:B67"/>
    <mergeCell ref="B37:B38"/>
    <mergeCell ref="B44:B45"/>
    <mergeCell ref="B46:B47"/>
    <mergeCell ref="B48:B49"/>
    <mergeCell ref="B50:B51"/>
    <mergeCell ref="B53:B54"/>
    <mergeCell ref="B55:B56"/>
    <mergeCell ref="B57:B58"/>
    <mergeCell ref="B59:B60"/>
    <mergeCell ref="B61:B62"/>
    <mergeCell ref="B63:B64"/>
    <mergeCell ref="B35:B36"/>
    <mergeCell ref="E17:G17"/>
    <mergeCell ref="H17:I17"/>
    <mergeCell ref="J17:K17"/>
    <mergeCell ref="B19:B20"/>
    <mergeCell ref="B21:B22"/>
    <mergeCell ref="B23:B24"/>
    <mergeCell ref="B25:B26"/>
    <mergeCell ref="B27:B28"/>
    <mergeCell ref="B29:B30"/>
    <mergeCell ref="B31:B32"/>
    <mergeCell ref="B33:B34"/>
    <mergeCell ref="B2:B5"/>
    <mergeCell ref="E3:F4"/>
    <mergeCell ref="J3:K3"/>
    <mergeCell ref="D7:G8"/>
    <mergeCell ref="E16:G16"/>
    <mergeCell ref="H16:K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L440"/>
  <sheetViews>
    <sheetView workbookViewId="0"/>
  </sheetViews>
  <sheetFormatPr defaultColWidth="8.85546875" defaultRowHeight="12.75" x14ac:dyDescent="0.2"/>
  <cols>
    <col min="1" max="1" width="0.7109375" style="15" customWidth="1"/>
    <col min="2" max="2" width="38.42578125" style="15" customWidth="1"/>
    <col min="3" max="4" width="5.5703125" style="15" customWidth="1"/>
    <col min="5" max="12" width="9.28515625" style="15" customWidth="1"/>
    <col min="13" max="13" width="12.28515625" style="15" customWidth="1"/>
    <col min="14" max="14" width="4.7109375" style="15" customWidth="1"/>
    <col min="15" max="16384" width="8.85546875" style="15"/>
  </cols>
  <sheetData>
    <row r="1" spans="2:12" s="1" customFormat="1" ht="4.7" customHeight="1" x14ac:dyDescent="0.15"/>
    <row r="2" spans="2:12" s="1" customFormat="1" ht="4.1500000000000004" customHeight="1" thickBot="1" x14ac:dyDescent="0.2">
      <c r="B2" s="159"/>
    </row>
    <row r="3" spans="2:12" s="1" customFormat="1" ht="12.75" customHeight="1" thickBot="1" x14ac:dyDescent="0.25">
      <c r="B3" s="159"/>
      <c r="F3" s="160" t="s">
        <v>0</v>
      </c>
      <c r="G3" s="160"/>
      <c r="K3" s="161" t="s">
        <v>1558</v>
      </c>
      <c r="L3" s="161"/>
    </row>
    <row r="4" spans="2:12" s="1" customFormat="1" ht="2.1" customHeight="1" thickBot="1" x14ac:dyDescent="0.2">
      <c r="B4" s="159"/>
      <c r="F4" s="160"/>
      <c r="G4" s="160"/>
    </row>
    <row r="5" spans="2:12" s="1" customFormat="1" ht="25.15" customHeight="1" x14ac:dyDescent="0.15">
      <c r="B5" s="159"/>
    </row>
    <row r="6" spans="2:12" s="1" customFormat="1" ht="4.7" customHeight="1" x14ac:dyDescent="0.15"/>
    <row r="7" spans="2:12" s="1" customFormat="1" ht="12.75" customHeight="1" thickBot="1" x14ac:dyDescent="0.2">
      <c r="D7" s="188" t="s">
        <v>1569</v>
      </c>
      <c r="E7" s="188"/>
      <c r="F7" s="188"/>
      <c r="G7" s="188"/>
      <c r="H7" s="188"/>
    </row>
    <row r="8" spans="2:12" s="1" customFormat="1" ht="1.7" customHeight="1" thickBot="1" x14ac:dyDescent="0.2">
      <c r="D8" s="188"/>
      <c r="E8" s="188"/>
      <c r="F8" s="188"/>
      <c r="G8" s="188"/>
      <c r="H8" s="188"/>
    </row>
    <row r="9" spans="2:12" s="1" customFormat="1" ht="10.15" customHeight="1" x14ac:dyDescent="0.15"/>
    <row r="10" spans="2:12" s="1" customFormat="1" ht="6" customHeight="1" x14ac:dyDescent="0.15"/>
    <row r="11" spans="2:12" s="1" customFormat="1" ht="11.65" customHeight="1" x14ac:dyDescent="0.15"/>
    <row r="12" spans="2:12" s="1" customFormat="1" ht="6" customHeight="1" x14ac:dyDescent="0.15"/>
    <row r="13" spans="2:12" s="1" customFormat="1" ht="11.85" customHeight="1" x14ac:dyDescent="0.15"/>
    <row r="14" spans="2:12" s="1" customFormat="1" ht="6" customHeight="1" x14ac:dyDescent="0.15"/>
    <row r="15" spans="2:12" s="1" customFormat="1" ht="11.85" customHeight="1" x14ac:dyDescent="0.15"/>
    <row r="16" spans="2:12" s="1" customFormat="1" ht="12.75" customHeight="1" x14ac:dyDescent="0.15"/>
    <row r="17" spans="2:12" s="1" customFormat="1" ht="14.65" customHeight="1" x14ac:dyDescent="0.2">
      <c r="B17" s="25"/>
      <c r="C17" s="62"/>
      <c r="D17" s="62"/>
      <c r="E17" s="62"/>
      <c r="F17" s="186"/>
      <c r="G17" s="186"/>
      <c r="H17" s="186"/>
      <c r="I17" s="162" t="s">
        <v>832</v>
      </c>
      <c r="J17" s="162"/>
      <c r="K17" s="162"/>
      <c r="L17" s="162"/>
    </row>
    <row r="18" spans="2:12" s="1" customFormat="1" ht="14.65" customHeight="1" x14ac:dyDescent="0.2">
      <c r="B18" s="25"/>
      <c r="C18" s="62"/>
      <c r="D18" s="62"/>
      <c r="E18" s="62"/>
      <c r="F18" s="187" t="s">
        <v>1562</v>
      </c>
      <c r="G18" s="187"/>
      <c r="H18" s="187"/>
      <c r="I18" s="177" t="s">
        <v>890</v>
      </c>
      <c r="J18" s="177"/>
      <c r="K18" s="174" t="s">
        <v>891</v>
      </c>
      <c r="L18" s="174"/>
    </row>
    <row r="19" spans="2:12" s="1" customFormat="1" ht="28.5" customHeight="1" x14ac:dyDescent="0.15">
      <c r="B19" s="74" t="s">
        <v>274</v>
      </c>
      <c r="C19" s="27" t="s">
        <v>1001</v>
      </c>
      <c r="D19" s="27" t="s">
        <v>889</v>
      </c>
      <c r="E19" s="27" t="s">
        <v>1565</v>
      </c>
      <c r="F19" s="50" t="s">
        <v>892</v>
      </c>
      <c r="G19" s="50" t="s">
        <v>891</v>
      </c>
      <c r="H19" s="27" t="s">
        <v>1566</v>
      </c>
      <c r="I19" s="50" t="s">
        <v>892</v>
      </c>
      <c r="J19" s="27" t="s">
        <v>893</v>
      </c>
      <c r="K19" s="27" t="s">
        <v>892</v>
      </c>
      <c r="L19" s="27" t="s">
        <v>893</v>
      </c>
    </row>
    <row r="20" spans="2:12" s="1" customFormat="1" ht="11.85" customHeight="1" x14ac:dyDescent="0.15">
      <c r="B20" s="79" t="s">
        <v>276</v>
      </c>
      <c r="C20" s="52" t="s">
        <v>1006</v>
      </c>
      <c r="D20" s="52" t="s">
        <v>899</v>
      </c>
      <c r="E20" s="8">
        <v>3</v>
      </c>
      <c r="F20" s="8"/>
      <c r="G20" s="8"/>
      <c r="H20" s="76"/>
      <c r="I20" s="8">
        <v>3</v>
      </c>
      <c r="J20" s="9">
        <v>1.2948559688544E-5</v>
      </c>
      <c r="K20" s="8">
        <v>3</v>
      </c>
      <c r="L20" s="9">
        <v>1.0145280415550699E-5</v>
      </c>
    </row>
    <row r="21" spans="2:12" s="1" customFormat="1" ht="11.85" customHeight="1" x14ac:dyDescent="0.15">
      <c r="B21" s="79" t="s">
        <v>278</v>
      </c>
      <c r="C21" s="56" t="s">
        <v>1006</v>
      </c>
      <c r="D21" s="56" t="s">
        <v>899</v>
      </c>
      <c r="E21" s="10">
        <v>480</v>
      </c>
      <c r="F21" s="10"/>
      <c r="G21" s="10"/>
      <c r="H21" s="78"/>
      <c r="I21" s="10">
        <v>480</v>
      </c>
      <c r="J21" s="11">
        <v>2.0717695501670402E-3</v>
      </c>
      <c r="K21" s="10">
        <v>480</v>
      </c>
      <c r="L21" s="11">
        <v>1.62324486648811E-3</v>
      </c>
    </row>
    <row r="22" spans="2:12" s="1" customFormat="1" ht="11.85" customHeight="1" x14ac:dyDescent="0.15">
      <c r="B22" s="79" t="s">
        <v>279</v>
      </c>
      <c r="C22" s="52" t="s">
        <v>1006</v>
      </c>
      <c r="D22" s="52" t="s">
        <v>899</v>
      </c>
      <c r="E22" s="8">
        <v>5</v>
      </c>
      <c r="F22" s="8">
        <v>1</v>
      </c>
      <c r="G22" s="8">
        <v>2</v>
      </c>
      <c r="H22" s="76">
        <v>2</v>
      </c>
      <c r="I22" s="8">
        <v>6</v>
      </c>
      <c r="J22" s="9">
        <v>2.5897119377088001E-5</v>
      </c>
      <c r="K22" s="8">
        <v>7</v>
      </c>
      <c r="L22" s="9">
        <v>2.3672320969618302E-5</v>
      </c>
    </row>
    <row r="23" spans="2:12" s="1" customFormat="1" ht="11.85" customHeight="1" x14ac:dyDescent="0.15">
      <c r="B23" s="79" t="s">
        <v>280</v>
      </c>
      <c r="C23" s="56" t="s">
        <v>1006</v>
      </c>
      <c r="D23" s="56" t="s">
        <v>899</v>
      </c>
      <c r="E23" s="10">
        <v>2216</v>
      </c>
      <c r="F23" s="10">
        <v>27</v>
      </c>
      <c r="G23" s="10">
        <v>61</v>
      </c>
      <c r="H23" s="78">
        <v>2.25925925925926</v>
      </c>
      <c r="I23" s="10">
        <v>2243</v>
      </c>
      <c r="J23" s="11">
        <v>9.6812064604680503E-3</v>
      </c>
      <c r="K23" s="10">
        <v>2277</v>
      </c>
      <c r="L23" s="11">
        <v>7.7002678354029701E-3</v>
      </c>
    </row>
    <row r="24" spans="2:12" s="1" customFormat="1" ht="11.85" customHeight="1" x14ac:dyDescent="0.15">
      <c r="B24" s="79" t="s">
        <v>281</v>
      </c>
      <c r="C24" s="52" t="s">
        <v>1006</v>
      </c>
      <c r="D24" s="52" t="s">
        <v>906</v>
      </c>
      <c r="E24" s="8">
        <v>98</v>
      </c>
      <c r="F24" s="8">
        <v>222</v>
      </c>
      <c r="G24" s="8">
        <v>3430</v>
      </c>
      <c r="H24" s="76">
        <v>15.4504504504505</v>
      </c>
      <c r="I24" s="8">
        <v>320</v>
      </c>
      <c r="J24" s="9">
        <v>1.3811797001113599E-3</v>
      </c>
      <c r="K24" s="8">
        <v>3528</v>
      </c>
      <c r="L24" s="9">
        <v>1.19308497686876E-2</v>
      </c>
    </row>
    <row r="25" spans="2:12" s="1" customFormat="1" ht="11.85" customHeight="1" x14ac:dyDescent="0.15">
      <c r="B25" s="79" t="s">
        <v>282</v>
      </c>
      <c r="C25" s="56" t="s">
        <v>1006</v>
      </c>
      <c r="D25" s="56" t="s">
        <v>906</v>
      </c>
      <c r="E25" s="10">
        <v>4</v>
      </c>
      <c r="F25" s="10">
        <v>6</v>
      </c>
      <c r="G25" s="10">
        <v>34</v>
      </c>
      <c r="H25" s="78">
        <v>5.6666666666666696</v>
      </c>
      <c r="I25" s="10">
        <v>10</v>
      </c>
      <c r="J25" s="11">
        <v>4.3161865628479902E-5</v>
      </c>
      <c r="K25" s="10">
        <v>38</v>
      </c>
      <c r="L25" s="11">
        <v>1.2850688526364201E-4</v>
      </c>
    </row>
    <row r="26" spans="2:12" s="1" customFormat="1" ht="11.85" customHeight="1" x14ac:dyDescent="0.15">
      <c r="B26" s="79" t="s">
        <v>283</v>
      </c>
      <c r="C26" s="52" t="s">
        <v>1006</v>
      </c>
      <c r="D26" s="52" t="s">
        <v>906</v>
      </c>
      <c r="E26" s="8">
        <v>125</v>
      </c>
      <c r="F26" s="8">
        <v>73</v>
      </c>
      <c r="G26" s="8">
        <v>244</v>
      </c>
      <c r="H26" s="76">
        <v>3.3424657534246598</v>
      </c>
      <c r="I26" s="8">
        <v>198</v>
      </c>
      <c r="J26" s="9">
        <v>8.5460493944390301E-4</v>
      </c>
      <c r="K26" s="8">
        <v>369</v>
      </c>
      <c r="L26" s="9">
        <v>1.2478694911127301E-3</v>
      </c>
    </row>
    <row r="27" spans="2:12" s="1" customFormat="1" ht="11.85" customHeight="1" x14ac:dyDescent="0.15">
      <c r="B27" s="79" t="s">
        <v>284</v>
      </c>
      <c r="C27" s="56" t="s">
        <v>1006</v>
      </c>
      <c r="D27" s="56" t="s">
        <v>906</v>
      </c>
      <c r="E27" s="10">
        <v>729</v>
      </c>
      <c r="F27" s="10">
        <v>400</v>
      </c>
      <c r="G27" s="10">
        <v>9321</v>
      </c>
      <c r="H27" s="78">
        <v>23.302499999999998</v>
      </c>
      <c r="I27" s="10">
        <v>1129</v>
      </c>
      <c r="J27" s="11">
        <v>4.8729746294553797E-3</v>
      </c>
      <c r="K27" s="10">
        <v>10050</v>
      </c>
      <c r="L27" s="11">
        <v>3.3986689392094802E-2</v>
      </c>
    </row>
    <row r="28" spans="2:12" s="1" customFormat="1" ht="11.85" customHeight="1" x14ac:dyDescent="0.15">
      <c r="B28" s="79" t="s">
        <v>285</v>
      </c>
      <c r="C28" s="52" t="s">
        <v>1006</v>
      </c>
      <c r="D28" s="52" t="s">
        <v>906</v>
      </c>
      <c r="E28" s="8">
        <v>110</v>
      </c>
      <c r="F28" s="8">
        <v>89</v>
      </c>
      <c r="G28" s="8">
        <v>1394</v>
      </c>
      <c r="H28" s="76">
        <v>15.662921348314599</v>
      </c>
      <c r="I28" s="8">
        <v>199</v>
      </c>
      <c r="J28" s="9">
        <v>8.5892112600675105E-4</v>
      </c>
      <c r="K28" s="8">
        <v>1504</v>
      </c>
      <c r="L28" s="9">
        <v>5.0861672483294099E-3</v>
      </c>
    </row>
    <row r="29" spans="2:12" s="1" customFormat="1" ht="11.85" customHeight="1" x14ac:dyDescent="0.15">
      <c r="B29" s="79" t="s">
        <v>286</v>
      </c>
      <c r="C29" s="56" t="s">
        <v>1006</v>
      </c>
      <c r="D29" s="56" t="s">
        <v>906</v>
      </c>
      <c r="E29" s="10">
        <v>20</v>
      </c>
      <c r="F29" s="10">
        <v>4</v>
      </c>
      <c r="G29" s="10">
        <v>15</v>
      </c>
      <c r="H29" s="78">
        <v>3.75</v>
      </c>
      <c r="I29" s="10">
        <v>24</v>
      </c>
      <c r="J29" s="11">
        <v>1.03588477508352E-4</v>
      </c>
      <c r="K29" s="10">
        <v>35</v>
      </c>
      <c r="L29" s="11">
        <v>1.1836160484809101E-4</v>
      </c>
    </row>
    <row r="30" spans="2:12" s="1" customFormat="1" ht="11.85" customHeight="1" x14ac:dyDescent="0.15">
      <c r="B30" s="79" t="s">
        <v>287</v>
      </c>
      <c r="C30" s="52" t="s">
        <v>1006</v>
      </c>
      <c r="D30" s="52" t="s">
        <v>906</v>
      </c>
      <c r="E30" s="8">
        <v>21</v>
      </c>
      <c r="F30" s="8">
        <v>1</v>
      </c>
      <c r="G30" s="8">
        <v>4</v>
      </c>
      <c r="H30" s="76">
        <v>4</v>
      </c>
      <c r="I30" s="8">
        <v>22</v>
      </c>
      <c r="J30" s="9">
        <v>9.4956104382655802E-5</v>
      </c>
      <c r="K30" s="8">
        <v>25</v>
      </c>
      <c r="L30" s="9">
        <v>8.4544003462922395E-5</v>
      </c>
    </row>
    <row r="31" spans="2:12" s="1" customFormat="1" ht="11.85" customHeight="1" x14ac:dyDescent="0.15">
      <c r="B31" s="79" t="s">
        <v>288</v>
      </c>
      <c r="C31" s="56" t="s">
        <v>1006</v>
      </c>
      <c r="D31" s="56" t="s">
        <v>906</v>
      </c>
      <c r="E31" s="10">
        <v>2</v>
      </c>
      <c r="F31" s="10"/>
      <c r="G31" s="10"/>
      <c r="H31" s="78"/>
      <c r="I31" s="10">
        <v>2</v>
      </c>
      <c r="J31" s="11">
        <v>8.6323731256959794E-6</v>
      </c>
      <c r="K31" s="10">
        <v>2</v>
      </c>
      <c r="L31" s="11">
        <v>6.7635202770337901E-6</v>
      </c>
    </row>
    <row r="32" spans="2:12" s="1" customFormat="1" ht="11.85" customHeight="1" x14ac:dyDescent="0.15">
      <c r="B32" s="79" t="s">
        <v>289</v>
      </c>
      <c r="C32" s="52" t="s">
        <v>1006</v>
      </c>
      <c r="D32" s="52" t="s">
        <v>906</v>
      </c>
      <c r="E32" s="8">
        <v>19</v>
      </c>
      <c r="F32" s="8">
        <v>7</v>
      </c>
      <c r="G32" s="8">
        <v>55</v>
      </c>
      <c r="H32" s="76">
        <v>7.8571428571428603</v>
      </c>
      <c r="I32" s="8">
        <v>26</v>
      </c>
      <c r="J32" s="9">
        <v>1.12220850634048E-4</v>
      </c>
      <c r="K32" s="8">
        <v>74</v>
      </c>
      <c r="L32" s="9">
        <v>2.5025025025024998E-4</v>
      </c>
    </row>
    <row r="33" spans="2:12" s="1" customFormat="1" ht="11.85" customHeight="1" x14ac:dyDescent="0.15">
      <c r="B33" s="79" t="s">
        <v>291</v>
      </c>
      <c r="C33" s="56" t="s">
        <v>1006</v>
      </c>
      <c r="D33" s="56" t="s">
        <v>906</v>
      </c>
      <c r="E33" s="10">
        <v>81</v>
      </c>
      <c r="F33" s="10">
        <v>54</v>
      </c>
      <c r="G33" s="10">
        <v>888</v>
      </c>
      <c r="H33" s="78">
        <v>16.4444444444444</v>
      </c>
      <c r="I33" s="10">
        <v>135</v>
      </c>
      <c r="J33" s="11">
        <v>5.8268518598447901E-4</v>
      </c>
      <c r="K33" s="10">
        <v>969</v>
      </c>
      <c r="L33" s="11">
        <v>3.2769255742228702E-3</v>
      </c>
    </row>
    <row r="34" spans="2:12" s="1" customFormat="1" ht="11.85" customHeight="1" x14ac:dyDescent="0.15">
      <c r="B34" s="79" t="s">
        <v>292</v>
      </c>
      <c r="C34" s="52" t="s">
        <v>1006</v>
      </c>
      <c r="D34" s="52" t="s">
        <v>906</v>
      </c>
      <c r="E34" s="8">
        <v>4</v>
      </c>
      <c r="F34" s="8"/>
      <c r="G34" s="8"/>
      <c r="H34" s="76"/>
      <c r="I34" s="8">
        <v>4</v>
      </c>
      <c r="J34" s="9">
        <v>1.7264746251391999E-5</v>
      </c>
      <c r="K34" s="8">
        <v>4</v>
      </c>
      <c r="L34" s="9">
        <v>1.3527040554067601E-5</v>
      </c>
    </row>
    <row r="35" spans="2:12" s="1" customFormat="1" ht="11.85" customHeight="1" x14ac:dyDescent="0.15">
      <c r="B35" s="79" t="s">
        <v>294</v>
      </c>
      <c r="C35" s="56" t="s">
        <v>1006</v>
      </c>
      <c r="D35" s="56" t="s">
        <v>906</v>
      </c>
      <c r="E35" s="10">
        <v>9</v>
      </c>
      <c r="F35" s="10">
        <v>6</v>
      </c>
      <c r="G35" s="10">
        <v>30</v>
      </c>
      <c r="H35" s="78">
        <v>5</v>
      </c>
      <c r="I35" s="10">
        <v>15</v>
      </c>
      <c r="J35" s="11">
        <v>6.4742798442719897E-5</v>
      </c>
      <c r="K35" s="10">
        <v>39</v>
      </c>
      <c r="L35" s="11">
        <v>1.31888645402159E-4</v>
      </c>
    </row>
    <row r="36" spans="2:12" s="1" customFormat="1" ht="11.85" customHeight="1" x14ac:dyDescent="0.15">
      <c r="B36" s="79" t="s">
        <v>295</v>
      </c>
      <c r="C36" s="52" t="s">
        <v>1006</v>
      </c>
      <c r="D36" s="52" t="s">
        <v>906</v>
      </c>
      <c r="E36" s="8">
        <v>323</v>
      </c>
      <c r="F36" s="8">
        <v>124</v>
      </c>
      <c r="G36" s="8">
        <v>458</v>
      </c>
      <c r="H36" s="76">
        <v>3.69354838709677</v>
      </c>
      <c r="I36" s="8">
        <v>447</v>
      </c>
      <c r="J36" s="9">
        <v>1.92933539359305E-3</v>
      </c>
      <c r="K36" s="8">
        <v>781</v>
      </c>
      <c r="L36" s="9">
        <v>2.6411546681816998E-3</v>
      </c>
    </row>
    <row r="37" spans="2:12" s="1" customFormat="1" ht="11.85" customHeight="1" x14ac:dyDescent="0.15">
      <c r="B37" s="79" t="s">
        <v>298</v>
      </c>
      <c r="C37" s="56" t="s">
        <v>1006</v>
      </c>
      <c r="D37" s="56" t="s">
        <v>906</v>
      </c>
      <c r="E37" s="10">
        <v>1</v>
      </c>
      <c r="F37" s="10"/>
      <c r="G37" s="10"/>
      <c r="H37" s="78"/>
      <c r="I37" s="10">
        <v>1</v>
      </c>
      <c r="J37" s="11">
        <v>4.3161865628479897E-6</v>
      </c>
      <c r="K37" s="10">
        <v>1</v>
      </c>
      <c r="L37" s="11">
        <v>3.3817601385169002E-6</v>
      </c>
    </row>
    <row r="38" spans="2:12" s="1" customFormat="1" ht="11.85" customHeight="1" x14ac:dyDescent="0.15">
      <c r="B38" s="79" t="s">
        <v>299</v>
      </c>
      <c r="C38" s="52" t="s">
        <v>1006</v>
      </c>
      <c r="D38" s="52" t="s">
        <v>906</v>
      </c>
      <c r="E38" s="8">
        <v>5</v>
      </c>
      <c r="F38" s="8">
        <v>1</v>
      </c>
      <c r="G38" s="8">
        <v>4</v>
      </c>
      <c r="H38" s="76">
        <v>4</v>
      </c>
      <c r="I38" s="8">
        <v>6</v>
      </c>
      <c r="J38" s="9">
        <v>2.5897119377088001E-5</v>
      </c>
      <c r="K38" s="8">
        <v>9</v>
      </c>
      <c r="L38" s="9">
        <v>3.0435841246652101E-5</v>
      </c>
    </row>
    <row r="39" spans="2:12" s="1" customFormat="1" ht="11.85" customHeight="1" x14ac:dyDescent="0.15">
      <c r="B39" s="79" t="s">
        <v>301</v>
      </c>
      <c r="C39" s="56" t="s">
        <v>1006</v>
      </c>
      <c r="D39" s="56" t="s">
        <v>906</v>
      </c>
      <c r="E39" s="10">
        <v>1</v>
      </c>
      <c r="F39" s="10"/>
      <c r="G39" s="10"/>
      <c r="H39" s="78"/>
      <c r="I39" s="10">
        <v>1</v>
      </c>
      <c r="J39" s="11">
        <v>4.3161865628479897E-6</v>
      </c>
      <c r="K39" s="10">
        <v>1</v>
      </c>
      <c r="L39" s="11">
        <v>3.3817601385169002E-6</v>
      </c>
    </row>
    <row r="40" spans="2:12" s="1" customFormat="1" ht="11.85" customHeight="1" x14ac:dyDescent="0.15">
      <c r="B40" s="79" t="s">
        <v>303</v>
      </c>
      <c r="C40" s="52" t="s">
        <v>1006</v>
      </c>
      <c r="D40" s="52" t="s">
        <v>906</v>
      </c>
      <c r="E40" s="8">
        <v>16</v>
      </c>
      <c r="F40" s="8">
        <v>29</v>
      </c>
      <c r="G40" s="8">
        <v>209</v>
      </c>
      <c r="H40" s="76">
        <v>7.2068965517241397</v>
      </c>
      <c r="I40" s="8">
        <v>45</v>
      </c>
      <c r="J40" s="9">
        <v>1.9422839532816E-4</v>
      </c>
      <c r="K40" s="8">
        <v>225</v>
      </c>
      <c r="L40" s="9">
        <v>7.6089603116630202E-4</v>
      </c>
    </row>
    <row r="41" spans="2:12" s="1" customFormat="1" ht="11.85" customHeight="1" x14ac:dyDescent="0.15">
      <c r="B41" s="79" t="s">
        <v>304</v>
      </c>
      <c r="C41" s="56" t="s">
        <v>1006</v>
      </c>
      <c r="D41" s="56" t="s">
        <v>906</v>
      </c>
      <c r="E41" s="10">
        <v>883</v>
      </c>
      <c r="F41" s="10">
        <v>123</v>
      </c>
      <c r="G41" s="10">
        <v>1248</v>
      </c>
      <c r="H41" s="78">
        <v>10.146341463414601</v>
      </c>
      <c r="I41" s="10">
        <v>1006</v>
      </c>
      <c r="J41" s="11">
        <v>4.3420836822250803E-3</v>
      </c>
      <c r="K41" s="10">
        <v>2131</v>
      </c>
      <c r="L41" s="11">
        <v>7.2065308551795002E-3</v>
      </c>
    </row>
    <row r="42" spans="2:12" s="1" customFormat="1" ht="11.85" customHeight="1" x14ac:dyDescent="0.15">
      <c r="B42" s="79" t="s">
        <v>305</v>
      </c>
      <c r="C42" s="52" t="s">
        <v>1570</v>
      </c>
      <c r="D42" s="52" t="s">
        <v>899</v>
      </c>
      <c r="E42" s="8">
        <v>1861</v>
      </c>
      <c r="F42" s="8">
        <v>1</v>
      </c>
      <c r="G42" s="8">
        <v>2</v>
      </c>
      <c r="H42" s="76">
        <v>2</v>
      </c>
      <c r="I42" s="8">
        <v>1862</v>
      </c>
      <c r="J42" s="9">
        <v>8.0367393800229604E-3</v>
      </c>
      <c r="K42" s="8">
        <v>1863</v>
      </c>
      <c r="L42" s="9">
        <v>6.30021913805698E-3</v>
      </c>
    </row>
    <row r="43" spans="2:12" s="1" customFormat="1" ht="11.85" customHeight="1" x14ac:dyDescent="0.15">
      <c r="B43" s="79" t="s">
        <v>306</v>
      </c>
      <c r="C43" s="56" t="s">
        <v>1570</v>
      </c>
      <c r="D43" s="56" t="s">
        <v>899</v>
      </c>
      <c r="E43" s="10">
        <v>43</v>
      </c>
      <c r="F43" s="10"/>
      <c r="G43" s="10"/>
      <c r="H43" s="78"/>
      <c r="I43" s="10">
        <v>43</v>
      </c>
      <c r="J43" s="11">
        <v>1.8559602220246399E-4</v>
      </c>
      <c r="K43" s="10">
        <v>43</v>
      </c>
      <c r="L43" s="11">
        <v>1.4541568595622699E-4</v>
      </c>
    </row>
    <row r="44" spans="2:12" s="1" customFormat="1" ht="11.85" customHeight="1" x14ac:dyDescent="0.15">
      <c r="B44" s="79" t="s">
        <v>307</v>
      </c>
      <c r="C44" s="52" t="s">
        <v>1570</v>
      </c>
      <c r="D44" s="52" t="s">
        <v>899</v>
      </c>
      <c r="E44" s="8">
        <v>433</v>
      </c>
      <c r="F44" s="8"/>
      <c r="G44" s="8"/>
      <c r="H44" s="76"/>
      <c r="I44" s="8">
        <v>433</v>
      </c>
      <c r="J44" s="9">
        <v>1.8689087817131799E-3</v>
      </c>
      <c r="K44" s="8">
        <v>433</v>
      </c>
      <c r="L44" s="9">
        <v>1.4643021399778199E-3</v>
      </c>
    </row>
    <row r="45" spans="2:12" s="1" customFormat="1" ht="11.85" customHeight="1" x14ac:dyDescent="0.15">
      <c r="B45" s="79" t="s">
        <v>308</v>
      </c>
      <c r="C45" s="56" t="s">
        <v>1570</v>
      </c>
      <c r="D45" s="56" t="s">
        <v>899</v>
      </c>
      <c r="E45" s="10">
        <v>2885</v>
      </c>
      <c r="F45" s="10">
        <v>22</v>
      </c>
      <c r="G45" s="10">
        <v>44</v>
      </c>
      <c r="H45" s="78">
        <v>2</v>
      </c>
      <c r="I45" s="10">
        <v>2907</v>
      </c>
      <c r="J45" s="11">
        <v>1.25471543381991E-2</v>
      </c>
      <c r="K45" s="10">
        <v>2929</v>
      </c>
      <c r="L45" s="11">
        <v>9.9051754457159906E-3</v>
      </c>
    </row>
    <row r="46" spans="2:12" s="1" customFormat="1" ht="11.85" customHeight="1" x14ac:dyDescent="0.15">
      <c r="B46" s="79" t="s">
        <v>309</v>
      </c>
      <c r="C46" s="52" t="s">
        <v>1570</v>
      </c>
      <c r="D46" s="52" t="s">
        <v>899</v>
      </c>
      <c r="E46" s="8">
        <v>2756</v>
      </c>
      <c r="F46" s="8">
        <v>8</v>
      </c>
      <c r="G46" s="8">
        <v>16</v>
      </c>
      <c r="H46" s="76">
        <v>2</v>
      </c>
      <c r="I46" s="8">
        <v>2764</v>
      </c>
      <c r="J46" s="9">
        <v>1.19299396597119E-2</v>
      </c>
      <c r="K46" s="8">
        <v>2772</v>
      </c>
      <c r="L46" s="9">
        <v>9.3742391039688296E-3</v>
      </c>
    </row>
    <row r="47" spans="2:12" s="1" customFormat="1" ht="11.85" customHeight="1" x14ac:dyDescent="0.15">
      <c r="B47" s="79" t="s">
        <v>310</v>
      </c>
      <c r="C47" s="56" t="s">
        <v>1570</v>
      </c>
      <c r="D47" s="56" t="s">
        <v>899</v>
      </c>
      <c r="E47" s="10">
        <v>1254</v>
      </c>
      <c r="F47" s="10">
        <v>24</v>
      </c>
      <c r="G47" s="10">
        <v>59</v>
      </c>
      <c r="H47" s="78">
        <v>2.4583333333333299</v>
      </c>
      <c r="I47" s="10">
        <v>1278</v>
      </c>
      <c r="J47" s="11">
        <v>5.5160864273197299E-3</v>
      </c>
      <c r="K47" s="10">
        <v>1313</v>
      </c>
      <c r="L47" s="11">
        <v>4.4402510618726798E-3</v>
      </c>
    </row>
    <row r="48" spans="2:12" s="1" customFormat="1" ht="11.85" customHeight="1" x14ac:dyDescent="0.15">
      <c r="B48" s="79" t="s">
        <v>311</v>
      </c>
      <c r="C48" s="52" t="s">
        <v>1570</v>
      </c>
      <c r="D48" s="52" t="s">
        <v>899</v>
      </c>
      <c r="E48" s="8">
        <v>2059</v>
      </c>
      <c r="F48" s="8">
        <v>3</v>
      </c>
      <c r="G48" s="8">
        <v>6</v>
      </c>
      <c r="H48" s="76">
        <v>2</v>
      </c>
      <c r="I48" s="8">
        <v>2062</v>
      </c>
      <c r="J48" s="9">
        <v>8.8999766925925601E-3</v>
      </c>
      <c r="K48" s="8">
        <v>2065</v>
      </c>
      <c r="L48" s="9">
        <v>6.98333468603739E-3</v>
      </c>
    </row>
    <row r="49" spans="2:12" s="1" customFormat="1" ht="11.85" customHeight="1" x14ac:dyDescent="0.15">
      <c r="B49" s="79" t="s">
        <v>313</v>
      </c>
      <c r="C49" s="56" t="s">
        <v>1570</v>
      </c>
      <c r="D49" s="56" t="s">
        <v>906</v>
      </c>
      <c r="E49" s="10">
        <v>1</v>
      </c>
      <c r="F49" s="10">
        <v>8</v>
      </c>
      <c r="G49" s="10">
        <v>44</v>
      </c>
      <c r="H49" s="78">
        <v>5.5</v>
      </c>
      <c r="I49" s="10">
        <v>9</v>
      </c>
      <c r="J49" s="11">
        <v>3.8845679065631903E-5</v>
      </c>
      <c r="K49" s="10">
        <v>45</v>
      </c>
      <c r="L49" s="11">
        <v>1.5217920623326E-4</v>
      </c>
    </row>
    <row r="50" spans="2:12" s="1" customFormat="1" ht="11.85" customHeight="1" x14ac:dyDescent="0.15">
      <c r="B50" s="79" t="s">
        <v>314</v>
      </c>
      <c r="C50" s="52" t="s">
        <v>1570</v>
      </c>
      <c r="D50" s="52" t="s">
        <v>906</v>
      </c>
      <c r="E50" s="8">
        <v>11</v>
      </c>
      <c r="F50" s="8">
        <v>6</v>
      </c>
      <c r="G50" s="8">
        <v>16</v>
      </c>
      <c r="H50" s="76">
        <v>2.6666666666666701</v>
      </c>
      <c r="I50" s="8">
        <v>17</v>
      </c>
      <c r="J50" s="9">
        <v>7.3375171568415895E-5</v>
      </c>
      <c r="K50" s="8">
        <v>27</v>
      </c>
      <c r="L50" s="9">
        <v>9.1307523739956201E-5</v>
      </c>
    </row>
    <row r="51" spans="2:12" s="1" customFormat="1" ht="11.85" customHeight="1" x14ac:dyDescent="0.15">
      <c r="B51" s="79" t="s">
        <v>315</v>
      </c>
      <c r="C51" s="56" t="s">
        <v>1570</v>
      </c>
      <c r="D51" s="56" t="s">
        <v>906</v>
      </c>
      <c r="E51" s="10">
        <v>1</v>
      </c>
      <c r="F51" s="10"/>
      <c r="G51" s="10"/>
      <c r="H51" s="78"/>
      <c r="I51" s="10">
        <v>1</v>
      </c>
      <c r="J51" s="11">
        <v>4.3161865628479897E-6</v>
      </c>
      <c r="K51" s="10">
        <v>1</v>
      </c>
      <c r="L51" s="11">
        <v>3.3817601385169002E-6</v>
      </c>
    </row>
    <row r="52" spans="2:12" s="1" customFormat="1" ht="11.85" customHeight="1" x14ac:dyDescent="0.15">
      <c r="B52" s="79" t="s">
        <v>316</v>
      </c>
      <c r="C52" s="52" t="s">
        <v>1570</v>
      </c>
      <c r="D52" s="52" t="s">
        <v>906</v>
      </c>
      <c r="E52" s="8">
        <v>172</v>
      </c>
      <c r="F52" s="8">
        <v>11</v>
      </c>
      <c r="G52" s="8">
        <v>27</v>
      </c>
      <c r="H52" s="76">
        <v>2.4545454545454501</v>
      </c>
      <c r="I52" s="8">
        <v>183</v>
      </c>
      <c r="J52" s="9">
        <v>7.8986214100118296E-4</v>
      </c>
      <c r="K52" s="8">
        <v>199</v>
      </c>
      <c r="L52" s="9">
        <v>6.7297026756486203E-4</v>
      </c>
    </row>
    <row r="53" spans="2:12" s="1" customFormat="1" ht="11.85" customHeight="1" x14ac:dyDescent="0.15">
      <c r="B53" s="79" t="s">
        <v>317</v>
      </c>
      <c r="C53" s="56" t="s">
        <v>1570</v>
      </c>
      <c r="D53" s="56" t="s">
        <v>906</v>
      </c>
      <c r="E53" s="10">
        <v>154</v>
      </c>
      <c r="F53" s="10">
        <v>11</v>
      </c>
      <c r="G53" s="10">
        <v>32</v>
      </c>
      <c r="H53" s="78">
        <v>2.9090909090909101</v>
      </c>
      <c r="I53" s="10">
        <v>165</v>
      </c>
      <c r="J53" s="11">
        <v>7.1217078286991899E-4</v>
      </c>
      <c r="K53" s="10">
        <v>186</v>
      </c>
      <c r="L53" s="11">
        <v>6.2900738576414296E-4</v>
      </c>
    </row>
    <row r="54" spans="2:12" s="1" customFormat="1" ht="11.85" customHeight="1" x14ac:dyDescent="0.15">
      <c r="B54" s="79" t="s">
        <v>318</v>
      </c>
      <c r="C54" s="52" t="s">
        <v>1013</v>
      </c>
      <c r="D54" s="52" t="s">
        <v>899</v>
      </c>
      <c r="E54" s="8">
        <v>16</v>
      </c>
      <c r="F54" s="8"/>
      <c r="G54" s="8"/>
      <c r="H54" s="76"/>
      <c r="I54" s="8">
        <v>16</v>
      </c>
      <c r="J54" s="9">
        <v>6.9058985005567903E-5</v>
      </c>
      <c r="K54" s="8">
        <v>16</v>
      </c>
      <c r="L54" s="9">
        <v>5.4108162216270301E-5</v>
      </c>
    </row>
    <row r="55" spans="2:12" s="1" customFormat="1" ht="11.85" customHeight="1" x14ac:dyDescent="0.15">
      <c r="B55" s="79" t="s">
        <v>319</v>
      </c>
      <c r="C55" s="56" t="s">
        <v>1013</v>
      </c>
      <c r="D55" s="56" t="s">
        <v>899</v>
      </c>
      <c r="E55" s="10">
        <v>11</v>
      </c>
      <c r="F55" s="10"/>
      <c r="G55" s="10"/>
      <c r="H55" s="78"/>
      <c r="I55" s="10">
        <v>11</v>
      </c>
      <c r="J55" s="11">
        <v>4.7478052191327901E-5</v>
      </c>
      <c r="K55" s="10">
        <v>11</v>
      </c>
      <c r="L55" s="11">
        <v>3.7199361523685799E-5</v>
      </c>
    </row>
    <row r="56" spans="2:12" s="1" customFormat="1" ht="11.85" customHeight="1" x14ac:dyDescent="0.15">
      <c r="B56" s="79" t="s">
        <v>320</v>
      </c>
      <c r="C56" s="52" t="s">
        <v>1013</v>
      </c>
      <c r="D56" s="52" t="s">
        <v>899</v>
      </c>
      <c r="E56" s="8">
        <v>139</v>
      </c>
      <c r="F56" s="8"/>
      <c r="G56" s="8"/>
      <c r="H56" s="76"/>
      <c r="I56" s="8">
        <v>139</v>
      </c>
      <c r="J56" s="9">
        <v>5.9994993223587098E-4</v>
      </c>
      <c r="K56" s="8">
        <v>139</v>
      </c>
      <c r="L56" s="9">
        <v>4.7006465925384901E-4</v>
      </c>
    </row>
    <row r="57" spans="2:12" s="1" customFormat="1" ht="11.85" customHeight="1" x14ac:dyDescent="0.15">
      <c r="B57" s="79" t="s">
        <v>321</v>
      </c>
      <c r="C57" s="56" t="s">
        <v>1013</v>
      </c>
      <c r="D57" s="56" t="s">
        <v>899</v>
      </c>
      <c r="E57" s="10">
        <v>13</v>
      </c>
      <c r="F57" s="10"/>
      <c r="G57" s="10"/>
      <c r="H57" s="78"/>
      <c r="I57" s="10">
        <v>13</v>
      </c>
      <c r="J57" s="11">
        <v>5.6110425317023899E-5</v>
      </c>
      <c r="K57" s="10">
        <v>13</v>
      </c>
      <c r="L57" s="11">
        <v>4.3962881800719598E-5</v>
      </c>
    </row>
    <row r="58" spans="2:12" s="1" customFormat="1" ht="11.85" customHeight="1" x14ac:dyDescent="0.15">
      <c r="B58" s="79" t="s">
        <v>322</v>
      </c>
      <c r="C58" s="52" t="s">
        <v>1013</v>
      </c>
      <c r="D58" s="52" t="s">
        <v>899</v>
      </c>
      <c r="E58" s="8">
        <v>765</v>
      </c>
      <c r="F58" s="8">
        <v>14</v>
      </c>
      <c r="G58" s="8">
        <v>28</v>
      </c>
      <c r="H58" s="76">
        <v>2</v>
      </c>
      <c r="I58" s="8">
        <v>779</v>
      </c>
      <c r="J58" s="9">
        <v>3.3623093324585901E-3</v>
      </c>
      <c r="K58" s="8">
        <v>793</v>
      </c>
      <c r="L58" s="9">
        <v>2.6817357898439001E-3</v>
      </c>
    </row>
    <row r="59" spans="2:12" s="1" customFormat="1" ht="11.85" customHeight="1" x14ac:dyDescent="0.15">
      <c r="B59" s="79" t="s">
        <v>323</v>
      </c>
      <c r="C59" s="56" t="s">
        <v>1013</v>
      </c>
      <c r="D59" s="56" t="s">
        <v>899</v>
      </c>
      <c r="E59" s="10">
        <v>12</v>
      </c>
      <c r="F59" s="10">
        <v>1</v>
      </c>
      <c r="G59" s="10">
        <v>2</v>
      </c>
      <c r="H59" s="78">
        <v>2</v>
      </c>
      <c r="I59" s="10">
        <v>13</v>
      </c>
      <c r="J59" s="11">
        <v>5.6110425317023899E-5</v>
      </c>
      <c r="K59" s="10">
        <v>14</v>
      </c>
      <c r="L59" s="11">
        <v>4.7344641939236501E-5</v>
      </c>
    </row>
    <row r="60" spans="2:12" s="1" customFormat="1" ht="11.85" customHeight="1" x14ac:dyDescent="0.15">
      <c r="B60" s="79" t="s">
        <v>324</v>
      </c>
      <c r="C60" s="52" t="s">
        <v>1013</v>
      </c>
      <c r="D60" s="52" t="s">
        <v>899</v>
      </c>
      <c r="E60" s="8">
        <v>6123</v>
      </c>
      <c r="F60" s="8">
        <v>213</v>
      </c>
      <c r="G60" s="8">
        <v>472</v>
      </c>
      <c r="H60" s="76">
        <v>2.21596244131455</v>
      </c>
      <c r="I60" s="8">
        <v>6336</v>
      </c>
      <c r="J60" s="9">
        <v>2.73473580622049E-2</v>
      </c>
      <c r="K60" s="8">
        <v>6595</v>
      </c>
      <c r="L60" s="9">
        <v>2.23027081135189E-2</v>
      </c>
    </row>
    <row r="61" spans="2:12" s="1" customFormat="1" ht="11.85" customHeight="1" x14ac:dyDescent="0.15">
      <c r="B61" s="79" t="s">
        <v>325</v>
      </c>
      <c r="C61" s="56" t="s">
        <v>1013</v>
      </c>
      <c r="D61" s="56" t="s">
        <v>899</v>
      </c>
      <c r="E61" s="10">
        <v>212</v>
      </c>
      <c r="F61" s="10"/>
      <c r="G61" s="10"/>
      <c r="H61" s="78"/>
      <c r="I61" s="10">
        <v>212</v>
      </c>
      <c r="J61" s="11">
        <v>9.1503155132377403E-4</v>
      </c>
      <c r="K61" s="10">
        <v>212</v>
      </c>
      <c r="L61" s="11">
        <v>7.1693314936558197E-4</v>
      </c>
    </row>
    <row r="62" spans="2:12" s="1" customFormat="1" ht="11.85" customHeight="1" x14ac:dyDescent="0.15">
      <c r="B62" s="79" t="s">
        <v>326</v>
      </c>
      <c r="C62" s="52" t="s">
        <v>1013</v>
      </c>
      <c r="D62" s="52" t="s">
        <v>899</v>
      </c>
      <c r="E62" s="8">
        <v>76</v>
      </c>
      <c r="F62" s="8">
        <v>4</v>
      </c>
      <c r="G62" s="8">
        <v>8</v>
      </c>
      <c r="H62" s="76">
        <v>2</v>
      </c>
      <c r="I62" s="8">
        <v>80</v>
      </c>
      <c r="J62" s="9">
        <v>3.45294925027839E-4</v>
      </c>
      <c r="K62" s="8">
        <v>84</v>
      </c>
      <c r="L62" s="9">
        <v>2.8406785163541902E-4</v>
      </c>
    </row>
    <row r="63" spans="2:12" s="1" customFormat="1" ht="11.85" customHeight="1" x14ac:dyDescent="0.15">
      <c r="B63" s="79" t="s">
        <v>327</v>
      </c>
      <c r="C63" s="56" t="s">
        <v>1013</v>
      </c>
      <c r="D63" s="56" t="s">
        <v>899</v>
      </c>
      <c r="E63" s="10">
        <v>122</v>
      </c>
      <c r="F63" s="10">
        <v>1</v>
      </c>
      <c r="G63" s="10">
        <v>2</v>
      </c>
      <c r="H63" s="78">
        <v>2</v>
      </c>
      <c r="I63" s="10">
        <v>123</v>
      </c>
      <c r="J63" s="11">
        <v>5.3089094723030299E-4</v>
      </c>
      <c r="K63" s="10">
        <v>124</v>
      </c>
      <c r="L63" s="11">
        <v>4.1933825717609498E-4</v>
      </c>
    </row>
    <row r="64" spans="2:12" s="1" customFormat="1" ht="11.85" customHeight="1" x14ac:dyDescent="0.15">
      <c r="B64" s="79" t="s">
        <v>328</v>
      </c>
      <c r="C64" s="52" t="s">
        <v>1013</v>
      </c>
      <c r="D64" s="52" t="s">
        <v>899</v>
      </c>
      <c r="E64" s="8">
        <v>241</v>
      </c>
      <c r="F64" s="8">
        <v>3</v>
      </c>
      <c r="G64" s="8">
        <v>6</v>
      </c>
      <c r="H64" s="76">
        <v>2</v>
      </c>
      <c r="I64" s="8">
        <v>244</v>
      </c>
      <c r="J64" s="9">
        <v>1.0531495213349101E-3</v>
      </c>
      <c r="K64" s="8">
        <v>247</v>
      </c>
      <c r="L64" s="9">
        <v>8.3529475421367295E-4</v>
      </c>
    </row>
    <row r="65" spans="2:12" s="1" customFormat="1" ht="11.85" customHeight="1" x14ac:dyDescent="0.15">
      <c r="B65" s="79" t="s">
        <v>329</v>
      </c>
      <c r="C65" s="56" t="s">
        <v>1013</v>
      </c>
      <c r="D65" s="56" t="s">
        <v>899</v>
      </c>
      <c r="E65" s="10">
        <v>1785</v>
      </c>
      <c r="F65" s="10">
        <v>2</v>
      </c>
      <c r="G65" s="10">
        <v>4</v>
      </c>
      <c r="H65" s="78">
        <v>2</v>
      </c>
      <c r="I65" s="10">
        <v>1787</v>
      </c>
      <c r="J65" s="11">
        <v>7.7130253878093602E-3</v>
      </c>
      <c r="K65" s="10">
        <v>1789</v>
      </c>
      <c r="L65" s="11">
        <v>6.0499688878067302E-3</v>
      </c>
    </row>
    <row r="66" spans="2:12" s="1" customFormat="1" ht="11.85" customHeight="1" x14ac:dyDescent="0.15">
      <c r="B66" s="79" t="s">
        <v>330</v>
      </c>
      <c r="C66" s="52" t="s">
        <v>1013</v>
      </c>
      <c r="D66" s="52" t="s">
        <v>899</v>
      </c>
      <c r="E66" s="8">
        <v>240</v>
      </c>
      <c r="F66" s="8">
        <v>2</v>
      </c>
      <c r="G66" s="8">
        <v>4</v>
      </c>
      <c r="H66" s="76">
        <v>2</v>
      </c>
      <c r="I66" s="8">
        <v>242</v>
      </c>
      <c r="J66" s="9">
        <v>1.0445171482092099E-3</v>
      </c>
      <c r="K66" s="8">
        <v>244</v>
      </c>
      <c r="L66" s="9">
        <v>8.25149473798122E-4</v>
      </c>
    </row>
    <row r="67" spans="2:12" s="1" customFormat="1" ht="11.85" customHeight="1" x14ac:dyDescent="0.15">
      <c r="B67" s="79" t="s">
        <v>331</v>
      </c>
      <c r="C67" s="56" t="s">
        <v>1013</v>
      </c>
      <c r="D67" s="56" t="s">
        <v>899</v>
      </c>
      <c r="E67" s="10">
        <v>115</v>
      </c>
      <c r="F67" s="10"/>
      <c r="G67" s="10"/>
      <c r="H67" s="78"/>
      <c r="I67" s="10">
        <v>115</v>
      </c>
      <c r="J67" s="11">
        <v>4.9636145472751905E-4</v>
      </c>
      <c r="K67" s="10">
        <v>115</v>
      </c>
      <c r="L67" s="11">
        <v>3.8890241592944301E-4</v>
      </c>
    </row>
    <row r="68" spans="2:12" s="1" customFormat="1" ht="11.85" customHeight="1" x14ac:dyDescent="0.15">
      <c r="B68" s="79" t="s">
        <v>332</v>
      </c>
      <c r="C68" s="52" t="s">
        <v>1013</v>
      </c>
      <c r="D68" s="52" t="s">
        <v>899</v>
      </c>
      <c r="E68" s="8">
        <v>301</v>
      </c>
      <c r="F68" s="8">
        <v>4</v>
      </c>
      <c r="G68" s="8">
        <v>9</v>
      </c>
      <c r="H68" s="76">
        <v>2.25</v>
      </c>
      <c r="I68" s="8">
        <v>305</v>
      </c>
      <c r="J68" s="9">
        <v>1.31643690166864E-3</v>
      </c>
      <c r="K68" s="8">
        <v>310</v>
      </c>
      <c r="L68" s="9">
        <v>1.0483456429402399E-3</v>
      </c>
    </row>
    <row r="69" spans="2:12" s="1" customFormat="1" ht="11.85" customHeight="1" x14ac:dyDescent="0.15">
      <c r="B69" s="79" t="s">
        <v>333</v>
      </c>
      <c r="C69" s="56" t="s">
        <v>1013</v>
      </c>
      <c r="D69" s="56" t="s">
        <v>906</v>
      </c>
      <c r="E69" s="10">
        <v>214</v>
      </c>
      <c r="F69" s="10">
        <v>6</v>
      </c>
      <c r="G69" s="10">
        <v>28</v>
      </c>
      <c r="H69" s="78">
        <v>4.6666666666666696</v>
      </c>
      <c r="I69" s="10">
        <v>220</v>
      </c>
      <c r="J69" s="11">
        <v>9.4956104382655905E-4</v>
      </c>
      <c r="K69" s="10">
        <v>242</v>
      </c>
      <c r="L69" s="11">
        <v>8.1838595352108905E-4</v>
      </c>
    </row>
    <row r="70" spans="2:12" s="1" customFormat="1" ht="11.85" customHeight="1" x14ac:dyDescent="0.15">
      <c r="B70" s="79" t="s">
        <v>334</v>
      </c>
      <c r="C70" s="52" t="s">
        <v>1013</v>
      </c>
      <c r="D70" s="52" t="s">
        <v>906</v>
      </c>
      <c r="E70" s="8">
        <v>21</v>
      </c>
      <c r="F70" s="8">
        <v>8</v>
      </c>
      <c r="G70" s="8">
        <v>40</v>
      </c>
      <c r="H70" s="76">
        <v>5</v>
      </c>
      <c r="I70" s="8">
        <v>29</v>
      </c>
      <c r="J70" s="9">
        <v>1.2516941032259199E-4</v>
      </c>
      <c r="K70" s="8">
        <v>61</v>
      </c>
      <c r="L70" s="9">
        <v>2.0628736844953099E-4</v>
      </c>
    </row>
    <row r="71" spans="2:12" s="1" customFormat="1" ht="11.85" customHeight="1" x14ac:dyDescent="0.15">
      <c r="B71" s="79" t="s">
        <v>335</v>
      </c>
      <c r="C71" s="56" t="s">
        <v>1013</v>
      </c>
      <c r="D71" s="56" t="s">
        <v>906</v>
      </c>
      <c r="E71" s="10">
        <v>86</v>
      </c>
      <c r="F71" s="10">
        <v>1</v>
      </c>
      <c r="G71" s="10">
        <v>2</v>
      </c>
      <c r="H71" s="78">
        <v>2</v>
      </c>
      <c r="I71" s="10">
        <v>87</v>
      </c>
      <c r="J71" s="11">
        <v>3.75508230967775E-4</v>
      </c>
      <c r="K71" s="10">
        <v>88</v>
      </c>
      <c r="L71" s="11">
        <v>2.9759489218948699E-4</v>
      </c>
    </row>
    <row r="72" spans="2:12" s="1" customFormat="1" ht="11.85" customHeight="1" x14ac:dyDescent="0.15">
      <c r="B72" s="79" t="s">
        <v>338</v>
      </c>
      <c r="C72" s="52" t="s">
        <v>1013</v>
      </c>
      <c r="D72" s="52" t="s">
        <v>906</v>
      </c>
      <c r="E72" s="8">
        <v>115</v>
      </c>
      <c r="F72" s="8">
        <v>2</v>
      </c>
      <c r="G72" s="8">
        <v>6</v>
      </c>
      <c r="H72" s="76">
        <v>3</v>
      </c>
      <c r="I72" s="8">
        <v>117</v>
      </c>
      <c r="J72" s="9">
        <v>5.0499382785321504E-4</v>
      </c>
      <c r="K72" s="8">
        <v>121</v>
      </c>
      <c r="L72" s="9">
        <v>4.0919297676054398E-4</v>
      </c>
    </row>
    <row r="73" spans="2:12" s="1" customFormat="1" ht="11.85" customHeight="1" x14ac:dyDescent="0.15">
      <c r="B73" s="79" t="s">
        <v>339</v>
      </c>
      <c r="C73" s="56" t="s">
        <v>1013</v>
      </c>
      <c r="D73" s="56" t="s">
        <v>906</v>
      </c>
      <c r="E73" s="10">
        <v>36</v>
      </c>
      <c r="F73" s="10">
        <v>3</v>
      </c>
      <c r="G73" s="10">
        <v>9</v>
      </c>
      <c r="H73" s="78">
        <v>3</v>
      </c>
      <c r="I73" s="10">
        <v>39</v>
      </c>
      <c r="J73" s="11">
        <v>1.68331275951072E-4</v>
      </c>
      <c r="K73" s="10">
        <v>45</v>
      </c>
      <c r="L73" s="11">
        <v>1.5217920623326E-4</v>
      </c>
    </row>
    <row r="74" spans="2:12" s="1" customFormat="1" ht="11.85" customHeight="1" x14ac:dyDescent="0.15">
      <c r="B74" s="79" t="s">
        <v>341</v>
      </c>
      <c r="C74" s="52" t="s">
        <v>1013</v>
      </c>
      <c r="D74" s="52" t="s">
        <v>906</v>
      </c>
      <c r="E74" s="8">
        <v>242</v>
      </c>
      <c r="F74" s="8">
        <v>3</v>
      </c>
      <c r="G74" s="8">
        <v>6</v>
      </c>
      <c r="H74" s="76">
        <v>2</v>
      </c>
      <c r="I74" s="8">
        <v>245</v>
      </c>
      <c r="J74" s="9">
        <v>1.05746570789776E-3</v>
      </c>
      <c r="K74" s="8">
        <v>248</v>
      </c>
      <c r="L74" s="9">
        <v>8.3867651435218997E-4</v>
      </c>
    </row>
    <row r="75" spans="2:12" s="1" customFormat="1" ht="11.85" customHeight="1" x14ac:dyDescent="0.15">
      <c r="B75" s="79" t="s">
        <v>342</v>
      </c>
      <c r="C75" s="56" t="s">
        <v>1013</v>
      </c>
      <c r="D75" s="56" t="s">
        <v>906</v>
      </c>
      <c r="E75" s="10">
        <v>578</v>
      </c>
      <c r="F75" s="10">
        <v>215</v>
      </c>
      <c r="G75" s="10">
        <v>1017</v>
      </c>
      <c r="H75" s="78">
        <v>4.7302325581395301</v>
      </c>
      <c r="I75" s="10">
        <v>793</v>
      </c>
      <c r="J75" s="11">
        <v>3.42273594433846E-3</v>
      </c>
      <c r="K75" s="10">
        <v>1595</v>
      </c>
      <c r="L75" s="11">
        <v>5.3939074209344504E-3</v>
      </c>
    </row>
    <row r="76" spans="2:12" s="1" customFormat="1" ht="11.85" customHeight="1" x14ac:dyDescent="0.15">
      <c r="B76" s="79" t="s">
        <v>343</v>
      </c>
      <c r="C76" s="52" t="s">
        <v>1013</v>
      </c>
      <c r="D76" s="52" t="s">
        <v>906</v>
      </c>
      <c r="E76" s="8">
        <v>184</v>
      </c>
      <c r="F76" s="8">
        <v>8</v>
      </c>
      <c r="G76" s="8">
        <v>32</v>
      </c>
      <c r="H76" s="76">
        <v>4</v>
      </c>
      <c r="I76" s="8">
        <v>192</v>
      </c>
      <c r="J76" s="9">
        <v>8.2870782006681505E-4</v>
      </c>
      <c r="K76" s="8">
        <v>216</v>
      </c>
      <c r="L76" s="9">
        <v>7.3046018991964896E-4</v>
      </c>
    </row>
    <row r="77" spans="2:12" s="1" customFormat="1" ht="11.85" customHeight="1" x14ac:dyDescent="0.15">
      <c r="B77" s="79" t="s">
        <v>344</v>
      </c>
      <c r="C77" s="56" t="s">
        <v>1004</v>
      </c>
      <c r="D77" s="56" t="s">
        <v>899</v>
      </c>
      <c r="E77" s="10">
        <v>3</v>
      </c>
      <c r="F77" s="10"/>
      <c r="G77" s="10"/>
      <c r="H77" s="78"/>
      <c r="I77" s="10">
        <v>3</v>
      </c>
      <c r="J77" s="11">
        <v>1.2948559688544E-5</v>
      </c>
      <c r="K77" s="10">
        <v>3</v>
      </c>
      <c r="L77" s="11">
        <v>1.0145280415550699E-5</v>
      </c>
    </row>
    <row r="78" spans="2:12" s="1" customFormat="1" ht="11.85" customHeight="1" x14ac:dyDescent="0.15">
      <c r="B78" s="79" t="s">
        <v>345</v>
      </c>
      <c r="C78" s="52" t="s">
        <v>1004</v>
      </c>
      <c r="D78" s="52" t="s">
        <v>899</v>
      </c>
      <c r="E78" s="8">
        <v>42</v>
      </c>
      <c r="F78" s="8"/>
      <c r="G78" s="8"/>
      <c r="H78" s="76"/>
      <c r="I78" s="8">
        <v>42</v>
      </c>
      <c r="J78" s="9">
        <v>1.81279835639616E-4</v>
      </c>
      <c r="K78" s="8">
        <v>42</v>
      </c>
      <c r="L78" s="9">
        <v>1.4203392581771E-4</v>
      </c>
    </row>
    <row r="79" spans="2:12" s="1" customFormat="1" ht="11.85" customHeight="1" x14ac:dyDescent="0.15">
      <c r="B79" s="79" t="s">
        <v>346</v>
      </c>
      <c r="C79" s="56" t="s">
        <v>1004</v>
      </c>
      <c r="D79" s="56" t="s">
        <v>899</v>
      </c>
      <c r="E79" s="10">
        <v>923</v>
      </c>
      <c r="F79" s="10">
        <v>49</v>
      </c>
      <c r="G79" s="10">
        <v>105</v>
      </c>
      <c r="H79" s="78">
        <v>2.1428571428571401</v>
      </c>
      <c r="I79" s="10">
        <v>972</v>
      </c>
      <c r="J79" s="11">
        <v>4.1953333390882504E-3</v>
      </c>
      <c r="K79" s="10">
        <v>1028</v>
      </c>
      <c r="L79" s="11">
        <v>3.4764494223953699E-3</v>
      </c>
    </row>
    <row r="80" spans="2:12" s="1" customFormat="1" ht="11.85" customHeight="1" x14ac:dyDescent="0.15">
      <c r="B80" s="79" t="s">
        <v>347</v>
      </c>
      <c r="C80" s="52" t="s">
        <v>1004</v>
      </c>
      <c r="D80" s="52" t="s">
        <v>906</v>
      </c>
      <c r="E80" s="8">
        <v>5</v>
      </c>
      <c r="F80" s="8"/>
      <c r="G80" s="8"/>
      <c r="H80" s="76"/>
      <c r="I80" s="8">
        <v>5</v>
      </c>
      <c r="J80" s="9">
        <v>2.1580932814239998E-5</v>
      </c>
      <c r="K80" s="8">
        <v>5</v>
      </c>
      <c r="L80" s="9">
        <v>1.6908800692584499E-5</v>
      </c>
    </row>
    <row r="81" spans="2:12" s="1" customFormat="1" ht="11.85" customHeight="1" x14ac:dyDescent="0.15">
      <c r="B81" s="79" t="s">
        <v>349</v>
      </c>
      <c r="C81" s="56" t="s">
        <v>1004</v>
      </c>
      <c r="D81" s="56" t="s">
        <v>906</v>
      </c>
      <c r="E81" s="10">
        <v>12</v>
      </c>
      <c r="F81" s="10"/>
      <c r="G81" s="10"/>
      <c r="H81" s="78"/>
      <c r="I81" s="10">
        <v>12</v>
      </c>
      <c r="J81" s="11">
        <v>5.17942387541759E-5</v>
      </c>
      <c r="K81" s="10">
        <v>12</v>
      </c>
      <c r="L81" s="11">
        <v>4.0581121662202702E-5</v>
      </c>
    </row>
    <row r="82" spans="2:12" s="1" customFormat="1" ht="11.85" customHeight="1" x14ac:dyDescent="0.15">
      <c r="B82" s="79" t="s">
        <v>350</v>
      </c>
      <c r="C82" s="52" t="s">
        <v>1004</v>
      </c>
      <c r="D82" s="52" t="s">
        <v>906</v>
      </c>
      <c r="E82" s="8">
        <v>1</v>
      </c>
      <c r="F82" s="8"/>
      <c r="G82" s="8"/>
      <c r="H82" s="76"/>
      <c r="I82" s="8">
        <v>1</v>
      </c>
      <c r="J82" s="9">
        <v>4.3161865628479897E-6</v>
      </c>
      <c r="K82" s="8">
        <v>1</v>
      </c>
      <c r="L82" s="9">
        <v>3.3817601385169002E-6</v>
      </c>
    </row>
    <row r="83" spans="2:12" s="1" customFormat="1" ht="11.85" customHeight="1" x14ac:dyDescent="0.15">
      <c r="B83" s="79" t="s">
        <v>351</v>
      </c>
      <c r="C83" s="56" t="s">
        <v>1004</v>
      </c>
      <c r="D83" s="56" t="s">
        <v>906</v>
      </c>
      <c r="E83" s="10">
        <v>333</v>
      </c>
      <c r="F83" s="10">
        <v>46</v>
      </c>
      <c r="G83" s="10">
        <v>234</v>
      </c>
      <c r="H83" s="78">
        <v>5.0869565217391299</v>
      </c>
      <c r="I83" s="10">
        <v>379</v>
      </c>
      <c r="J83" s="11">
        <v>1.63583470731939E-3</v>
      </c>
      <c r="K83" s="10">
        <v>567</v>
      </c>
      <c r="L83" s="11">
        <v>1.91745799853908E-3</v>
      </c>
    </row>
    <row r="84" spans="2:12" s="1" customFormat="1" ht="11.85" customHeight="1" x14ac:dyDescent="0.15">
      <c r="B84" s="79" t="s">
        <v>354</v>
      </c>
      <c r="C84" s="52" t="s">
        <v>1004</v>
      </c>
      <c r="D84" s="52" t="s">
        <v>906</v>
      </c>
      <c r="E84" s="8">
        <v>10</v>
      </c>
      <c r="F84" s="8">
        <v>3</v>
      </c>
      <c r="G84" s="8">
        <v>10</v>
      </c>
      <c r="H84" s="76">
        <v>3.3333333333333299</v>
      </c>
      <c r="I84" s="8">
        <v>13</v>
      </c>
      <c r="J84" s="9">
        <v>5.6110425317023899E-5</v>
      </c>
      <c r="K84" s="8">
        <v>20</v>
      </c>
      <c r="L84" s="9">
        <v>6.76352027703379E-5</v>
      </c>
    </row>
    <row r="85" spans="2:12" s="1" customFormat="1" ht="11.85" customHeight="1" x14ac:dyDescent="0.15">
      <c r="B85" s="79" t="s">
        <v>355</v>
      </c>
      <c r="C85" s="56" t="s">
        <v>1004</v>
      </c>
      <c r="D85" s="56" t="s">
        <v>906</v>
      </c>
      <c r="E85" s="10">
        <v>34</v>
      </c>
      <c r="F85" s="10"/>
      <c r="G85" s="10"/>
      <c r="H85" s="78"/>
      <c r="I85" s="10">
        <v>34</v>
      </c>
      <c r="J85" s="11">
        <v>1.4675034313683201E-4</v>
      </c>
      <c r="K85" s="10">
        <v>34</v>
      </c>
      <c r="L85" s="11">
        <v>1.14979844709574E-4</v>
      </c>
    </row>
    <row r="86" spans="2:12" s="1" customFormat="1" ht="11.85" customHeight="1" x14ac:dyDescent="0.15">
      <c r="B86" s="79" t="s">
        <v>356</v>
      </c>
      <c r="C86" s="52" t="s">
        <v>1004</v>
      </c>
      <c r="D86" s="52" t="s">
        <v>906</v>
      </c>
      <c r="E86" s="8">
        <v>67</v>
      </c>
      <c r="F86" s="8">
        <v>2</v>
      </c>
      <c r="G86" s="8">
        <v>4</v>
      </c>
      <c r="H86" s="76">
        <v>2</v>
      </c>
      <c r="I86" s="8">
        <v>69</v>
      </c>
      <c r="J86" s="9">
        <v>2.9781687283651098E-4</v>
      </c>
      <c r="K86" s="8">
        <v>71</v>
      </c>
      <c r="L86" s="9">
        <v>2.4010496983470001E-4</v>
      </c>
    </row>
    <row r="87" spans="2:12" s="1" customFormat="1" ht="11.85" customHeight="1" x14ac:dyDescent="0.15">
      <c r="B87" s="79" t="s">
        <v>357</v>
      </c>
      <c r="C87" s="56" t="s">
        <v>1004</v>
      </c>
      <c r="D87" s="56" t="s">
        <v>906</v>
      </c>
      <c r="E87" s="10">
        <v>31</v>
      </c>
      <c r="F87" s="10">
        <v>11</v>
      </c>
      <c r="G87" s="10">
        <v>69</v>
      </c>
      <c r="H87" s="78">
        <v>6.2727272727272698</v>
      </c>
      <c r="I87" s="10">
        <v>42</v>
      </c>
      <c r="J87" s="11">
        <v>1.81279835639616E-4</v>
      </c>
      <c r="K87" s="10">
        <v>100</v>
      </c>
      <c r="L87" s="11">
        <v>3.3817601385169001E-4</v>
      </c>
    </row>
    <row r="88" spans="2:12" s="1" customFormat="1" ht="11.85" customHeight="1" x14ac:dyDescent="0.15">
      <c r="B88" s="79" t="s">
        <v>358</v>
      </c>
      <c r="C88" s="52" t="s">
        <v>1004</v>
      </c>
      <c r="D88" s="52" t="s">
        <v>906</v>
      </c>
      <c r="E88" s="8">
        <v>1</v>
      </c>
      <c r="F88" s="8">
        <v>1</v>
      </c>
      <c r="G88" s="8">
        <v>5</v>
      </c>
      <c r="H88" s="76">
        <v>5</v>
      </c>
      <c r="I88" s="8">
        <v>2</v>
      </c>
      <c r="J88" s="9">
        <v>8.6323731256959794E-6</v>
      </c>
      <c r="K88" s="8">
        <v>6</v>
      </c>
      <c r="L88" s="9">
        <v>2.0290560831101398E-5</v>
      </c>
    </row>
    <row r="89" spans="2:12" s="1" customFormat="1" ht="11.85" customHeight="1" x14ac:dyDescent="0.15">
      <c r="B89" s="79" t="s">
        <v>359</v>
      </c>
      <c r="C89" s="56" t="s">
        <v>1004</v>
      </c>
      <c r="D89" s="56" t="s">
        <v>906</v>
      </c>
      <c r="E89" s="10">
        <v>12</v>
      </c>
      <c r="F89" s="10">
        <v>1</v>
      </c>
      <c r="G89" s="10">
        <v>3</v>
      </c>
      <c r="H89" s="78">
        <v>3</v>
      </c>
      <c r="I89" s="10">
        <v>13</v>
      </c>
      <c r="J89" s="11">
        <v>5.6110425317023899E-5</v>
      </c>
      <c r="K89" s="10">
        <v>15</v>
      </c>
      <c r="L89" s="11">
        <v>5.0726402077753398E-5</v>
      </c>
    </row>
    <row r="90" spans="2:12" s="1" customFormat="1" ht="11.85" customHeight="1" x14ac:dyDescent="0.15">
      <c r="B90" s="79" t="s">
        <v>361</v>
      </c>
      <c r="C90" s="52" t="s">
        <v>1004</v>
      </c>
      <c r="D90" s="52" t="s">
        <v>906</v>
      </c>
      <c r="E90" s="8">
        <v>7</v>
      </c>
      <c r="F90" s="8">
        <v>2</v>
      </c>
      <c r="G90" s="8">
        <v>17</v>
      </c>
      <c r="H90" s="76">
        <v>8.5</v>
      </c>
      <c r="I90" s="8">
        <v>9</v>
      </c>
      <c r="J90" s="9">
        <v>3.8845679065631903E-5</v>
      </c>
      <c r="K90" s="8">
        <v>24</v>
      </c>
      <c r="L90" s="9">
        <v>8.1162243324405499E-5</v>
      </c>
    </row>
    <row r="91" spans="2:12" s="1" customFormat="1" ht="11.85" customHeight="1" x14ac:dyDescent="0.15">
      <c r="B91" s="79" t="s">
        <v>362</v>
      </c>
      <c r="C91" s="56" t="s">
        <v>1004</v>
      </c>
      <c r="D91" s="56" t="s">
        <v>906</v>
      </c>
      <c r="E91" s="10">
        <v>99</v>
      </c>
      <c r="F91" s="10">
        <v>13</v>
      </c>
      <c r="G91" s="10">
        <v>60</v>
      </c>
      <c r="H91" s="78">
        <v>4.6153846153846203</v>
      </c>
      <c r="I91" s="10">
        <v>112</v>
      </c>
      <c r="J91" s="11">
        <v>4.8341289503897502E-4</v>
      </c>
      <c r="K91" s="10">
        <v>159</v>
      </c>
      <c r="L91" s="11">
        <v>5.3769986202418596E-4</v>
      </c>
    </row>
    <row r="92" spans="2:12" s="1" customFormat="1" ht="11.85" customHeight="1" x14ac:dyDescent="0.15">
      <c r="B92" s="79" t="s">
        <v>363</v>
      </c>
      <c r="C92" s="52" t="s">
        <v>1004</v>
      </c>
      <c r="D92" s="52" t="s">
        <v>906</v>
      </c>
      <c r="E92" s="8">
        <v>1</v>
      </c>
      <c r="F92" s="8"/>
      <c r="G92" s="8"/>
      <c r="H92" s="76"/>
      <c r="I92" s="8">
        <v>1</v>
      </c>
      <c r="J92" s="9">
        <v>4.3161865628479897E-6</v>
      </c>
      <c r="K92" s="8">
        <v>1</v>
      </c>
      <c r="L92" s="9">
        <v>3.3817601385169002E-6</v>
      </c>
    </row>
    <row r="93" spans="2:12" s="1" customFormat="1" ht="11.85" customHeight="1" x14ac:dyDescent="0.15">
      <c r="B93" s="79" t="s">
        <v>364</v>
      </c>
      <c r="C93" s="56" t="s">
        <v>1004</v>
      </c>
      <c r="D93" s="56" t="s">
        <v>906</v>
      </c>
      <c r="E93" s="10">
        <v>5</v>
      </c>
      <c r="F93" s="10"/>
      <c r="G93" s="10"/>
      <c r="H93" s="78"/>
      <c r="I93" s="10">
        <v>5</v>
      </c>
      <c r="J93" s="11">
        <v>2.1580932814239998E-5</v>
      </c>
      <c r="K93" s="10">
        <v>5</v>
      </c>
      <c r="L93" s="11">
        <v>1.6908800692584499E-5</v>
      </c>
    </row>
    <row r="94" spans="2:12" s="1" customFormat="1" ht="11.85" customHeight="1" x14ac:dyDescent="0.15">
      <c r="B94" s="79" t="s">
        <v>365</v>
      </c>
      <c r="C94" s="52" t="s">
        <v>1004</v>
      </c>
      <c r="D94" s="52" t="s">
        <v>906</v>
      </c>
      <c r="E94" s="8">
        <v>7</v>
      </c>
      <c r="F94" s="8">
        <v>1</v>
      </c>
      <c r="G94" s="8">
        <v>2</v>
      </c>
      <c r="H94" s="76">
        <v>2</v>
      </c>
      <c r="I94" s="8">
        <v>8</v>
      </c>
      <c r="J94" s="9">
        <v>3.4529492502783897E-5</v>
      </c>
      <c r="K94" s="8">
        <v>9</v>
      </c>
      <c r="L94" s="9">
        <v>3.0435841246652101E-5</v>
      </c>
    </row>
    <row r="95" spans="2:12" s="1" customFormat="1" ht="11.85" customHeight="1" x14ac:dyDescent="0.15">
      <c r="B95" s="79" t="s">
        <v>366</v>
      </c>
      <c r="C95" s="56" t="s">
        <v>1004</v>
      </c>
      <c r="D95" s="56" t="s">
        <v>906</v>
      </c>
      <c r="E95" s="10">
        <v>14</v>
      </c>
      <c r="F95" s="10">
        <v>3</v>
      </c>
      <c r="G95" s="10">
        <v>7</v>
      </c>
      <c r="H95" s="78">
        <v>2.3333333333333299</v>
      </c>
      <c r="I95" s="10">
        <v>17</v>
      </c>
      <c r="J95" s="11">
        <v>7.3375171568415895E-5</v>
      </c>
      <c r="K95" s="10">
        <v>21</v>
      </c>
      <c r="L95" s="11">
        <v>7.1016962908854796E-5</v>
      </c>
    </row>
    <row r="96" spans="2:12" s="1" customFormat="1" ht="11.85" customHeight="1" x14ac:dyDescent="0.15">
      <c r="B96" s="79" t="s">
        <v>367</v>
      </c>
      <c r="C96" s="52" t="s">
        <v>1004</v>
      </c>
      <c r="D96" s="52" t="s">
        <v>906</v>
      </c>
      <c r="E96" s="8">
        <v>2</v>
      </c>
      <c r="F96" s="8"/>
      <c r="G96" s="8"/>
      <c r="H96" s="76"/>
      <c r="I96" s="8">
        <v>2</v>
      </c>
      <c r="J96" s="9">
        <v>8.6323731256959794E-6</v>
      </c>
      <c r="K96" s="8">
        <v>2</v>
      </c>
      <c r="L96" s="9">
        <v>6.7635202770337901E-6</v>
      </c>
    </row>
    <row r="97" spans="2:12" s="1" customFormat="1" ht="11.85" customHeight="1" x14ac:dyDescent="0.15">
      <c r="B97" s="79" t="s">
        <v>368</v>
      </c>
      <c r="C97" s="56" t="s">
        <v>1004</v>
      </c>
      <c r="D97" s="56" t="s">
        <v>906</v>
      </c>
      <c r="E97" s="10">
        <v>3</v>
      </c>
      <c r="F97" s="10"/>
      <c r="G97" s="10"/>
      <c r="H97" s="78"/>
      <c r="I97" s="10">
        <v>3</v>
      </c>
      <c r="J97" s="11">
        <v>1.2948559688544E-5</v>
      </c>
      <c r="K97" s="10">
        <v>3</v>
      </c>
      <c r="L97" s="11">
        <v>1.0145280415550699E-5</v>
      </c>
    </row>
    <row r="98" spans="2:12" s="1" customFormat="1" ht="11.85" customHeight="1" x14ac:dyDescent="0.15">
      <c r="B98" s="79" t="s">
        <v>369</v>
      </c>
      <c r="C98" s="52" t="s">
        <v>1004</v>
      </c>
      <c r="D98" s="52" t="s">
        <v>906</v>
      </c>
      <c r="E98" s="8">
        <v>31</v>
      </c>
      <c r="F98" s="8">
        <v>8</v>
      </c>
      <c r="G98" s="8">
        <v>21</v>
      </c>
      <c r="H98" s="76">
        <v>2.625</v>
      </c>
      <c r="I98" s="8">
        <v>39</v>
      </c>
      <c r="J98" s="9">
        <v>1.68331275951072E-4</v>
      </c>
      <c r="K98" s="8">
        <v>52</v>
      </c>
      <c r="L98" s="9">
        <v>1.7585152720287899E-4</v>
      </c>
    </row>
    <row r="99" spans="2:12" s="1" customFormat="1" ht="11.85" customHeight="1" x14ac:dyDescent="0.15">
      <c r="B99" s="79" t="s">
        <v>370</v>
      </c>
      <c r="C99" s="56" t="s">
        <v>1004</v>
      </c>
      <c r="D99" s="56" t="s">
        <v>906</v>
      </c>
      <c r="E99" s="10">
        <v>168</v>
      </c>
      <c r="F99" s="10">
        <v>8</v>
      </c>
      <c r="G99" s="10">
        <v>19</v>
      </c>
      <c r="H99" s="78">
        <v>2.375</v>
      </c>
      <c r="I99" s="10">
        <v>176</v>
      </c>
      <c r="J99" s="11">
        <v>7.5964883506124696E-4</v>
      </c>
      <c r="K99" s="10">
        <v>187</v>
      </c>
      <c r="L99" s="11">
        <v>6.3238914590265901E-4</v>
      </c>
    </row>
    <row r="100" spans="2:12" s="1" customFormat="1" ht="11.85" customHeight="1" x14ac:dyDescent="0.15">
      <c r="B100" s="79" t="s">
        <v>371</v>
      </c>
      <c r="C100" s="52" t="s">
        <v>1004</v>
      </c>
      <c r="D100" s="52" t="s">
        <v>906</v>
      </c>
      <c r="E100" s="8">
        <v>195</v>
      </c>
      <c r="F100" s="8">
        <v>47</v>
      </c>
      <c r="G100" s="8">
        <v>99</v>
      </c>
      <c r="H100" s="76">
        <v>2.1063829787234001</v>
      </c>
      <c r="I100" s="8">
        <v>242</v>
      </c>
      <c r="J100" s="9">
        <v>1.0445171482092099E-3</v>
      </c>
      <c r="K100" s="8">
        <v>294</v>
      </c>
      <c r="L100" s="9">
        <v>9.9423748072396696E-4</v>
      </c>
    </row>
    <row r="101" spans="2:12" s="1" customFormat="1" ht="11.85" customHeight="1" x14ac:dyDescent="0.15">
      <c r="B101" s="79" t="s">
        <v>377</v>
      </c>
      <c r="C101" s="56" t="s">
        <v>1003</v>
      </c>
      <c r="D101" s="56" t="s">
        <v>899</v>
      </c>
      <c r="E101" s="10">
        <v>1</v>
      </c>
      <c r="F101" s="10"/>
      <c r="G101" s="10"/>
      <c r="H101" s="78"/>
      <c r="I101" s="10">
        <v>1</v>
      </c>
      <c r="J101" s="11">
        <v>4.3161865628479897E-6</v>
      </c>
      <c r="K101" s="10">
        <v>1</v>
      </c>
      <c r="L101" s="11">
        <v>3.3817601385169002E-6</v>
      </c>
    </row>
    <row r="102" spans="2:12" s="1" customFormat="1" ht="11.85" customHeight="1" x14ac:dyDescent="0.15">
      <c r="B102" s="79" t="s">
        <v>378</v>
      </c>
      <c r="C102" s="52" t="s">
        <v>1003</v>
      </c>
      <c r="D102" s="52" t="s">
        <v>899</v>
      </c>
      <c r="E102" s="8">
        <v>3</v>
      </c>
      <c r="F102" s="8"/>
      <c r="G102" s="8"/>
      <c r="H102" s="76"/>
      <c r="I102" s="8">
        <v>3</v>
      </c>
      <c r="J102" s="9">
        <v>1.2948559688544E-5</v>
      </c>
      <c r="K102" s="8">
        <v>3</v>
      </c>
      <c r="L102" s="9">
        <v>1.0145280415550699E-5</v>
      </c>
    </row>
    <row r="103" spans="2:12" s="1" customFormat="1" ht="11.85" customHeight="1" x14ac:dyDescent="0.15">
      <c r="B103" s="79" t="s">
        <v>379</v>
      </c>
      <c r="C103" s="56" t="s">
        <v>1003</v>
      </c>
      <c r="D103" s="56" t="s">
        <v>899</v>
      </c>
      <c r="E103" s="10">
        <v>2</v>
      </c>
      <c r="F103" s="10"/>
      <c r="G103" s="10"/>
      <c r="H103" s="78"/>
      <c r="I103" s="10">
        <v>2</v>
      </c>
      <c r="J103" s="11">
        <v>8.6323731256959794E-6</v>
      </c>
      <c r="K103" s="10">
        <v>2</v>
      </c>
      <c r="L103" s="11">
        <v>6.7635202770337901E-6</v>
      </c>
    </row>
    <row r="104" spans="2:12" s="1" customFormat="1" ht="11.85" customHeight="1" x14ac:dyDescent="0.15">
      <c r="B104" s="79" t="s">
        <v>380</v>
      </c>
      <c r="C104" s="52" t="s">
        <v>1003</v>
      </c>
      <c r="D104" s="52" t="s">
        <v>899</v>
      </c>
      <c r="E104" s="8">
        <v>117</v>
      </c>
      <c r="F104" s="8"/>
      <c r="G104" s="8"/>
      <c r="H104" s="76"/>
      <c r="I104" s="8">
        <v>117</v>
      </c>
      <c r="J104" s="9">
        <v>5.0499382785321504E-4</v>
      </c>
      <c r="K104" s="8">
        <v>117</v>
      </c>
      <c r="L104" s="9">
        <v>3.9566593620647699E-4</v>
      </c>
    </row>
    <row r="105" spans="2:12" s="1" customFormat="1" ht="11.85" customHeight="1" x14ac:dyDescent="0.15">
      <c r="B105" s="79" t="s">
        <v>381</v>
      </c>
      <c r="C105" s="56" t="s">
        <v>1003</v>
      </c>
      <c r="D105" s="56" t="s">
        <v>899</v>
      </c>
      <c r="E105" s="10">
        <v>796</v>
      </c>
      <c r="F105" s="10">
        <v>1</v>
      </c>
      <c r="G105" s="10">
        <v>2</v>
      </c>
      <c r="H105" s="78">
        <v>2</v>
      </c>
      <c r="I105" s="10">
        <v>797</v>
      </c>
      <c r="J105" s="11">
        <v>3.44000069058985E-3</v>
      </c>
      <c r="K105" s="10">
        <v>798</v>
      </c>
      <c r="L105" s="11">
        <v>2.69864459053648E-3</v>
      </c>
    </row>
    <row r="106" spans="2:12" s="1" customFormat="1" ht="11.85" customHeight="1" x14ac:dyDescent="0.15">
      <c r="B106" s="79" t="s">
        <v>382</v>
      </c>
      <c r="C106" s="52" t="s">
        <v>1003</v>
      </c>
      <c r="D106" s="52" t="s">
        <v>899</v>
      </c>
      <c r="E106" s="8">
        <v>1036</v>
      </c>
      <c r="F106" s="8">
        <v>5</v>
      </c>
      <c r="G106" s="8">
        <v>10</v>
      </c>
      <c r="H106" s="76">
        <v>2</v>
      </c>
      <c r="I106" s="8">
        <v>1041</v>
      </c>
      <c r="J106" s="9">
        <v>4.4931502119247603E-3</v>
      </c>
      <c r="K106" s="8">
        <v>1046</v>
      </c>
      <c r="L106" s="9">
        <v>3.5373211048886702E-3</v>
      </c>
    </row>
    <row r="107" spans="2:12" s="1" customFormat="1" ht="11.85" customHeight="1" x14ac:dyDescent="0.15">
      <c r="B107" s="79" t="s">
        <v>383</v>
      </c>
      <c r="C107" s="56" t="s">
        <v>1003</v>
      </c>
      <c r="D107" s="56" t="s">
        <v>899</v>
      </c>
      <c r="E107" s="10">
        <v>511</v>
      </c>
      <c r="F107" s="10">
        <v>4</v>
      </c>
      <c r="G107" s="10">
        <v>8</v>
      </c>
      <c r="H107" s="78">
        <v>2</v>
      </c>
      <c r="I107" s="10">
        <v>515</v>
      </c>
      <c r="J107" s="11">
        <v>2.2228360798667202E-3</v>
      </c>
      <c r="K107" s="10">
        <v>519</v>
      </c>
      <c r="L107" s="11">
        <v>1.7551335118902701E-3</v>
      </c>
    </row>
    <row r="108" spans="2:12" s="1" customFormat="1" ht="11.85" customHeight="1" x14ac:dyDescent="0.15">
      <c r="B108" s="79" t="s">
        <v>384</v>
      </c>
      <c r="C108" s="52" t="s">
        <v>1003</v>
      </c>
      <c r="D108" s="52" t="s">
        <v>899</v>
      </c>
      <c r="E108" s="8">
        <v>56</v>
      </c>
      <c r="F108" s="8">
        <v>4</v>
      </c>
      <c r="G108" s="8">
        <v>10</v>
      </c>
      <c r="H108" s="76">
        <v>2.5</v>
      </c>
      <c r="I108" s="8">
        <v>60</v>
      </c>
      <c r="J108" s="9">
        <v>2.5897119377088002E-4</v>
      </c>
      <c r="K108" s="8">
        <v>66</v>
      </c>
      <c r="L108" s="9">
        <v>2.23196169142115E-4</v>
      </c>
    </row>
    <row r="109" spans="2:12" s="1" customFormat="1" ht="11.85" customHeight="1" x14ac:dyDescent="0.15">
      <c r="B109" s="79" t="s">
        <v>388</v>
      </c>
      <c r="C109" s="56" t="s">
        <v>1003</v>
      </c>
      <c r="D109" s="56" t="s">
        <v>906</v>
      </c>
      <c r="E109" s="10">
        <v>25</v>
      </c>
      <c r="F109" s="10">
        <v>7</v>
      </c>
      <c r="G109" s="10">
        <v>53</v>
      </c>
      <c r="H109" s="78">
        <v>7.5714285714285703</v>
      </c>
      <c r="I109" s="10">
        <v>32</v>
      </c>
      <c r="J109" s="11">
        <v>1.38117970011136E-4</v>
      </c>
      <c r="K109" s="10">
        <v>78</v>
      </c>
      <c r="L109" s="11">
        <v>2.63777290804318E-4</v>
      </c>
    </row>
    <row r="110" spans="2:12" s="1" customFormat="1" ht="11.85" customHeight="1" x14ac:dyDescent="0.15">
      <c r="B110" s="79" t="s">
        <v>389</v>
      </c>
      <c r="C110" s="52" t="s">
        <v>1003</v>
      </c>
      <c r="D110" s="52" t="s">
        <v>906</v>
      </c>
      <c r="E110" s="8">
        <v>459</v>
      </c>
      <c r="F110" s="8">
        <v>16</v>
      </c>
      <c r="G110" s="8">
        <v>131</v>
      </c>
      <c r="H110" s="76">
        <v>8.1875</v>
      </c>
      <c r="I110" s="8">
        <v>475</v>
      </c>
      <c r="J110" s="9">
        <v>2.0501886173528001E-3</v>
      </c>
      <c r="K110" s="8">
        <v>590</v>
      </c>
      <c r="L110" s="9">
        <v>1.9952384817249701E-3</v>
      </c>
    </row>
    <row r="111" spans="2:12" s="1" customFormat="1" ht="11.85" customHeight="1" x14ac:dyDescent="0.15">
      <c r="B111" s="79" t="s">
        <v>391</v>
      </c>
      <c r="C111" s="56" t="s">
        <v>1003</v>
      </c>
      <c r="D111" s="56" t="s">
        <v>906</v>
      </c>
      <c r="E111" s="10">
        <v>49</v>
      </c>
      <c r="F111" s="10">
        <v>225</v>
      </c>
      <c r="G111" s="10">
        <v>1648</v>
      </c>
      <c r="H111" s="78">
        <v>7.3244444444444499</v>
      </c>
      <c r="I111" s="10">
        <v>274</v>
      </c>
      <c r="J111" s="11">
        <v>1.18263511822035E-3</v>
      </c>
      <c r="K111" s="10">
        <v>1697</v>
      </c>
      <c r="L111" s="11">
        <v>5.7388469550631697E-3</v>
      </c>
    </row>
    <row r="112" spans="2:12" s="1" customFormat="1" ht="11.85" customHeight="1" x14ac:dyDescent="0.15">
      <c r="B112" s="79" t="s">
        <v>392</v>
      </c>
      <c r="C112" s="52" t="s">
        <v>1003</v>
      </c>
      <c r="D112" s="52" t="s">
        <v>906</v>
      </c>
      <c r="E112" s="8">
        <v>2</v>
      </c>
      <c r="F112" s="8"/>
      <c r="G112" s="8"/>
      <c r="H112" s="76"/>
      <c r="I112" s="8">
        <v>2</v>
      </c>
      <c r="J112" s="9">
        <v>8.6323731256959794E-6</v>
      </c>
      <c r="K112" s="8">
        <v>2</v>
      </c>
      <c r="L112" s="9">
        <v>6.7635202770337901E-6</v>
      </c>
    </row>
    <row r="113" spans="2:12" s="1" customFormat="1" ht="11.85" customHeight="1" x14ac:dyDescent="0.15">
      <c r="B113" s="79" t="s">
        <v>394</v>
      </c>
      <c r="C113" s="56" t="s">
        <v>1003</v>
      </c>
      <c r="D113" s="56" t="s">
        <v>906</v>
      </c>
      <c r="E113" s="10">
        <v>9</v>
      </c>
      <c r="F113" s="10">
        <v>2</v>
      </c>
      <c r="G113" s="10">
        <v>9</v>
      </c>
      <c r="H113" s="78">
        <v>4.5</v>
      </c>
      <c r="I113" s="10">
        <v>11</v>
      </c>
      <c r="J113" s="11">
        <v>4.7478052191327901E-5</v>
      </c>
      <c r="K113" s="10">
        <v>18</v>
      </c>
      <c r="L113" s="11">
        <v>6.08716824933041E-5</v>
      </c>
    </row>
    <row r="114" spans="2:12" s="1" customFormat="1" ht="11.85" customHeight="1" x14ac:dyDescent="0.15">
      <c r="B114" s="79" t="s">
        <v>395</v>
      </c>
      <c r="C114" s="52" t="s">
        <v>1003</v>
      </c>
      <c r="D114" s="52" t="s">
        <v>906</v>
      </c>
      <c r="E114" s="8">
        <v>200</v>
      </c>
      <c r="F114" s="8">
        <v>22</v>
      </c>
      <c r="G114" s="8">
        <v>142</v>
      </c>
      <c r="H114" s="76">
        <v>6.4545454545454497</v>
      </c>
      <c r="I114" s="8">
        <v>222</v>
      </c>
      <c r="J114" s="9">
        <v>9.5819341695225395E-4</v>
      </c>
      <c r="K114" s="8">
        <v>342</v>
      </c>
      <c r="L114" s="9">
        <v>1.1565619673727799E-3</v>
      </c>
    </row>
    <row r="115" spans="2:12" s="1" customFormat="1" ht="11.85" customHeight="1" x14ac:dyDescent="0.15">
      <c r="B115" s="79" t="s">
        <v>396</v>
      </c>
      <c r="C115" s="56" t="s">
        <v>1003</v>
      </c>
      <c r="D115" s="56" t="s">
        <v>906</v>
      </c>
      <c r="E115" s="10">
        <v>3</v>
      </c>
      <c r="F115" s="10">
        <v>1</v>
      </c>
      <c r="G115" s="10">
        <v>8</v>
      </c>
      <c r="H115" s="78">
        <v>8</v>
      </c>
      <c r="I115" s="10">
        <v>4</v>
      </c>
      <c r="J115" s="11">
        <v>1.7264746251391999E-5</v>
      </c>
      <c r="K115" s="10">
        <v>11</v>
      </c>
      <c r="L115" s="11">
        <v>3.7199361523685799E-5</v>
      </c>
    </row>
    <row r="116" spans="2:12" s="1" customFormat="1" ht="11.85" customHeight="1" x14ac:dyDescent="0.15">
      <c r="B116" s="79" t="s">
        <v>397</v>
      </c>
      <c r="C116" s="52" t="s">
        <v>1003</v>
      </c>
      <c r="D116" s="52" t="s">
        <v>906</v>
      </c>
      <c r="E116" s="8">
        <v>21</v>
      </c>
      <c r="F116" s="8">
        <v>4</v>
      </c>
      <c r="G116" s="8">
        <v>19</v>
      </c>
      <c r="H116" s="76">
        <v>4.75</v>
      </c>
      <c r="I116" s="8">
        <v>25</v>
      </c>
      <c r="J116" s="9">
        <v>1.079046640712E-4</v>
      </c>
      <c r="K116" s="8">
        <v>40</v>
      </c>
      <c r="L116" s="9">
        <v>1.3527040554067599E-4</v>
      </c>
    </row>
    <row r="117" spans="2:12" s="1" customFormat="1" ht="11.85" customHeight="1" x14ac:dyDescent="0.15">
      <c r="B117" s="79" t="s">
        <v>398</v>
      </c>
      <c r="C117" s="56" t="s">
        <v>1003</v>
      </c>
      <c r="D117" s="56" t="s">
        <v>906</v>
      </c>
      <c r="E117" s="10">
        <v>25</v>
      </c>
      <c r="F117" s="10">
        <v>5</v>
      </c>
      <c r="G117" s="10">
        <v>16</v>
      </c>
      <c r="H117" s="78">
        <v>3.2</v>
      </c>
      <c r="I117" s="10">
        <v>30</v>
      </c>
      <c r="J117" s="11">
        <v>1.2948559688544001E-4</v>
      </c>
      <c r="K117" s="10">
        <v>41</v>
      </c>
      <c r="L117" s="11">
        <v>1.3865216567919301E-4</v>
      </c>
    </row>
    <row r="118" spans="2:12" s="1" customFormat="1" ht="11.85" customHeight="1" x14ac:dyDescent="0.15">
      <c r="B118" s="79" t="s">
        <v>399</v>
      </c>
      <c r="C118" s="52" t="s">
        <v>1003</v>
      </c>
      <c r="D118" s="52" t="s">
        <v>906</v>
      </c>
      <c r="E118" s="8">
        <v>4</v>
      </c>
      <c r="F118" s="8">
        <v>1</v>
      </c>
      <c r="G118" s="8">
        <v>6</v>
      </c>
      <c r="H118" s="76">
        <v>6</v>
      </c>
      <c r="I118" s="8">
        <v>5</v>
      </c>
      <c r="J118" s="9">
        <v>2.1580932814239998E-5</v>
      </c>
      <c r="K118" s="8">
        <v>10</v>
      </c>
      <c r="L118" s="9">
        <v>3.3817601385168997E-5</v>
      </c>
    </row>
    <row r="119" spans="2:12" s="1" customFormat="1" ht="11.85" customHeight="1" x14ac:dyDescent="0.15">
      <c r="B119" s="79" t="s">
        <v>400</v>
      </c>
      <c r="C119" s="56" t="s">
        <v>1003</v>
      </c>
      <c r="D119" s="56" t="s">
        <v>906</v>
      </c>
      <c r="E119" s="10">
        <v>21</v>
      </c>
      <c r="F119" s="10"/>
      <c r="G119" s="10"/>
      <c r="H119" s="78"/>
      <c r="I119" s="10">
        <v>21</v>
      </c>
      <c r="J119" s="11">
        <v>9.0639917819807796E-5</v>
      </c>
      <c r="K119" s="10">
        <v>21</v>
      </c>
      <c r="L119" s="11">
        <v>7.1016962908854796E-5</v>
      </c>
    </row>
    <row r="120" spans="2:12" s="1" customFormat="1" ht="11.85" customHeight="1" x14ac:dyDescent="0.15">
      <c r="B120" s="79" t="s">
        <v>401</v>
      </c>
      <c r="C120" s="52" t="s">
        <v>1003</v>
      </c>
      <c r="D120" s="52" t="s">
        <v>906</v>
      </c>
      <c r="E120" s="8">
        <v>14</v>
      </c>
      <c r="F120" s="8">
        <v>1</v>
      </c>
      <c r="G120" s="8">
        <v>6</v>
      </c>
      <c r="H120" s="76">
        <v>6</v>
      </c>
      <c r="I120" s="8">
        <v>15</v>
      </c>
      <c r="J120" s="9">
        <v>6.4742798442719897E-5</v>
      </c>
      <c r="K120" s="8">
        <v>20</v>
      </c>
      <c r="L120" s="9">
        <v>6.76352027703379E-5</v>
      </c>
    </row>
    <row r="121" spans="2:12" s="1" customFormat="1" ht="11.85" customHeight="1" x14ac:dyDescent="0.15">
      <c r="B121" s="79" t="s">
        <v>402</v>
      </c>
      <c r="C121" s="56" t="s">
        <v>1003</v>
      </c>
      <c r="D121" s="56" t="s">
        <v>906</v>
      </c>
      <c r="E121" s="10">
        <v>51</v>
      </c>
      <c r="F121" s="10"/>
      <c r="G121" s="10"/>
      <c r="H121" s="78"/>
      <c r="I121" s="10">
        <v>51</v>
      </c>
      <c r="J121" s="11">
        <v>2.2012551470524801E-4</v>
      </c>
      <c r="K121" s="10">
        <v>51</v>
      </c>
      <c r="L121" s="11">
        <v>1.72469767064362E-4</v>
      </c>
    </row>
    <row r="122" spans="2:12" s="1" customFormat="1" ht="11.85" customHeight="1" x14ac:dyDescent="0.15">
      <c r="B122" s="79" t="s">
        <v>403</v>
      </c>
      <c r="C122" s="52" t="s">
        <v>1003</v>
      </c>
      <c r="D122" s="52" t="s">
        <v>906</v>
      </c>
      <c r="E122" s="8">
        <v>2144</v>
      </c>
      <c r="F122" s="8">
        <v>42</v>
      </c>
      <c r="G122" s="8">
        <v>89</v>
      </c>
      <c r="H122" s="76">
        <v>2.11904761904762</v>
      </c>
      <c r="I122" s="8">
        <v>2186</v>
      </c>
      <c r="J122" s="9">
        <v>9.4351838263857096E-3</v>
      </c>
      <c r="K122" s="8">
        <v>2233</v>
      </c>
      <c r="L122" s="9">
        <v>7.55147038930823E-3</v>
      </c>
    </row>
    <row r="123" spans="2:12" s="1" customFormat="1" ht="11.85" customHeight="1" x14ac:dyDescent="0.15">
      <c r="B123" s="79" t="s">
        <v>404</v>
      </c>
      <c r="C123" s="56" t="s">
        <v>1003</v>
      </c>
      <c r="D123" s="56" t="s">
        <v>906</v>
      </c>
      <c r="E123" s="10">
        <v>1</v>
      </c>
      <c r="F123" s="10"/>
      <c r="G123" s="10"/>
      <c r="H123" s="78"/>
      <c r="I123" s="10">
        <v>1</v>
      </c>
      <c r="J123" s="11">
        <v>4.3161865628479897E-6</v>
      </c>
      <c r="K123" s="10">
        <v>1</v>
      </c>
      <c r="L123" s="11">
        <v>3.3817601385169002E-6</v>
      </c>
    </row>
    <row r="124" spans="2:12" s="1" customFormat="1" ht="11.85" customHeight="1" x14ac:dyDescent="0.15">
      <c r="B124" s="79" t="s">
        <v>405</v>
      </c>
      <c r="C124" s="52" t="s">
        <v>1003</v>
      </c>
      <c r="D124" s="52" t="s">
        <v>906</v>
      </c>
      <c r="E124" s="8">
        <v>2</v>
      </c>
      <c r="F124" s="8"/>
      <c r="G124" s="8"/>
      <c r="H124" s="76"/>
      <c r="I124" s="8">
        <v>2</v>
      </c>
      <c r="J124" s="9">
        <v>8.6323731256959794E-6</v>
      </c>
      <c r="K124" s="8">
        <v>2</v>
      </c>
      <c r="L124" s="9">
        <v>6.7635202770337901E-6</v>
      </c>
    </row>
    <row r="125" spans="2:12" s="1" customFormat="1" ht="11.85" customHeight="1" x14ac:dyDescent="0.15">
      <c r="B125" s="79" t="s">
        <v>406</v>
      </c>
      <c r="C125" s="56" t="s">
        <v>1003</v>
      </c>
      <c r="D125" s="56" t="s">
        <v>906</v>
      </c>
      <c r="E125" s="10">
        <v>58</v>
      </c>
      <c r="F125" s="10">
        <v>1</v>
      </c>
      <c r="G125" s="10">
        <v>3</v>
      </c>
      <c r="H125" s="78">
        <v>3</v>
      </c>
      <c r="I125" s="10">
        <v>59</v>
      </c>
      <c r="J125" s="11">
        <v>2.5465500720803198E-4</v>
      </c>
      <c r="K125" s="10">
        <v>61</v>
      </c>
      <c r="L125" s="11">
        <v>2.0628736844953099E-4</v>
      </c>
    </row>
    <row r="126" spans="2:12" s="1" customFormat="1" ht="11.85" customHeight="1" x14ac:dyDescent="0.15">
      <c r="B126" s="79" t="s">
        <v>407</v>
      </c>
      <c r="C126" s="52" t="s">
        <v>1003</v>
      </c>
      <c r="D126" s="52" t="s">
        <v>906</v>
      </c>
      <c r="E126" s="8">
        <v>20</v>
      </c>
      <c r="F126" s="8"/>
      <c r="G126" s="8"/>
      <c r="H126" s="76"/>
      <c r="I126" s="8">
        <v>20</v>
      </c>
      <c r="J126" s="9">
        <v>8.6323731256959804E-5</v>
      </c>
      <c r="K126" s="8">
        <v>20</v>
      </c>
      <c r="L126" s="9">
        <v>6.76352027703379E-5</v>
      </c>
    </row>
    <row r="127" spans="2:12" s="1" customFormat="1" ht="11.85" customHeight="1" x14ac:dyDescent="0.15">
      <c r="B127" s="79" t="s">
        <v>408</v>
      </c>
      <c r="C127" s="56" t="s">
        <v>1003</v>
      </c>
      <c r="D127" s="56" t="s">
        <v>906</v>
      </c>
      <c r="E127" s="10">
        <v>18</v>
      </c>
      <c r="F127" s="10">
        <v>6</v>
      </c>
      <c r="G127" s="10">
        <v>22</v>
      </c>
      <c r="H127" s="78">
        <v>3.6666666666666701</v>
      </c>
      <c r="I127" s="10">
        <v>24</v>
      </c>
      <c r="J127" s="11">
        <v>1.03588477508352E-4</v>
      </c>
      <c r="K127" s="10">
        <v>40</v>
      </c>
      <c r="L127" s="11">
        <v>1.3527040554067599E-4</v>
      </c>
    </row>
    <row r="128" spans="2:12" s="1" customFormat="1" ht="11.85" customHeight="1" x14ac:dyDescent="0.15">
      <c r="B128" s="79" t="s">
        <v>409</v>
      </c>
      <c r="C128" s="52" t="s">
        <v>1003</v>
      </c>
      <c r="D128" s="52" t="s">
        <v>906</v>
      </c>
      <c r="E128" s="8">
        <v>354</v>
      </c>
      <c r="F128" s="8">
        <v>161</v>
      </c>
      <c r="G128" s="8">
        <v>1346</v>
      </c>
      <c r="H128" s="76">
        <v>8.3602484472049703</v>
      </c>
      <c r="I128" s="8">
        <v>515</v>
      </c>
      <c r="J128" s="9">
        <v>2.2228360798667202E-3</v>
      </c>
      <c r="K128" s="8">
        <v>1700</v>
      </c>
      <c r="L128" s="9">
        <v>5.7489922354787204E-3</v>
      </c>
    </row>
    <row r="129" spans="2:12" s="1" customFormat="1" ht="11.85" customHeight="1" x14ac:dyDescent="0.15">
      <c r="B129" s="79" t="s">
        <v>411</v>
      </c>
      <c r="C129" s="56" t="s">
        <v>1007</v>
      </c>
      <c r="D129" s="56" t="s">
        <v>899</v>
      </c>
      <c r="E129" s="10">
        <v>5</v>
      </c>
      <c r="F129" s="10"/>
      <c r="G129" s="10"/>
      <c r="H129" s="78"/>
      <c r="I129" s="10">
        <v>5</v>
      </c>
      <c r="J129" s="11">
        <v>2.1580932814239998E-5</v>
      </c>
      <c r="K129" s="10">
        <v>5</v>
      </c>
      <c r="L129" s="11">
        <v>1.6908800692584499E-5</v>
      </c>
    </row>
    <row r="130" spans="2:12" s="1" customFormat="1" ht="11.85" customHeight="1" x14ac:dyDescent="0.15">
      <c r="B130" s="79" t="s">
        <v>412</v>
      </c>
      <c r="C130" s="52" t="s">
        <v>1007</v>
      </c>
      <c r="D130" s="52" t="s">
        <v>899</v>
      </c>
      <c r="E130" s="8">
        <v>17</v>
      </c>
      <c r="F130" s="8">
        <v>3</v>
      </c>
      <c r="G130" s="8">
        <v>7</v>
      </c>
      <c r="H130" s="76">
        <v>2.3333333333333299</v>
      </c>
      <c r="I130" s="8">
        <v>20</v>
      </c>
      <c r="J130" s="9">
        <v>8.6323731256959804E-5</v>
      </c>
      <c r="K130" s="8">
        <v>24</v>
      </c>
      <c r="L130" s="9">
        <v>8.1162243324405499E-5</v>
      </c>
    </row>
    <row r="131" spans="2:12" s="1" customFormat="1" ht="11.85" customHeight="1" x14ac:dyDescent="0.15">
      <c r="B131" s="79" t="s">
        <v>413</v>
      </c>
      <c r="C131" s="56" t="s">
        <v>1007</v>
      </c>
      <c r="D131" s="56" t="s">
        <v>899</v>
      </c>
      <c r="E131" s="10">
        <v>1</v>
      </c>
      <c r="F131" s="10">
        <v>1</v>
      </c>
      <c r="G131" s="10">
        <v>2</v>
      </c>
      <c r="H131" s="78">
        <v>2</v>
      </c>
      <c r="I131" s="10">
        <v>2</v>
      </c>
      <c r="J131" s="11">
        <v>8.6323731256959794E-6</v>
      </c>
      <c r="K131" s="10">
        <v>3</v>
      </c>
      <c r="L131" s="11">
        <v>1.0145280415550699E-5</v>
      </c>
    </row>
    <row r="132" spans="2:12" s="1" customFormat="1" ht="11.85" customHeight="1" x14ac:dyDescent="0.15">
      <c r="B132" s="79" t="s">
        <v>414</v>
      </c>
      <c r="C132" s="52" t="s">
        <v>1007</v>
      </c>
      <c r="D132" s="52" t="s">
        <v>899</v>
      </c>
      <c r="E132" s="8">
        <v>16</v>
      </c>
      <c r="F132" s="8">
        <v>4</v>
      </c>
      <c r="G132" s="8">
        <v>10</v>
      </c>
      <c r="H132" s="76">
        <v>2.5</v>
      </c>
      <c r="I132" s="8">
        <v>20</v>
      </c>
      <c r="J132" s="9">
        <v>8.6323731256959804E-5</v>
      </c>
      <c r="K132" s="8">
        <v>26</v>
      </c>
      <c r="L132" s="9">
        <v>8.7925763601439305E-5</v>
      </c>
    </row>
    <row r="133" spans="2:12" s="1" customFormat="1" ht="11.85" customHeight="1" x14ac:dyDescent="0.15">
      <c r="B133" s="79" t="s">
        <v>415</v>
      </c>
      <c r="C133" s="56" t="s">
        <v>1007</v>
      </c>
      <c r="D133" s="56" t="s">
        <v>899</v>
      </c>
      <c r="E133" s="10">
        <v>1</v>
      </c>
      <c r="F133" s="10"/>
      <c r="G133" s="10"/>
      <c r="H133" s="78"/>
      <c r="I133" s="10">
        <v>1</v>
      </c>
      <c r="J133" s="11">
        <v>4.3161865628479897E-6</v>
      </c>
      <c r="K133" s="10">
        <v>1</v>
      </c>
      <c r="L133" s="11">
        <v>3.3817601385169002E-6</v>
      </c>
    </row>
    <row r="134" spans="2:12" s="1" customFormat="1" ht="11.85" customHeight="1" x14ac:dyDescent="0.15">
      <c r="B134" s="79" t="s">
        <v>416</v>
      </c>
      <c r="C134" s="52" t="s">
        <v>1007</v>
      </c>
      <c r="D134" s="52" t="s">
        <v>899</v>
      </c>
      <c r="E134" s="8">
        <v>11</v>
      </c>
      <c r="F134" s="8">
        <v>2</v>
      </c>
      <c r="G134" s="8">
        <v>7</v>
      </c>
      <c r="H134" s="76">
        <v>3.5</v>
      </c>
      <c r="I134" s="8">
        <v>13</v>
      </c>
      <c r="J134" s="9">
        <v>5.6110425317023899E-5</v>
      </c>
      <c r="K134" s="8">
        <v>18</v>
      </c>
      <c r="L134" s="9">
        <v>6.08716824933041E-5</v>
      </c>
    </row>
    <row r="135" spans="2:12" s="1" customFormat="1" ht="11.85" customHeight="1" x14ac:dyDescent="0.15">
      <c r="B135" s="79" t="s">
        <v>417</v>
      </c>
      <c r="C135" s="56" t="s">
        <v>1007</v>
      </c>
      <c r="D135" s="56" t="s">
        <v>899</v>
      </c>
      <c r="E135" s="10">
        <v>6</v>
      </c>
      <c r="F135" s="10">
        <v>5</v>
      </c>
      <c r="G135" s="10">
        <v>10</v>
      </c>
      <c r="H135" s="78">
        <v>2</v>
      </c>
      <c r="I135" s="10">
        <v>11</v>
      </c>
      <c r="J135" s="11">
        <v>4.7478052191327901E-5</v>
      </c>
      <c r="K135" s="10">
        <v>16</v>
      </c>
      <c r="L135" s="11">
        <v>5.4108162216270301E-5</v>
      </c>
    </row>
    <row r="136" spans="2:12" s="1" customFormat="1" ht="11.85" customHeight="1" x14ac:dyDescent="0.15">
      <c r="B136" s="79" t="s">
        <v>418</v>
      </c>
      <c r="C136" s="52" t="s">
        <v>1007</v>
      </c>
      <c r="D136" s="52" t="s">
        <v>899</v>
      </c>
      <c r="E136" s="8">
        <v>1</v>
      </c>
      <c r="F136" s="8"/>
      <c r="G136" s="8"/>
      <c r="H136" s="76"/>
      <c r="I136" s="8">
        <v>1</v>
      </c>
      <c r="J136" s="9">
        <v>4.3161865628479897E-6</v>
      </c>
      <c r="K136" s="8">
        <v>1</v>
      </c>
      <c r="L136" s="9">
        <v>3.3817601385169002E-6</v>
      </c>
    </row>
    <row r="137" spans="2:12" s="1" customFormat="1" ht="11.85" customHeight="1" x14ac:dyDescent="0.15">
      <c r="B137" s="79" t="s">
        <v>419</v>
      </c>
      <c r="C137" s="56" t="s">
        <v>1007</v>
      </c>
      <c r="D137" s="56" t="s">
        <v>899</v>
      </c>
      <c r="E137" s="10">
        <v>34</v>
      </c>
      <c r="F137" s="10">
        <v>5</v>
      </c>
      <c r="G137" s="10">
        <v>10</v>
      </c>
      <c r="H137" s="78">
        <v>2</v>
      </c>
      <c r="I137" s="10">
        <v>39</v>
      </c>
      <c r="J137" s="11">
        <v>1.68331275951072E-4</v>
      </c>
      <c r="K137" s="10">
        <v>44</v>
      </c>
      <c r="L137" s="11">
        <v>1.4879744609474301E-4</v>
      </c>
    </row>
    <row r="138" spans="2:12" s="1" customFormat="1" ht="11.85" customHeight="1" x14ac:dyDescent="0.15">
      <c r="B138" s="79" t="s">
        <v>420</v>
      </c>
      <c r="C138" s="52" t="s">
        <v>1007</v>
      </c>
      <c r="D138" s="52" t="s">
        <v>899</v>
      </c>
      <c r="E138" s="8">
        <v>3915</v>
      </c>
      <c r="F138" s="8">
        <v>62</v>
      </c>
      <c r="G138" s="8">
        <v>130</v>
      </c>
      <c r="H138" s="76">
        <v>2.0967741935483901</v>
      </c>
      <c r="I138" s="8">
        <v>3977</v>
      </c>
      <c r="J138" s="9">
        <v>1.7165473960446501E-2</v>
      </c>
      <c r="K138" s="8">
        <v>4045</v>
      </c>
      <c r="L138" s="9">
        <v>1.3679219760300799E-2</v>
      </c>
    </row>
    <row r="139" spans="2:12" s="1" customFormat="1" ht="11.85" customHeight="1" x14ac:dyDescent="0.15">
      <c r="B139" s="79" t="s">
        <v>421</v>
      </c>
      <c r="C139" s="56" t="s">
        <v>1007</v>
      </c>
      <c r="D139" s="56" t="s">
        <v>899</v>
      </c>
      <c r="E139" s="10">
        <v>12</v>
      </c>
      <c r="F139" s="10">
        <v>2</v>
      </c>
      <c r="G139" s="10">
        <v>4</v>
      </c>
      <c r="H139" s="78">
        <v>2</v>
      </c>
      <c r="I139" s="10">
        <v>14</v>
      </c>
      <c r="J139" s="11">
        <v>6.0426611879871898E-5</v>
      </c>
      <c r="K139" s="10">
        <v>16</v>
      </c>
      <c r="L139" s="11">
        <v>5.4108162216270301E-5</v>
      </c>
    </row>
    <row r="140" spans="2:12" s="1" customFormat="1" ht="11.85" customHeight="1" x14ac:dyDescent="0.15">
      <c r="B140" s="79" t="s">
        <v>422</v>
      </c>
      <c r="C140" s="52" t="s">
        <v>1007</v>
      </c>
      <c r="D140" s="52" t="s">
        <v>899</v>
      </c>
      <c r="E140" s="8">
        <v>3224</v>
      </c>
      <c r="F140" s="8">
        <v>96</v>
      </c>
      <c r="G140" s="8">
        <v>207</v>
      </c>
      <c r="H140" s="76">
        <v>2.15625</v>
      </c>
      <c r="I140" s="8">
        <v>3320</v>
      </c>
      <c r="J140" s="9">
        <v>1.43297393886553E-2</v>
      </c>
      <c r="K140" s="8">
        <v>3431</v>
      </c>
      <c r="L140" s="9">
        <v>1.16028190352515E-2</v>
      </c>
    </row>
    <row r="141" spans="2:12" s="1" customFormat="1" ht="11.85" customHeight="1" x14ac:dyDescent="0.15">
      <c r="B141" s="79" t="s">
        <v>423</v>
      </c>
      <c r="C141" s="56" t="s">
        <v>1007</v>
      </c>
      <c r="D141" s="56" t="s">
        <v>899</v>
      </c>
      <c r="E141" s="10">
        <v>61</v>
      </c>
      <c r="F141" s="10">
        <v>8</v>
      </c>
      <c r="G141" s="10">
        <v>18</v>
      </c>
      <c r="H141" s="78">
        <v>2.25</v>
      </c>
      <c r="I141" s="10">
        <v>69</v>
      </c>
      <c r="J141" s="11">
        <v>2.9781687283651098E-4</v>
      </c>
      <c r="K141" s="10">
        <v>79</v>
      </c>
      <c r="L141" s="11">
        <v>2.6715905094283501E-4</v>
      </c>
    </row>
    <row r="142" spans="2:12" s="1" customFormat="1" ht="11.85" customHeight="1" x14ac:dyDescent="0.15">
      <c r="B142" s="79" t="s">
        <v>424</v>
      </c>
      <c r="C142" s="52" t="s">
        <v>1007</v>
      </c>
      <c r="D142" s="52" t="s">
        <v>899</v>
      </c>
      <c r="E142" s="8">
        <v>18337</v>
      </c>
      <c r="F142" s="8">
        <v>508</v>
      </c>
      <c r="G142" s="8">
        <v>1053</v>
      </c>
      <c r="H142" s="76">
        <v>2.0728346456692899</v>
      </c>
      <c r="I142" s="8">
        <v>18845</v>
      </c>
      <c r="J142" s="9">
        <v>8.1338535776870405E-2</v>
      </c>
      <c r="K142" s="8">
        <v>19390</v>
      </c>
      <c r="L142" s="9">
        <v>6.5572329085842596E-2</v>
      </c>
    </row>
    <row r="143" spans="2:12" s="1" customFormat="1" ht="11.85" customHeight="1" x14ac:dyDescent="0.15">
      <c r="B143" s="79" t="s">
        <v>425</v>
      </c>
      <c r="C143" s="56" t="s">
        <v>1007</v>
      </c>
      <c r="D143" s="56" t="s">
        <v>899</v>
      </c>
      <c r="E143" s="10">
        <v>1060</v>
      </c>
      <c r="F143" s="10">
        <v>23</v>
      </c>
      <c r="G143" s="10">
        <v>46</v>
      </c>
      <c r="H143" s="78">
        <v>2</v>
      </c>
      <c r="I143" s="10">
        <v>1083</v>
      </c>
      <c r="J143" s="11">
        <v>4.6744300475643798E-3</v>
      </c>
      <c r="K143" s="10">
        <v>1106</v>
      </c>
      <c r="L143" s="11">
        <v>3.74022671319969E-3</v>
      </c>
    </row>
    <row r="144" spans="2:12" s="1" customFormat="1" ht="11.85" customHeight="1" x14ac:dyDescent="0.15">
      <c r="B144" s="79" t="s">
        <v>429</v>
      </c>
      <c r="C144" s="52" t="s">
        <v>1007</v>
      </c>
      <c r="D144" s="52" t="s">
        <v>899</v>
      </c>
      <c r="E144" s="8">
        <v>1</v>
      </c>
      <c r="F144" s="8"/>
      <c r="G144" s="8"/>
      <c r="H144" s="76"/>
      <c r="I144" s="8">
        <v>1</v>
      </c>
      <c r="J144" s="9">
        <v>4.3161865628479897E-6</v>
      </c>
      <c r="K144" s="8">
        <v>1</v>
      </c>
      <c r="L144" s="9">
        <v>3.3817601385169002E-6</v>
      </c>
    </row>
    <row r="145" spans="2:12" s="1" customFormat="1" ht="11.85" customHeight="1" x14ac:dyDescent="0.15">
      <c r="B145" s="79" t="s">
        <v>430</v>
      </c>
      <c r="C145" s="56" t="s">
        <v>1013</v>
      </c>
      <c r="D145" s="56" t="s">
        <v>899</v>
      </c>
      <c r="E145" s="10">
        <v>13</v>
      </c>
      <c r="F145" s="10"/>
      <c r="G145" s="10"/>
      <c r="H145" s="78"/>
      <c r="I145" s="10">
        <v>13</v>
      </c>
      <c r="J145" s="11">
        <v>5.6110425317023899E-5</v>
      </c>
      <c r="K145" s="10">
        <v>13</v>
      </c>
      <c r="L145" s="11">
        <v>4.3962881800719598E-5</v>
      </c>
    </row>
    <row r="146" spans="2:12" s="1" customFormat="1" ht="11.85" customHeight="1" x14ac:dyDescent="0.15">
      <c r="B146" s="79" t="s">
        <v>431</v>
      </c>
      <c r="C146" s="52" t="s">
        <v>1013</v>
      </c>
      <c r="D146" s="52" t="s">
        <v>899</v>
      </c>
      <c r="E146" s="8">
        <v>1136</v>
      </c>
      <c r="F146" s="8">
        <v>6</v>
      </c>
      <c r="G146" s="8">
        <v>12</v>
      </c>
      <c r="H146" s="76">
        <v>2</v>
      </c>
      <c r="I146" s="8">
        <v>1142</v>
      </c>
      <c r="J146" s="9">
        <v>4.9290850547724103E-3</v>
      </c>
      <c r="K146" s="8">
        <v>1148</v>
      </c>
      <c r="L146" s="9">
        <v>3.8822606390174E-3</v>
      </c>
    </row>
    <row r="147" spans="2:12" s="1" customFormat="1" ht="11.85" customHeight="1" x14ac:dyDescent="0.15">
      <c r="B147" s="79" t="s">
        <v>432</v>
      </c>
      <c r="C147" s="56" t="s">
        <v>1007</v>
      </c>
      <c r="D147" s="56" t="s">
        <v>899</v>
      </c>
      <c r="E147" s="10">
        <v>1</v>
      </c>
      <c r="F147" s="10"/>
      <c r="G147" s="10"/>
      <c r="H147" s="78"/>
      <c r="I147" s="10">
        <v>1</v>
      </c>
      <c r="J147" s="11">
        <v>4.3161865628479897E-6</v>
      </c>
      <c r="K147" s="10">
        <v>1</v>
      </c>
      <c r="L147" s="11">
        <v>3.3817601385169002E-6</v>
      </c>
    </row>
    <row r="148" spans="2:12" s="1" customFormat="1" ht="11.85" customHeight="1" x14ac:dyDescent="0.15">
      <c r="B148" s="79" t="s">
        <v>433</v>
      </c>
      <c r="C148" s="52" t="s">
        <v>1007</v>
      </c>
      <c r="D148" s="52" t="s">
        <v>899</v>
      </c>
      <c r="E148" s="8">
        <v>15</v>
      </c>
      <c r="F148" s="8"/>
      <c r="G148" s="8"/>
      <c r="H148" s="76"/>
      <c r="I148" s="8">
        <v>15</v>
      </c>
      <c r="J148" s="9">
        <v>6.4742798442719897E-5</v>
      </c>
      <c r="K148" s="8">
        <v>15</v>
      </c>
      <c r="L148" s="9">
        <v>5.0726402077753398E-5</v>
      </c>
    </row>
    <row r="149" spans="2:12" s="1" customFormat="1" ht="11.85" customHeight="1" x14ac:dyDescent="0.15">
      <c r="B149" s="79" t="s">
        <v>434</v>
      </c>
      <c r="C149" s="56" t="s">
        <v>1007</v>
      </c>
      <c r="D149" s="56" t="s">
        <v>906</v>
      </c>
      <c r="E149" s="10">
        <v>10</v>
      </c>
      <c r="F149" s="10">
        <v>18</v>
      </c>
      <c r="G149" s="10">
        <v>109</v>
      </c>
      <c r="H149" s="78">
        <v>6.0555555555555598</v>
      </c>
      <c r="I149" s="10">
        <v>28</v>
      </c>
      <c r="J149" s="11">
        <v>1.20853223759744E-4</v>
      </c>
      <c r="K149" s="10">
        <v>119</v>
      </c>
      <c r="L149" s="11">
        <v>4.0242945648351098E-4</v>
      </c>
    </row>
    <row r="150" spans="2:12" s="1" customFormat="1" ht="11.85" customHeight="1" x14ac:dyDescent="0.15">
      <c r="B150" s="79" t="s">
        <v>435</v>
      </c>
      <c r="C150" s="52" t="s">
        <v>1007</v>
      </c>
      <c r="D150" s="52" t="s">
        <v>906</v>
      </c>
      <c r="E150" s="8">
        <v>257</v>
      </c>
      <c r="F150" s="8">
        <v>14</v>
      </c>
      <c r="G150" s="8">
        <v>40</v>
      </c>
      <c r="H150" s="76">
        <v>2.8571428571428599</v>
      </c>
      <c r="I150" s="8">
        <v>271</v>
      </c>
      <c r="J150" s="9">
        <v>1.1696865585318101E-3</v>
      </c>
      <c r="K150" s="8">
        <v>297</v>
      </c>
      <c r="L150" s="9">
        <v>1.00438276113952E-3</v>
      </c>
    </row>
    <row r="151" spans="2:12" s="1" customFormat="1" ht="11.85" customHeight="1" x14ac:dyDescent="0.15">
      <c r="B151" s="79" t="s">
        <v>436</v>
      </c>
      <c r="C151" s="56" t="s">
        <v>1007</v>
      </c>
      <c r="D151" s="56" t="s">
        <v>906</v>
      </c>
      <c r="E151" s="10">
        <v>5</v>
      </c>
      <c r="F151" s="10">
        <v>1</v>
      </c>
      <c r="G151" s="10">
        <v>5</v>
      </c>
      <c r="H151" s="78">
        <v>5</v>
      </c>
      <c r="I151" s="10">
        <v>6</v>
      </c>
      <c r="J151" s="11">
        <v>2.5897119377088001E-5</v>
      </c>
      <c r="K151" s="10">
        <v>10</v>
      </c>
      <c r="L151" s="11">
        <v>3.3817601385168997E-5</v>
      </c>
    </row>
    <row r="152" spans="2:12" s="1" customFormat="1" ht="11.85" customHeight="1" x14ac:dyDescent="0.15">
      <c r="B152" s="79" t="s">
        <v>437</v>
      </c>
      <c r="C152" s="52" t="s">
        <v>1007</v>
      </c>
      <c r="D152" s="52" t="s">
        <v>906</v>
      </c>
      <c r="E152" s="8">
        <v>35</v>
      </c>
      <c r="F152" s="8">
        <v>6</v>
      </c>
      <c r="G152" s="8">
        <v>12</v>
      </c>
      <c r="H152" s="76">
        <v>2</v>
      </c>
      <c r="I152" s="8">
        <v>41</v>
      </c>
      <c r="J152" s="9">
        <v>1.7696364907676801E-4</v>
      </c>
      <c r="K152" s="8">
        <v>47</v>
      </c>
      <c r="L152" s="9">
        <v>1.5894272651029401E-4</v>
      </c>
    </row>
    <row r="153" spans="2:12" s="1" customFormat="1" ht="11.85" customHeight="1" x14ac:dyDescent="0.15">
      <c r="B153" s="79" t="s">
        <v>438</v>
      </c>
      <c r="C153" s="56" t="s">
        <v>1007</v>
      </c>
      <c r="D153" s="56" t="s">
        <v>906</v>
      </c>
      <c r="E153" s="10">
        <v>25</v>
      </c>
      <c r="F153" s="10">
        <v>3</v>
      </c>
      <c r="G153" s="10">
        <v>8</v>
      </c>
      <c r="H153" s="78">
        <v>2.6666666666666701</v>
      </c>
      <c r="I153" s="10">
        <v>28</v>
      </c>
      <c r="J153" s="11">
        <v>1.20853223759744E-4</v>
      </c>
      <c r="K153" s="10">
        <v>33</v>
      </c>
      <c r="L153" s="11">
        <v>1.11598084571058E-4</v>
      </c>
    </row>
    <row r="154" spans="2:12" s="1" customFormat="1" ht="11.85" customHeight="1" x14ac:dyDescent="0.15">
      <c r="B154" s="79" t="s">
        <v>440</v>
      </c>
      <c r="C154" s="52" t="s">
        <v>1007</v>
      </c>
      <c r="D154" s="52" t="s">
        <v>906</v>
      </c>
      <c r="E154" s="8">
        <v>1</v>
      </c>
      <c r="F154" s="8">
        <v>1</v>
      </c>
      <c r="G154" s="8">
        <v>3</v>
      </c>
      <c r="H154" s="76">
        <v>3</v>
      </c>
      <c r="I154" s="8">
        <v>2</v>
      </c>
      <c r="J154" s="9">
        <v>8.6323731256959794E-6</v>
      </c>
      <c r="K154" s="8">
        <v>4</v>
      </c>
      <c r="L154" s="9">
        <v>1.3527040554067601E-5</v>
      </c>
    </row>
    <row r="155" spans="2:12" s="1" customFormat="1" ht="11.85" customHeight="1" x14ac:dyDescent="0.15">
      <c r="B155" s="79" t="s">
        <v>441</v>
      </c>
      <c r="C155" s="56" t="s">
        <v>1007</v>
      </c>
      <c r="D155" s="56" t="s">
        <v>906</v>
      </c>
      <c r="E155" s="10">
        <v>116</v>
      </c>
      <c r="F155" s="10">
        <v>11</v>
      </c>
      <c r="G155" s="10">
        <v>32</v>
      </c>
      <c r="H155" s="78">
        <v>2.9090909090909101</v>
      </c>
      <c r="I155" s="10">
        <v>127</v>
      </c>
      <c r="J155" s="11">
        <v>5.4815569348169496E-4</v>
      </c>
      <c r="K155" s="10">
        <v>148</v>
      </c>
      <c r="L155" s="11">
        <v>5.0050050050050104E-4</v>
      </c>
    </row>
    <row r="156" spans="2:12" s="1" customFormat="1" ht="11.85" customHeight="1" x14ac:dyDescent="0.15">
      <c r="B156" s="79" t="s">
        <v>443</v>
      </c>
      <c r="C156" s="52" t="s">
        <v>1007</v>
      </c>
      <c r="D156" s="52" t="s">
        <v>906</v>
      </c>
      <c r="E156" s="8">
        <v>9</v>
      </c>
      <c r="F156" s="8">
        <v>5</v>
      </c>
      <c r="G156" s="8">
        <v>12</v>
      </c>
      <c r="H156" s="76">
        <v>2.4</v>
      </c>
      <c r="I156" s="8">
        <v>14</v>
      </c>
      <c r="J156" s="9">
        <v>6.0426611879871898E-5</v>
      </c>
      <c r="K156" s="8">
        <v>21</v>
      </c>
      <c r="L156" s="9">
        <v>7.1016962908854796E-5</v>
      </c>
    </row>
    <row r="157" spans="2:12" s="1" customFormat="1" ht="11.85" customHeight="1" x14ac:dyDescent="0.15">
      <c r="B157" s="79" t="s">
        <v>444</v>
      </c>
      <c r="C157" s="56" t="s">
        <v>1007</v>
      </c>
      <c r="D157" s="56" t="s">
        <v>906</v>
      </c>
      <c r="E157" s="10">
        <v>9</v>
      </c>
      <c r="F157" s="10">
        <v>3</v>
      </c>
      <c r="G157" s="10">
        <v>14</v>
      </c>
      <c r="H157" s="78">
        <v>4.6666666666666696</v>
      </c>
      <c r="I157" s="10">
        <v>12</v>
      </c>
      <c r="J157" s="11">
        <v>5.17942387541759E-5</v>
      </c>
      <c r="K157" s="10">
        <v>23</v>
      </c>
      <c r="L157" s="11">
        <v>7.7780483185888602E-5</v>
      </c>
    </row>
    <row r="158" spans="2:12" s="1" customFormat="1" ht="11.85" customHeight="1" x14ac:dyDescent="0.15">
      <c r="B158" s="79" t="s">
        <v>445</v>
      </c>
      <c r="C158" s="52" t="s">
        <v>1007</v>
      </c>
      <c r="D158" s="52" t="s">
        <v>906</v>
      </c>
      <c r="E158" s="8">
        <v>444</v>
      </c>
      <c r="F158" s="8">
        <v>51</v>
      </c>
      <c r="G158" s="8">
        <v>212</v>
      </c>
      <c r="H158" s="76">
        <v>4.1568627450980404</v>
      </c>
      <c r="I158" s="8">
        <v>495</v>
      </c>
      <c r="J158" s="9">
        <v>2.1365123486097601E-3</v>
      </c>
      <c r="K158" s="8">
        <v>656</v>
      </c>
      <c r="L158" s="9">
        <v>2.2184346508670799E-3</v>
      </c>
    </row>
    <row r="159" spans="2:12" s="1" customFormat="1" ht="11.85" customHeight="1" x14ac:dyDescent="0.15">
      <c r="B159" s="79" t="s">
        <v>446</v>
      </c>
      <c r="C159" s="56" t="s">
        <v>1007</v>
      </c>
      <c r="D159" s="56" t="s">
        <v>906</v>
      </c>
      <c r="E159" s="10">
        <v>903</v>
      </c>
      <c r="F159" s="10">
        <v>76</v>
      </c>
      <c r="G159" s="10">
        <v>218</v>
      </c>
      <c r="H159" s="78">
        <v>2.8684210526315801</v>
      </c>
      <c r="I159" s="10">
        <v>979</v>
      </c>
      <c r="J159" s="11">
        <v>4.2255466450281899E-3</v>
      </c>
      <c r="K159" s="10">
        <v>1121</v>
      </c>
      <c r="L159" s="11">
        <v>3.7909531152774401E-3</v>
      </c>
    </row>
    <row r="160" spans="2:12" s="1" customFormat="1" ht="11.85" customHeight="1" x14ac:dyDescent="0.15">
      <c r="B160" s="79" t="s">
        <v>447</v>
      </c>
      <c r="C160" s="52" t="s">
        <v>1013</v>
      </c>
      <c r="D160" s="52" t="s">
        <v>906</v>
      </c>
      <c r="E160" s="8">
        <v>291</v>
      </c>
      <c r="F160" s="8"/>
      <c r="G160" s="8"/>
      <c r="H160" s="76"/>
      <c r="I160" s="8">
        <v>291</v>
      </c>
      <c r="J160" s="9">
        <v>1.2560102897887699E-3</v>
      </c>
      <c r="K160" s="8">
        <v>291</v>
      </c>
      <c r="L160" s="9">
        <v>9.8409220030841698E-4</v>
      </c>
    </row>
    <row r="161" spans="2:12" s="1" customFormat="1" ht="11.85" customHeight="1" x14ac:dyDescent="0.15">
      <c r="B161" s="79" t="s">
        <v>448</v>
      </c>
      <c r="C161" s="56" t="s">
        <v>1013</v>
      </c>
      <c r="D161" s="56" t="s">
        <v>906</v>
      </c>
      <c r="E161" s="10">
        <v>373</v>
      </c>
      <c r="F161" s="10">
        <v>9</v>
      </c>
      <c r="G161" s="10">
        <v>45</v>
      </c>
      <c r="H161" s="78">
        <v>5</v>
      </c>
      <c r="I161" s="10">
        <v>382</v>
      </c>
      <c r="J161" s="11">
        <v>1.6487832670079301E-3</v>
      </c>
      <c r="K161" s="10">
        <v>418</v>
      </c>
      <c r="L161" s="11">
        <v>1.4135757379000601E-3</v>
      </c>
    </row>
    <row r="162" spans="2:12" s="1" customFormat="1" ht="11.85" customHeight="1" x14ac:dyDescent="0.15">
      <c r="B162" s="79" t="s">
        <v>449</v>
      </c>
      <c r="C162" s="52" t="s">
        <v>1013</v>
      </c>
      <c r="D162" s="52" t="s">
        <v>906</v>
      </c>
      <c r="E162" s="8">
        <v>1703</v>
      </c>
      <c r="F162" s="8">
        <v>123</v>
      </c>
      <c r="G162" s="8">
        <v>331</v>
      </c>
      <c r="H162" s="76">
        <v>2.69105691056911</v>
      </c>
      <c r="I162" s="8">
        <v>1826</v>
      </c>
      <c r="J162" s="9">
        <v>7.8813566637604398E-3</v>
      </c>
      <c r="K162" s="8">
        <v>2034</v>
      </c>
      <c r="L162" s="9">
        <v>6.8785001217433698E-3</v>
      </c>
    </row>
    <row r="163" spans="2:12" s="1" customFormat="1" ht="11.85" customHeight="1" x14ac:dyDescent="0.15">
      <c r="B163" s="79" t="s">
        <v>450</v>
      </c>
      <c r="C163" s="56" t="s">
        <v>1007</v>
      </c>
      <c r="D163" s="56" t="s">
        <v>906</v>
      </c>
      <c r="E163" s="10">
        <v>23</v>
      </c>
      <c r="F163" s="10">
        <v>3</v>
      </c>
      <c r="G163" s="10">
        <v>10</v>
      </c>
      <c r="H163" s="78">
        <v>3.3333333333333299</v>
      </c>
      <c r="I163" s="10">
        <v>26</v>
      </c>
      <c r="J163" s="11">
        <v>1.12220850634048E-4</v>
      </c>
      <c r="K163" s="10">
        <v>33</v>
      </c>
      <c r="L163" s="11">
        <v>1.11598084571058E-4</v>
      </c>
    </row>
    <row r="164" spans="2:12" s="1" customFormat="1" ht="11.85" customHeight="1" x14ac:dyDescent="0.15">
      <c r="B164" s="79" t="s">
        <v>451</v>
      </c>
      <c r="C164" s="52" t="s">
        <v>1007</v>
      </c>
      <c r="D164" s="52" t="s">
        <v>906</v>
      </c>
      <c r="E164" s="8">
        <v>688</v>
      </c>
      <c r="F164" s="8">
        <v>72</v>
      </c>
      <c r="G164" s="8">
        <v>167</v>
      </c>
      <c r="H164" s="76">
        <v>2.3194444444444402</v>
      </c>
      <c r="I164" s="8">
        <v>760</v>
      </c>
      <c r="J164" s="9">
        <v>3.2803017877644702E-3</v>
      </c>
      <c r="K164" s="8">
        <v>855</v>
      </c>
      <c r="L164" s="9">
        <v>2.89140491843195E-3</v>
      </c>
    </row>
    <row r="165" spans="2:12" s="1" customFormat="1" ht="11.85" customHeight="1" x14ac:dyDescent="0.15">
      <c r="B165" s="79" t="s">
        <v>452</v>
      </c>
      <c r="C165" s="56" t="s">
        <v>1007</v>
      </c>
      <c r="D165" s="56" t="s">
        <v>906</v>
      </c>
      <c r="E165" s="10">
        <v>70</v>
      </c>
      <c r="F165" s="10">
        <v>3</v>
      </c>
      <c r="G165" s="10">
        <v>11</v>
      </c>
      <c r="H165" s="78">
        <v>3.6666666666666701</v>
      </c>
      <c r="I165" s="10">
        <v>73</v>
      </c>
      <c r="J165" s="11">
        <v>3.15081619087903E-4</v>
      </c>
      <c r="K165" s="10">
        <v>81</v>
      </c>
      <c r="L165" s="11">
        <v>2.73922571219869E-4</v>
      </c>
    </row>
    <row r="166" spans="2:12" s="1" customFormat="1" ht="11.85" customHeight="1" x14ac:dyDescent="0.15">
      <c r="B166" s="79" t="s">
        <v>454</v>
      </c>
      <c r="C166" s="52" t="s">
        <v>1005</v>
      </c>
      <c r="D166" s="52" t="s">
        <v>899</v>
      </c>
      <c r="E166" s="8">
        <v>1</v>
      </c>
      <c r="F166" s="8">
        <v>2</v>
      </c>
      <c r="G166" s="8">
        <v>4</v>
      </c>
      <c r="H166" s="76">
        <v>2</v>
      </c>
      <c r="I166" s="8">
        <v>3</v>
      </c>
      <c r="J166" s="9">
        <v>1.2948559688544E-5</v>
      </c>
      <c r="K166" s="8">
        <v>5</v>
      </c>
      <c r="L166" s="9">
        <v>1.6908800692584499E-5</v>
      </c>
    </row>
    <row r="167" spans="2:12" s="1" customFormat="1" ht="11.85" customHeight="1" x14ac:dyDescent="0.15">
      <c r="B167" s="79" t="s">
        <v>455</v>
      </c>
      <c r="C167" s="56" t="s">
        <v>1005</v>
      </c>
      <c r="D167" s="56" t="s">
        <v>899</v>
      </c>
      <c r="E167" s="10">
        <v>4</v>
      </c>
      <c r="F167" s="10"/>
      <c r="G167" s="10"/>
      <c r="H167" s="78"/>
      <c r="I167" s="10">
        <v>4</v>
      </c>
      <c r="J167" s="11">
        <v>1.7264746251391999E-5</v>
      </c>
      <c r="K167" s="10">
        <v>4</v>
      </c>
      <c r="L167" s="11">
        <v>1.3527040554067601E-5</v>
      </c>
    </row>
    <row r="168" spans="2:12" s="1" customFormat="1" ht="11.85" customHeight="1" x14ac:dyDescent="0.15">
      <c r="B168" s="79" t="s">
        <v>456</v>
      </c>
      <c r="C168" s="52" t="s">
        <v>1005</v>
      </c>
      <c r="D168" s="52" t="s">
        <v>899</v>
      </c>
      <c r="E168" s="8">
        <v>26</v>
      </c>
      <c r="F168" s="8">
        <v>20</v>
      </c>
      <c r="G168" s="8">
        <v>41</v>
      </c>
      <c r="H168" s="76">
        <v>2.0499999999999998</v>
      </c>
      <c r="I168" s="8">
        <v>46</v>
      </c>
      <c r="J168" s="9">
        <v>1.98544581891008E-4</v>
      </c>
      <c r="K168" s="8">
        <v>67</v>
      </c>
      <c r="L168" s="9">
        <v>2.2657792928063199E-4</v>
      </c>
    </row>
    <row r="169" spans="2:12" s="1" customFormat="1" ht="11.85" customHeight="1" x14ac:dyDescent="0.15">
      <c r="B169" s="79" t="s">
        <v>461</v>
      </c>
      <c r="C169" s="56" t="s">
        <v>1005</v>
      </c>
      <c r="D169" s="56" t="s">
        <v>899</v>
      </c>
      <c r="E169" s="10">
        <v>1</v>
      </c>
      <c r="F169" s="10"/>
      <c r="G169" s="10"/>
      <c r="H169" s="78"/>
      <c r="I169" s="10">
        <v>1</v>
      </c>
      <c r="J169" s="11">
        <v>4.3161865628479897E-6</v>
      </c>
      <c r="K169" s="10">
        <v>1</v>
      </c>
      <c r="L169" s="11">
        <v>3.3817601385169002E-6</v>
      </c>
    </row>
    <row r="170" spans="2:12" s="1" customFormat="1" ht="11.85" customHeight="1" x14ac:dyDescent="0.15">
      <c r="B170" s="79" t="s">
        <v>462</v>
      </c>
      <c r="C170" s="52" t="s">
        <v>1005</v>
      </c>
      <c r="D170" s="52" t="s">
        <v>899</v>
      </c>
      <c r="E170" s="8">
        <v>1</v>
      </c>
      <c r="F170" s="8">
        <v>1</v>
      </c>
      <c r="G170" s="8">
        <v>2</v>
      </c>
      <c r="H170" s="76">
        <v>2</v>
      </c>
      <c r="I170" s="8">
        <v>2</v>
      </c>
      <c r="J170" s="9">
        <v>8.6323731256959794E-6</v>
      </c>
      <c r="K170" s="8">
        <v>3</v>
      </c>
      <c r="L170" s="9">
        <v>1.0145280415550699E-5</v>
      </c>
    </row>
    <row r="171" spans="2:12" s="1" customFormat="1" ht="11.85" customHeight="1" x14ac:dyDescent="0.15">
      <c r="B171" s="79" t="s">
        <v>463</v>
      </c>
      <c r="C171" s="56" t="s">
        <v>1005</v>
      </c>
      <c r="D171" s="56" t="s">
        <v>899</v>
      </c>
      <c r="E171" s="10">
        <v>1</v>
      </c>
      <c r="F171" s="10"/>
      <c r="G171" s="10"/>
      <c r="H171" s="78"/>
      <c r="I171" s="10">
        <v>1</v>
      </c>
      <c r="J171" s="11">
        <v>4.3161865628479897E-6</v>
      </c>
      <c r="K171" s="10">
        <v>1</v>
      </c>
      <c r="L171" s="11">
        <v>3.3817601385169002E-6</v>
      </c>
    </row>
    <row r="172" spans="2:12" s="1" customFormat="1" ht="11.85" customHeight="1" x14ac:dyDescent="0.15">
      <c r="B172" s="79" t="s">
        <v>464</v>
      </c>
      <c r="C172" s="52" t="s">
        <v>1005</v>
      </c>
      <c r="D172" s="52" t="s">
        <v>906</v>
      </c>
      <c r="E172" s="8">
        <v>106</v>
      </c>
      <c r="F172" s="8">
        <v>115</v>
      </c>
      <c r="G172" s="8">
        <v>817</v>
      </c>
      <c r="H172" s="76">
        <v>7.1043478260869604</v>
      </c>
      <c r="I172" s="8">
        <v>221</v>
      </c>
      <c r="J172" s="9">
        <v>9.5387723038940601E-4</v>
      </c>
      <c r="K172" s="8">
        <v>923</v>
      </c>
      <c r="L172" s="9">
        <v>3.1213646078510899E-3</v>
      </c>
    </row>
    <row r="173" spans="2:12" s="1" customFormat="1" ht="11.85" customHeight="1" x14ac:dyDescent="0.15">
      <c r="B173" s="79" t="s">
        <v>465</v>
      </c>
      <c r="C173" s="56" t="s">
        <v>1005</v>
      </c>
      <c r="D173" s="56" t="s">
        <v>906</v>
      </c>
      <c r="E173" s="10">
        <v>138</v>
      </c>
      <c r="F173" s="10">
        <v>68</v>
      </c>
      <c r="G173" s="10">
        <v>458</v>
      </c>
      <c r="H173" s="78">
        <v>6.7352941176470598</v>
      </c>
      <c r="I173" s="10">
        <v>206</v>
      </c>
      <c r="J173" s="11">
        <v>8.8913443194668705E-4</v>
      </c>
      <c r="K173" s="10">
        <v>596</v>
      </c>
      <c r="L173" s="11">
        <v>2.0155290425560701E-3</v>
      </c>
    </row>
    <row r="174" spans="2:12" s="1" customFormat="1" ht="11.85" customHeight="1" x14ac:dyDescent="0.15">
      <c r="B174" s="79" t="s">
        <v>466</v>
      </c>
      <c r="C174" s="52" t="s">
        <v>1005</v>
      </c>
      <c r="D174" s="52" t="s">
        <v>906</v>
      </c>
      <c r="E174" s="8">
        <v>46</v>
      </c>
      <c r="F174" s="8">
        <v>36</v>
      </c>
      <c r="G174" s="8">
        <v>75</v>
      </c>
      <c r="H174" s="76">
        <v>2.0833333333333299</v>
      </c>
      <c r="I174" s="8">
        <v>82</v>
      </c>
      <c r="J174" s="9">
        <v>3.5392729815353498E-4</v>
      </c>
      <c r="K174" s="8">
        <v>121</v>
      </c>
      <c r="L174" s="9">
        <v>4.0919297676054398E-4</v>
      </c>
    </row>
    <row r="175" spans="2:12" s="1" customFormat="1" ht="11.85" customHeight="1" x14ac:dyDescent="0.15">
      <c r="B175" s="79" t="s">
        <v>467</v>
      </c>
      <c r="C175" s="56" t="s">
        <v>1005</v>
      </c>
      <c r="D175" s="56" t="s">
        <v>906</v>
      </c>
      <c r="E175" s="10">
        <v>2</v>
      </c>
      <c r="F175" s="10">
        <v>27</v>
      </c>
      <c r="G175" s="10">
        <v>137</v>
      </c>
      <c r="H175" s="78">
        <v>5.07407407407407</v>
      </c>
      <c r="I175" s="10">
        <v>29</v>
      </c>
      <c r="J175" s="11">
        <v>1.2516941032259199E-4</v>
      </c>
      <c r="K175" s="10">
        <v>139</v>
      </c>
      <c r="L175" s="11">
        <v>4.7006465925384901E-4</v>
      </c>
    </row>
    <row r="176" spans="2:12" s="1" customFormat="1" ht="11.85" customHeight="1" x14ac:dyDescent="0.15">
      <c r="B176" s="79" t="s">
        <v>468</v>
      </c>
      <c r="C176" s="52" t="s">
        <v>1005</v>
      </c>
      <c r="D176" s="52" t="s">
        <v>906</v>
      </c>
      <c r="E176" s="8">
        <v>266</v>
      </c>
      <c r="F176" s="8">
        <v>119</v>
      </c>
      <c r="G176" s="8">
        <v>373</v>
      </c>
      <c r="H176" s="76">
        <v>3.1344537815126099</v>
      </c>
      <c r="I176" s="8">
        <v>385</v>
      </c>
      <c r="J176" s="9">
        <v>1.66173182669648E-3</v>
      </c>
      <c r="K176" s="8">
        <v>639</v>
      </c>
      <c r="L176" s="9">
        <v>2.1609447285123001E-3</v>
      </c>
    </row>
    <row r="177" spans="2:12" s="1" customFormat="1" ht="11.85" customHeight="1" x14ac:dyDescent="0.15">
      <c r="B177" s="79" t="s">
        <v>469</v>
      </c>
      <c r="C177" s="56" t="s">
        <v>1005</v>
      </c>
      <c r="D177" s="56" t="s">
        <v>906</v>
      </c>
      <c r="E177" s="10">
        <v>9</v>
      </c>
      <c r="F177" s="10">
        <v>6</v>
      </c>
      <c r="G177" s="10">
        <v>12</v>
      </c>
      <c r="H177" s="78">
        <v>2</v>
      </c>
      <c r="I177" s="10">
        <v>15</v>
      </c>
      <c r="J177" s="11">
        <v>6.4742798442719897E-5</v>
      </c>
      <c r="K177" s="10">
        <v>21</v>
      </c>
      <c r="L177" s="11">
        <v>7.1016962908854796E-5</v>
      </c>
    </row>
    <row r="178" spans="2:12" s="1" customFormat="1" ht="11.85" customHeight="1" x14ac:dyDescent="0.15">
      <c r="B178" s="79" t="s">
        <v>470</v>
      </c>
      <c r="C178" s="52" t="s">
        <v>1005</v>
      </c>
      <c r="D178" s="52" t="s">
        <v>906</v>
      </c>
      <c r="E178" s="8">
        <v>200</v>
      </c>
      <c r="F178" s="8">
        <v>64</v>
      </c>
      <c r="G178" s="8">
        <v>132</v>
      </c>
      <c r="H178" s="76">
        <v>2.0625</v>
      </c>
      <c r="I178" s="8">
        <v>264</v>
      </c>
      <c r="J178" s="9">
        <v>1.13947325259187E-3</v>
      </c>
      <c r="K178" s="8">
        <v>332</v>
      </c>
      <c r="L178" s="9">
        <v>1.12274436598761E-3</v>
      </c>
    </row>
    <row r="179" spans="2:12" s="1" customFormat="1" ht="11.85" customHeight="1" x14ac:dyDescent="0.15">
      <c r="B179" s="79" t="s">
        <v>472</v>
      </c>
      <c r="C179" s="56" t="s">
        <v>1002</v>
      </c>
      <c r="D179" s="56" t="s">
        <v>899</v>
      </c>
      <c r="E179" s="10">
        <v>23</v>
      </c>
      <c r="F179" s="10"/>
      <c r="G179" s="10"/>
      <c r="H179" s="78"/>
      <c r="I179" s="10">
        <v>23</v>
      </c>
      <c r="J179" s="11">
        <v>9.9272290945503794E-5</v>
      </c>
      <c r="K179" s="10">
        <v>23</v>
      </c>
      <c r="L179" s="11">
        <v>7.7780483185888602E-5</v>
      </c>
    </row>
    <row r="180" spans="2:12" s="1" customFormat="1" ht="11.85" customHeight="1" x14ac:dyDescent="0.15">
      <c r="B180" s="79" t="s">
        <v>473</v>
      </c>
      <c r="C180" s="52" t="s">
        <v>1002</v>
      </c>
      <c r="D180" s="52" t="s">
        <v>899</v>
      </c>
      <c r="E180" s="8">
        <v>23</v>
      </c>
      <c r="F180" s="8"/>
      <c r="G180" s="8"/>
      <c r="H180" s="76"/>
      <c r="I180" s="8">
        <v>23</v>
      </c>
      <c r="J180" s="9">
        <v>9.9272290945503794E-5</v>
      </c>
      <c r="K180" s="8">
        <v>23</v>
      </c>
      <c r="L180" s="9">
        <v>7.7780483185888602E-5</v>
      </c>
    </row>
    <row r="181" spans="2:12" s="1" customFormat="1" ht="11.85" customHeight="1" x14ac:dyDescent="0.15">
      <c r="B181" s="79" t="s">
        <v>474</v>
      </c>
      <c r="C181" s="56" t="s">
        <v>1002</v>
      </c>
      <c r="D181" s="56" t="s">
        <v>899</v>
      </c>
      <c r="E181" s="10">
        <v>26</v>
      </c>
      <c r="F181" s="10"/>
      <c r="G181" s="10"/>
      <c r="H181" s="78"/>
      <c r="I181" s="10">
        <v>26</v>
      </c>
      <c r="J181" s="11">
        <v>1.12220850634048E-4</v>
      </c>
      <c r="K181" s="10">
        <v>26</v>
      </c>
      <c r="L181" s="11">
        <v>8.7925763601439305E-5</v>
      </c>
    </row>
    <row r="182" spans="2:12" s="1" customFormat="1" ht="11.85" customHeight="1" x14ac:dyDescent="0.15">
      <c r="B182" s="79" t="s">
        <v>475</v>
      </c>
      <c r="C182" s="52" t="s">
        <v>1002</v>
      </c>
      <c r="D182" s="52" t="s">
        <v>899</v>
      </c>
      <c r="E182" s="8">
        <v>256</v>
      </c>
      <c r="F182" s="8">
        <v>2</v>
      </c>
      <c r="G182" s="8">
        <v>5</v>
      </c>
      <c r="H182" s="76">
        <v>2.5</v>
      </c>
      <c r="I182" s="8">
        <v>258</v>
      </c>
      <c r="J182" s="9">
        <v>1.1135761332147799E-3</v>
      </c>
      <c r="K182" s="8">
        <v>261</v>
      </c>
      <c r="L182" s="9">
        <v>8.8263939615291001E-4</v>
      </c>
    </row>
    <row r="183" spans="2:12" s="1" customFormat="1" ht="11.85" customHeight="1" x14ac:dyDescent="0.15">
      <c r="B183" s="79" t="s">
        <v>476</v>
      </c>
      <c r="C183" s="56" t="s">
        <v>1002</v>
      </c>
      <c r="D183" s="56" t="s">
        <v>899</v>
      </c>
      <c r="E183" s="10">
        <v>100</v>
      </c>
      <c r="F183" s="10"/>
      <c r="G183" s="10"/>
      <c r="H183" s="78"/>
      <c r="I183" s="10">
        <v>100</v>
      </c>
      <c r="J183" s="11">
        <v>4.3161865628479901E-4</v>
      </c>
      <c r="K183" s="10">
        <v>100</v>
      </c>
      <c r="L183" s="11">
        <v>3.3817601385169001E-4</v>
      </c>
    </row>
    <row r="184" spans="2:12" s="1" customFormat="1" ht="11.85" customHeight="1" x14ac:dyDescent="0.15">
      <c r="B184" s="79" t="s">
        <v>478</v>
      </c>
      <c r="C184" s="52" t="s">
        <v>1002</v>
      </c>
      <c r="D184" s="52" t="s">
        <v>899</v>
      </c>
      <c r="E184" s="8">
        <v>111</v>
      </c>
      <c r="F184" s="8">
        <v>2</v>
      </c>
      <c r="G184" s="8">
        <v>4</v>
      </c>
      <c r="H184" s="76">
        <v>2</v>
      </c>
      <c r="I184" s="8">
        <v>113</v>
      </c>
      <c r="J184" s="9">
        <v>4.8772908160182301E-4</v>
      </c>
      <c r="K184" s="8">
        <v>115</v>
      </c>
      <c r="L184" s="9">
        <v>3.8890241592944301E-4</v>
      </c>
    </row>
    <row r="185" spans="2:12" s="1" customFormat="1" ht="11.85" customHeight="1" x14ac:dyDescent="0.15">
      <c r="B185" s="79" t="s">
        <v>479</v>
      </c>
      <c r="C185" s="56" t="s">
        <v>1002</v>
      </c>
      <c r="D185" s="56" t="s">
        <v>899</v>
      </c>
      <c r="E185" s="10">
        <v>27</v>
      </c>
      <c r="F185" s="10"/>
      <c r="G185" s="10"/>
      <c r="H185" s="78"/>
      <c r="I185" s="10">
        <v>27</v>
      </c>
      <c r="J185" s="11">
        <v>1.1653703719689599E-4</v>
      </c>
      <c r="K185" s="10">
        <v>27</v>
      </c>
      <c r="L185" s="11">
        <v>9.1307523739956201E-5</v>
      </c>
    </row>
    <row r="186" spans="2:12" s="1" customFormat="1" ht="11.85" customHeight="1" x14ac:dyDescent="0.15">
      <c r="B186" s="79" t="s">
        <v>480</v>
      </c>
      <c r="C186" s="52" t="s">
        <v>1002</v>
      </c>
      <c r="D186" s="52" t="s">
        <v>899</v>
      </c>
      <c r="E186" s="8">
        <v>46</v>
      </c>
      <c r="F186" s="8"/>
      <c r="G186" s="8"/>
      <c r="H186" s="76"/>
      <c r="I186" s="8">
        <v>46</v>
      </c>
      <c r="J186" s="9">
        <v>1.98544581891008E-4</v>
      </c>
      <c r="K186" s="8">
        <v>46</v>
      </c>
      <c r="L186" s="9">
        <v>1.5556096637177699E-4</v>
      </c>
    </row>
    <row r="187" spans="2:12" s="1" customFormat="1" ht="11.85" customHeight="1" x14ac:dyDescent="0.15">
      <c r="B187" s="79" t="s">
        <v>481</v>
      </c>
      <c r="C187" s="56" t="s">
        <v>1002</v>
      </c>
      <c r="D187" s="56" t="s">
        <v>899</v>
      </c>
      <c r="E187" s="10">
        <v>1808</v>
      </c>
      <c r="F187" s="10"/>
      <c r="G187" s="10"/>
      <c r="H187" s="78"/>
      <c r="I187" s="10">
        <v>1808</v>
      </c>
      <c r="J187" s="11">
        <v>7.80366530562917E-3</v>
      </c>
      <c r="K187" s="10">
        <v>1808</v>
      </c>
      <c r="L187" s="11">
        <v>6.1142223304385497E-3</v>
      </c>
    </row>
    <row r="188" spans="2:12" s="1" customFormat="1" ht="11.85" customHeight="1" x14ac:dyDescent="0.15">
      <c r="B188" s="79" t="s">
        <v>482</v>
      </c>
      <c r="C188" s="52" t="s">
        <v>1002</v>
      </c>
      <c r="D188" s="52" t="s">
        <v>899</v>
      </c>
      <c r="E188" s="8">
        <v>5738</v>
      </c>
      <c r="F188" s="8">
        <v>51</v>
      </c>
      <c r="G188" s="8">
        <v>102</v>
      </c>
      <c r="H188" s="76">
        <v>2</v>
      </c>
      <c r="I188" s="8">
        <v>5789</v>
      </c>
      <c r="J188" s="9">
        <v>2.4986404012327001E-2</v>
      </c>
      <c r="K188" s="8">
        <v>5840</v>
      </c>
      <c r="L188" s="9">
        <v>1.97494792089387E-2</v>
      </c>
    </row>
    <row r="189" spans="2:12" s="1" customFormat="1" ht="11.85" customHeight="1" x14ac:dyDescent="0.15">
      <c r="B189" s="79" t="s">
        <v>483</v>
      </c>
      <c r="C189" s="56" t="s">
        <v>1002</v>
      </c>
      <c r="D189" s="56" t="s">
        <v>899</v>
      </c>
      <c r="E189" s="10">
        <v>7</v>
      </c>
      <c r="F189" s="10"/>
      <c r="G189" s="10"/>
      <c r="H189" s="78"/>
      <c r="I189" s="10">
        <v>7</v>
      </c>
      <c r="J189" s="11">
        <v>3.0213305939936E-5</v>
      </c>
      <c r="K189" s="10">
        <v>7</v>
      </c>
      <c r="L189" s="11">
        <v>2.3672320969618302E-5</v>
      </c>
    </row>
    <row r="190" spans="2:12" s="1" customFormat="1" ht="11.85" customHeight="1" x14ac:dyDescent="0.15">
      <c r="B190" s="79" t="s">
        <v>484</v>
      </c>
      <c r="C190" s="52" t="s">
        <v>1002</v>
      </c>
      <c r="D190" s="52" t="s">
        <v>899</v>
      </c>
      <c r="E190" s="8">
        <v>2447</v>
      </c>
      <c r="F190" s="8">
        <v>50</v>
      </c>
      <c r="G190" s="8">
        <v>106</v>
      </c>
      <c r="H190" s="76">
        <v>2.12</v>
      </c>
      <c r="I190" s="8">
        <v>2497</v>
      </c>
      <c r="J190" s="9">
        <v>1.07775178474314E-2</v>
      </c>
      <c r="K190" s="8">
        <v>2553</v>
      </c>
      <c r="L190" s="9">
        <v>8.6336336336336299E-3</v>
      </c>
    </row>
    <row r="191" spans="2:12" s="1" customFormat="1" ht="11.85" customHeight="1" x14ac:dyDescent="0.15">
      <c r="B191" s="79" t="s">
        <v>485</v>
      </c>
      <c r="C191" s="56" t="s">
        <v>1002</v>
      </c>
      <c r="D191" s="56" t="s">
        <v>899</v>
      </c>
      <c r="E191" s="10">
        <v>251</v>
      </c>
      <c r="F191" s="10"/>
      <c r="G191" s="10"/>
      <c r="H191" s="78"/>
      <c r="I191" s="10">
        <v>251</v>
      </c>
      <c r="J191" s="11">
        <v>1.08336282727485E-3</v>
      </c>
      <c r="K191" s="10">
        <v>251</v>
      </c>
      <c r="L191" s="11">
        <v>8.4882179476774102E-4</v>
      </c>
    </row>
    <row r="192" spans="2:12" s="1" customFormat="1" ht="11.85" customHeight="1" x14ac:dyDescent="0.15">
      <c r="B192" s="79" t="s">
        <v>486</v>
      </c>
      <c r="C192" s="52" t="s">
        <v>1002</v>
      </c>
      <c r="D192" s="52" t="s">
        <v>899</v>
      </c>
      <c r="E192" s="8">
        <v>3818</v>
      </c>
      <c r="F192" s="8">
        <v>23</v>
      </c>
      <c r="G192" s="8">
        <v>53</v>
      </c>
      <c r="H192" s="76">
        <v>2.3043478260869601</v>
      </c>
      <c r="I192" s="8">
        <v>3841</v>
      </c>
      <c r="J192" s="9">
        <v>1.6578472587899101E-2</v>
      </c>
      <c r="K192" s="8">
        <v>3871</v>
      </c>
      <c r="L192" s="9">
        <v>1.30907934961989E-2</v>
      </c>
    </row>
    <row r="193" spans="2:12" s="1" customFormat="1" ht="11.85" customHeight="1" x14ac:dyDescent="0.15">
      <c r="B193" s="79" t="s">
        <v>487</v>
      </c>
      <c r="C193" s="56" t="s">
        <v>1002</v>
      </c>
      <c r="D193" s="56" t="s">
        <v>899</v>
      </c>
      <c r="E193" s="10">
        <v>260</v>
      </c>
      <c r="F193" s="10">
        <v>1</v>
      </c>
      <c r="G193" s="10">
        <v>2</v>
      </c>
      <c r="H193" s="78">
        <v>2</v>
      </c>
      <c r="I193" s="10">
        <v>261</v>
      </c>
      <c r="J193" s="11">
        <v>1.12652469290333E-3</v>
      </c>
      <c r="K193" s="10">
        <v>262</v>
      </c>
      <c r="L193" s="11">
        <v>8.8602115629142703E-4</v>
      </c>
    </row>
    <row r="194" spans="2:12" s="1" customFormat="1" ht="11.85" customHeight="1" x14ac:dyDescent="0.15">
      <c r="B194" s="79" t="s">
        <v>488</v>
      </c>
      <c r="C194" s="52" t="s">
        <v>1002</v>
      </c>
      <c r="D194" s="52" t="s">
        <v>899</v>
      </c>
      <c r="E194" s="8">
        <v>143</v>
      </c>
      <c r="F194" s="8">
        <v>1</v>
      </c>
      <c r="G194" s="8">
        <v>2</v>
      </c>
      <c r="H194" s="76">
        <v>2</v>
      </c>
      <c r="I194" s="8">
        <v>144</v>
      </c>
      <c r="J194" s="9">
        <v>6.2153086505011099E-4</v>
      </c>
      <c r="K194" s="8">
        <v>145</v>
      </c>
      <c r="L194" s="9">
        <v>4.9035522008494998E-4</v>
      </c>
    </row>
    <row r="195" spans="2:12" s="1" customFormat="1" ht="11.85" customHeight="1" x14ac:dyDescent="0.15">
      <c r="B195" s="79" t="s">
        <v>489</v>
      </c>
      <c r="C195" s="56" t="s">
        <v>1002</v>
      </c>
      <c r="D195" s="56" t="s">
        <v>899</v>
      </c>
      <c r="E195" s="10">
        <v>8</v>
      </c>
      <c r="F195" s="10"/>
      <c r="G195" s="10"/>
      <c r="H195" s="78"/>
      <c r="I195" s="10">
        <v>8</v>
      </c>
      <c r="J195" s="11">
        <v>3.4529492502783897E-5</v>
      </c>
      <c r="K195" s="10">
        <v>8</v>
      </c>
      <c r="L195" s="11">
        <v>2.7054081108135201E-5</v>
      </c>
    </row>
    <row r="196" spans="2:12" s="1" customFormat="1" ht="11.85" customHeight="1" x14ac:dyDescent="0.15">
      <c r="B196" s="79" t="s">
        <v>490</v>
      </c>
      <c r="C196" s="52" t="s">
        <v>1002</v>
      </c>
      <c r="D196" s="52" t="s">
        <v>899</v>
      </c>
      <c r="E196" s="8">
        <v>977</v>
      </c>
      <c r="F196" s="8">
        <v>9</v>
      </c>
      <c r="G196" s="8">
        <v>18</v>
      </c>
      <c r="H196" s="76">
        <v>2</v>
      </c>
      <c r="I196" s="8">
        <v>986</v>
      </c>
      <c r="J196" s="9">
        <v>4.2557599509681198E-3</v>
      </c>
      <c r="K196" s="8">
        <v>995</v>
      </c>
      <c r="L196" s="9">
        <v>3.3648513378243101E-3</v>
      </c>
    </row>
    <row r="197" spans="2:12" s="1" customFormat="1" ht="11.85" customHeight="1" x14ac:dyDescent="0.15">
      <c r="B197" s="79" t="s">
        <v>492</v>
      </c>
      <c r="C197" s="56" t="s">
        <v>1002</v>
      </c>
      <c r="D197" s="56" t="s">
        <v>906</v>
      </c>
      <c r="E197" s="10">
        <v>1</v>
      </c>
      <c r="F197" s="10">
        <v>3</v>
      </c>
      <c r="G197" s="10">
        <v>32</v>
      </c>
      <c r="H197" s="78">
        <v>10.6666666666667</v>
      </c>
      <c r="I197" s="10">
        <v>4</v>
      </c>
      <c r="J197" s="11">
        <v>1.7264746251391999E-5</v>
      </c>
      <c r="K197" s="10">
        <v>33</v>
      </c>
      <c r="L197" s="11">
        <v>1.11598084571058E-4</v>
      </c>
    </row>
    <row r="198" spans="2:12" s="1" customFormat="1" ht="11.85" customHeight="1" x14ac:dyDescent="0.15">
      <c r="B198" s="79" t="s">
        <v>493</v>
      </c>
      <c r="C198" s="52" t="s">
        <v>1002</v>
      </c>
      <c r="D198" s="52" t="s">
        <v>906</v>
      </c>
      <c r="E198" s="8">
        <v>4</v>
      </c>
      <c r="F198" s="8"/>
      <c r="G198" s="8"/>
      <c r="H198" s="76"/>
      <c r="I198" s="8">
        <v>4</v>
      </c>
      <c r="J198" s="9">
        <v>1.7264746251391999E-5</v>
      </c>
      <c r="K198" s="8">
        <v>4</v>
      </c>
      <c r="L198" s="9">
        <v>1.3527040554067601E-5</v>
      </c>
    </row>
    <row r="199" spans="2:12" s="1" customFormat="1" ht="11.85" customHeight="1" x14ac:dyDescent="0.15">
      <c r="B199" s="79" t="s">
        <v>494</v>
      </c>
      <c r="C199" s="56" t="s">
        <v>1002</v>
      </c>
      <c r="D199" s="56" t="s">
        <v>906</v>
      </c>
      <c r="E199" s="10">
        <v>1</v>
      </c>
      <c r="F199" s="10">
        <v>2</v>
      </c>
      <c r="G199" s="10">
        <v>32</v>
      </c>
      <c r="H199" s="78">
        <v>16</v>
      </c>
      <c r="I199" s="10">
        <v>3</v>
      </c>
      <c r="J199" s="11">
        <v>1.2948559688544E-5</v>
      </c>
      <c r="K199" s="10">
        <v>33</v>
      </c>
      <c r="L199" s="11">
        <v>1.11598084571058E-4</v>
      </c>
    </row>
    <row r="200" spans="2:12" s="1" customFormat="1" ht="11.85" customHeight="1" x14ac:dyDescent="0.15">
      <c r="B200" s="79" t="s">
        <v>495</v>
      </c>
      <c r="C200" s="52" t="s">
        <v>1002</v>
      </c>
      <c r="D200" s="52" t="s">
        <v>906</v>
      </c>
      <c r="E200" s="8">
        <v>141</v>
      </c>
      <c r="F200" s="8">
        <v>44</v>
      </c>
      <c r="G200" s="8">
        <v>173</v>
      </c>
      <c r="H200" s="76">
        <v>3.9318181818181799</v>
      </c>
      <c r="I200" s="8">
        <v>185</v>
      </c>
      <c r="J200" s="9">
        <v>7.9849451412687905E-4</v>
      </c>
      <c r="K200" s="8">
        <v>314</v>
      </c>
      <c r="L200" s="9">
        <v>1.0618726834943099E-3</v>
      </c>
    </row>
    <row r="201" spans="2:12" s="1" customFormat="1" ht="11.85" customHeight="1" x14ac:dyDescent="0.15">
      <c r="B201" s="79" t="s">
        <v>496</v>
      </c>
      <c r="C201" s="56" t="s">
        <v>1002</v>
      </c>
      <c r="D201" s="56" t="s">
        <v>906</v>
      </c>
      <c r="E201" s="10">
        <v>2</v>
      </c>
      <c r="F201" s="10">
        <v>23</v>
      </c>
      <c r="G201" s="10">
        <v>183</v>
      </c>
      <c r="H201" s="78">
        <v>7.9565217391304399</v>
      </c>
      <c r="I201" s="10">
        <v>25</v>
      </c>
      <c r="J201" s="11">
        <v>1.079046640712E-4</v>
      </c>
      <c r="K201" s="10">
        <v>185</v>
      </c>
      <c r="L201" s="11">
        <v>6.2562562562562605E-4</v>
      </c>
    </row>
    <row r="202" spans="2:12" s="1" customFormat="1" ht="11.85" customHeight="1" x14ac:dyDescent="0.15">
      <c r="B202" s="79" t="s">
        <v>497</v>
      </c>
      <c r="C202" s="52" t="s">
        <v>1002</v>
      </c>
      <c r="D202" s="52" t="s">
        <v>906</v>
      </c>
      <c r="E202" s="8">
        <v>39</v>
      </c>
      <c r="F202" s="8">
        <v>156</v>
      </c>
      <c r="G202" s="8">
        <v>1063</v>
      </c>
      <c r="H202" s="76">
        <v>6.8141025641025603</v>
      </c>
      <c r="I202" s="8">
        <v>195</v>
      </c>
      <c r="J202" s="9">
        <v>8.4165637975535897E-4</v>
      </c>
      <c r="K202" s="8">
        <v>1102</v>
      </c>
      <c r="L202" s="9">
        <v>3.7266996726456202E-3</v>
      </c>
    </row>
    <row r="203" spans="2:12" s="1" customFormat="1" ht="11.85" customHeight="1" x14ac:dyDescent="0.15">
      <c r="B203" s="79" t="s">
        <v>498</v>
      </c>
      <c r="C203" s="56" t="s">
        <v>1002</v>
      </c>
      <c r="D203" s="56" t="s">
        <v>906</v>
      </c>
      <c r="E203" s="10">
        <v>4</v>
      </c>
      <c r="F203" s="10">
        <v>1</v>
      </c>
      <c r="G203" s="10">
        <v>3</v>
      </c>
      <c r="H203" s="78">
        <v>3</v>
      </c>
      <c r="I203" s="10">
        <v>5</v>
      </c>
      <c r="J203" s="11">
        <v>2.1580932814239998E-5</v>
      </c>
      <c r="K203" s="10">
        <v>7</v>
      </c>
      <c r="L203" s="11">
        <v>2.3672320969618302E-5</v>
      </c>
    </row>
    <row r="204" spans="2:12" s="1" customFormat="1" ht="11.85" customHeight="1" x14ac:dyDescent="0.15">
      <c r="B204" s="79" t="s">
        <v>499</v>
      </c>
      <c r="C204" s="52" t="s">
        <v>1002</v>
      </c>
      <c r="D204" s="52" t="s">
        <v>906</v>
      </c>
      <c r="E204" s="8">
        <v>622</v>
      </c>
      <c r="F204" s="8">
        <v>36</v>
      </c>
      <c r="G204" s="8">
        <v>83</v>
      </c>
      <c r="H204" s="76">
        <v>2.3055555555555598</v>
      </c>
      <c r="I204" s="8">
        <v>658</v>
      </c>
      <c r="J204" s="9">
        <v>2.8400507583539801E-3</v>
      </c>
      <c r="K204" s="8">
        <v>705</v>
      </c>
      <c r="L204" s="9">
        <v>2.3841408976544099E-3</v>
      </c>
    </row>
    <row r="205" spans="2:12" s="1" customFormat="1" ht="11.85" customHeight="1" x14ac:dyDescent="0.15">
      <c r="B205" s="79" t="s">
        <v>500</v>
      </c>
      <c r="C205" s="56" t="s">
        <v>1002</v>
      </c>
      <c r="D205" s="56" t="s">
        <v>906</v>
      </c>
      <c r="E205" s="10">
        <v>2</v>
      </c>
      <c r="F205" s="10"/>
      <c r="G205" s="10"/>
      <c r="H205" s="78"/>
      <c r="I205" s="10">
        <v>2</v>
      </c>
      <c r="J205" s="11">
        <v>8.6323731256959794E-6</v>
      </c>
      <c r="K205" s="10">
        <v>2</v>
      </c>
      <c r="L205" s="11">
        <v>6.7635202770337901E-6</v>
      </c>
    </row>
    <row r="206" spans="2:12" s="1" customFormat="1" ht="11.85" customHeight="1" x14ac:dyDescent="0.15">
      <c r="B206" s="79" t="s">
        <v>501</v>
      </c>
      <c r="C206" s="52" t="s">
        <v>1002</v>
      </c>
      <c r="D206" s="52" t="s">
        <v>906</v>
      </c>
      <c r="E206" s="8">
        <v>335</v>
      </c>
      <c r="F206" s="8">
        <v>29</v>
      </c>
      <c r="G206" s="8">
        <v>92</v>
      </c>
      <c r="H206" s="76">
        <v>3.1724137931034502</v>
      </c>
      <c r="I206" s="8">
        <v>364</v>
      </c>
      <c r="J206" s="9">
        <v>1.57109190887667E-3</v>
      </c>
      <c r="K206" s="8">
        <v>427</v>
      </c>
      <c r="L206" s="9">
        <v>1.44401157914671E-3</v>
      </c>
    </row>
    <row r="207" spans="2:12" s="1" customFormat="1" ht="11.85" customHeight="1" x14ac:dyDescent="0.15">
      <c r="B207" s="79" t="s">
        <v>502</v>
      </c>
      <c r="C207" s="56" t="s">
        <v>1002</v>
      </c>
      <c r="D207" s="56" t="s">
        <v>906</v>
      </c>
      <c r="E207" s="10">
        <v>4</v>
      </c>
      <c r="F207" s="10"/>
      <c r="G207" s="10"/>
      <c r="H207" s="78"/>
      <c r="I207" s="10">
        <v>4</v>
      </c>
      <c r="J207" s="11">
        <v>1.7264746251391999E-5</v>
      </c>
      <c r="K207" s="10">
        <v>4</v>
      </c>
      <c r="L207" s="11">
        <v>1.3527040554067601E-5</v>
      </c>
    </row>
    <row r="208" spans="2:12" s="1" customFormat="1" ht="11.85" customHeight="1" x14ac:dyDescent="0.15">
      <c r="B208" s="79" t="s">
        <v>503</v>
      </c>
      <c r="C208" s="52" t="s">
        <v>1002</v>
      </c>
      <c r="D208" s="52" t="s">
        <v>906</v>
      </c>
      <c r="E208" s="8">
        <v>41</v>
      </c>
      <c r="F208" s="8">
        <v>4</v>
      </c>
      <c r="G208" s="8">
        <v>13</v>
      </c>
      <c r="H208" s="76">
        <v>3.25</v>
      </c>
      <c r="I208" s="8">
        <v>45</v>
      </c>
      <c r="J208" s="9">
        <v>1.9422839532816E-4</v>
      </c>
      <c r="K208" s="8">
        <v>54</v>
      </c>
      <c r="L208" s="9">
        <v>1.82615047479912E-4</v>
      </c>
    </row>
    <row r="209" spans="2:12" s="1" customFormat="1" ht="11.85" customHeight="1" x14ac:dyDescent="0.15">
      <c r="B209" s="79" t="s">
        <v>504</v>
      </c>
      <c r="C209" s="56" t="s">
        <v>1002</v>
      </c>
      <c r="D209" s="56" t="s">
        <v>906</v>
      </c>
      <c r="E209" s="10">
        <v>93</v>
      </c>
      <c r="F209" s="10">
        <v>2</v>
      </c>
      <c r="G209" s="10">
        <v>9</v>
      </c>
      <c r="H209" s="78">
        <v>4.5</v>
      </c>
      <c r="I209" s="10">
        <v>95</v>
      </c>
      <c r="J209" s="11">
        <v>4.1003772347055899E-4</v>
      </c>
      <c r="K209" s="10">
        <v>102</v>
      </c>
      <c r="L209" s="11">
        <v>3.4493953412872302E-4</v>
      </c>
    </row>
    <row r="210" spans="2:12" s="1" customFormat="1" ht="11.85" customHeight="1" x14ac:dyDescent="0.15">
      <c r="B210" s="79" t="s">
        <v>505</v>
      </c>
      <c r="C210" s="52" t="s">
        <v>1002</v>
      </c>
      <c r="D210" s="52" t="s">
        <v>906</v>
      </c>
      <c r="E210" s="8">
        <v>214</v>
      </c>
      <c r="F210" s="8">
        <v>5</v>
      </c>
      <c r="G210" s="8">
        <v>124</v>
      </c>
      <c r="H210" s="76">
        <v>24.8</v>
      </c>
      <c r="I210" s="8">
        <v>219</v>
      </c>
      <c r="J210" s="9">
        <v>9.4524485726371003E-4</v>
      </c>
      <c r="K210" s="8">
        <v>338</v>
      </c>
      <c r="L210" s="9">
        <v>1.1430349268187099E-3</v>
      </c>
    </row>
    <row r="211" spans="2:12" s="1" customFormat="1" ht="11.85" customHeight="1" x14ac:dyDescent="0.15">
      <c r="B211" s="79" t="s">
        <v>507</v>
      </c>
      <c r="C211" s="56" t="s">
        <v>1002</v>
      </c>
      <c r="D211" s="56" t="s">
        <v>906</v>
      </c>
      <c r="E211" s="10">
        <v>27</v>
      </c>
      <c r="F211" s="10">
        <v>6</v>
      </c>
      <c r="G211" s="10">
        <v>15</v>
      </c>
      <c r="H211" s="78">
        <v>2.5</v>
      </c>
      <c r="I211" s="10">
        <v>33</v>
      </c>
      <c r="J211" s="11">
        <v>1.4243415657398399E-4</v>
      </c>
      <c r="K211" s="10">
        <v>42</v>
      </c>
      <c r="L211" s="11">
        <v>1.4203392581771E-4</v>
      </c>
    </row>
    <row r="212" spans="2:12" s="1" customFormat="1" ht="11.85" customHeight="1" x14ac:dyDescent="0.15">
      <c r="B212" s="79" t="s">
        <v>508</v>
      </c>
      <c r="C212" s="52" t="s">
        <v>1002</v>
      </c>
      <c r="D212" s="52" t="s">
        <v>906</v>
      </c>
      <c r="E212" s="8">
        <v>16</v>
      </c>
      <c r="F212" s="8"/>
      <c r="G212" s="8"/>
      <c r="H212" s="76"/>
      <c r="I212" s="8">
        <v>16</v>
      </c>
      <c r="J212" s="9">
        <v>6.9058985005567903E-5</v>
      </c>
      <c r="K212" s="8">
        <v>16</v>
      </c>
      <c r="L212" s="9">
        <v>5.4108162216270301E-5</v>
      </c>
    </row>
    <row r="213" spans="2:12" s="1" customFormat="1" ht="11.85" customHeight="1" x14ac:dyDescent="0.15">
      <c r="B213" s="79" t="s">
        <v>510</v>
      </c>
      <c r="C213" s="56" t="s">
        <v>1002</v>
      </c>
      <c r="D213" s="56" t="s">
        <v>906</v>
      </c>
      <c r="E213" s="10">
        <v>5</v>
      </c>
      <c r="F213" s="10"/>
      <c r="G213" s="10"/>
      <c r="H213" s="78"/>
      <c r="I213" s="10">
        <v>5</v>
      </c>
      <c r="J213" s="11">
        <v>2.1580932814239998E-5</v>
      </c>
      <c r="K213" s="10">
        <v>5</v>
      </c>
      <c r="L213" s="11">
        <v>1.6908800692584499E-5</v>
      </c>
    </row>
    <row r="214" spans="2:12" s="1" customFormat="1" ht="11.85" customHeight="1" x14ac:dyDescent="0.15">
      <c r="B214" s="79" t="s">
        <v>511</v>
      </c>
      <c r="C214" s="52" t="s">
        <v>1002</v>
      </c>
      <c r="D214" s="52" t="s">
        <v>906</v>
      </c>
      <c r="E214" s="8">
        <v>9</v>
      </c>
      <c r="F214" s="8"/>
      <c r="G214" s="8"/>
      <c r="H214" s="76"/>
      <c r="I214" s="8">
        <v>9</v>
      </c>
      <c r="J214" s="9">
        <v>3.8845679065631903E-5</v>
      </c>
      <c r="K214" s="8">
        <v>9</v>
      </c>
      <c r="L214" s="9">
        <v>3.0435841246652101E-5</v>
      </c>
    </row>
    <row r="215" spans="2:12" s="1" customFormat="1" ht="11.85" customHeight="1" x14ac:dyDescent="0.15">
      <c r="B215" s="79" t="s">
        <v>512</v>
      </c>
      <c r="C215" s="56" t="s">
        <v>1002</v>
      </c>
      <c r="D215" s="56" t="s">
        <v>906</v>
      </c>
      <c r="E215" s="10">
        <v>562</v>
      </c>
      <c r="F215" s="10">
        <v>41</v>
      </c>
      <c r="G215" s="10">
        <v>300</v>
      </c>
      <c r="H215" s="78">
        <v>7.3170731707317103</v>
      </c>
      <c r="I215" s="10">
        <v>603</v>
      </c>
      <c r="J215" s="11">
        <v>2.60266049739734E-3</v>
      </c>
      <c r="K215" s="10">
        <v>862</v>
      </c>
      <c r="L215" s="11">
        <v>2.9150772394015601E-3</v>
      </c>
    </row>
    <row r="216" spans="2:12" s="1" customFormat="1" ht="11.85" customHeight="1" x14ac:dyDescent="0.15">
      <c r="B216" s="79" t="s">
        <v>514</v>
      </c>
      <c r="C216" s="52" t="s">
        <v>1008</v>
      </c>
      <c r="D216" s="52" t="s">
        <v>899</v>
      </c>
      <c r="E216" s="8">
        <v>10</v>
      </c>
      <c r="F216" s="8"/>
      <c r="G216" s="8"/>
      <c r="H216" s="76"/>
      <c r="I216" s="8">
        <v>10</v>
      </c>
      <c r="J216" s="9">
        <v>4.3161865628479902E-5</v>
      </c>
      <c r="K216" s="8">
        <v>10</v>
      </c>
      <c r="L216" s="9">
        <v>3.3817601385168997E-5</v>
      </c>
    </row>
    <row r="217" spans="2:12" s="1" customFormat="1" ht="11.85" customHeight="1" x14ac:dyDescent="0.15">
      <c r="B217" s="79" t="s">
        <v>515</v>
      </c>
      <c r="C217" s="56" t="s">
        <v>1008</v>
      </c>
      <c r="D217" s="56" t="s">
        <v>899</v>
      </c>
      <c r="E217" s="10">
        <v>3</v>
      </c>
      <c r="F217" s="10"/>
      <c r="G217" s="10"/>
      <c r="H217" s="78"/>
      <c r="I217" s="10">
        <v>3</v>
      </c>
      <c r="J217" s="11">
        <v>1.2948559688544E-5</v>
      </c>
      <c r="K217" s="10">
        <v>3</v>
      </c>
      <c r="L217" s="11">
        <v>1.0145280415550699E-5</v>
      </c>
    </row>
    <row r="218" spans="2:12" s="1" customFormat="1" ht="11.85" customHeight="1" x14ac:dyDescent="0.15">
      <c r="B218" s="79" t="s">
        <v>516</v>
      </c>
      <c r="C218" s="52" t="s">
        <v>1008</v>
      </c>
      <c r="D218" s="52" t="s">
        <v>899</v>
      </c>
      <c r="E218" s="8">
        <v>1818</v>
      </c>
      <c r="F218" s="8">
        <v>6</v>
      </c>
      <c r="G218" s="8">
        <v>12</v>
      </c>
      <c r="H218" s="76">
        <v>2</v>
      </c>
      <c r="I218" s="8">
        <v>1824</v>
      </c>
      <c r="J218" s="9">
        <v>7.8727242906347396E-3</v>
      </c>
      <c r="K218" s="8">
        <v>1830</v>
      </c>
      <c r="L218" s="9">
        <v>6.1886210534859197E-3</v>
      </c>
    </row>
    <row r="219" spans="2:12" s="1" customFormat="1" ht="11.85" customHeight="1" x14ac:dyDescent="0.15">
      <c r="B219" s="79" t="s">
        <v>517</v>
      </c>
      <c r="C219" s="56" t="s">
        <v>1008</v>
      </c>
      <c r="D219" s="56" t="s">
        <v>899</v>
      </c>
      <c r="E219" s="10">
        <v>792</v>
      </c>
      <c r="F219" s="10">
        <v>2</v>
      </c>
      <c r="G219" s="10">
        <v>4</v>
      </c>
      <c r="H219" s="78">
        <v>2</v>
      </c>
      <c r="I219" s="10">
        <v>794</v>
      </c>
      <c r="J219" s="11">
        <v>3.4270521309013101E-3</v>
      </c>
      <c r="K219" s="10">
        <v>796</v>
      </c>
      <c r="L219" s="11">
        <v>2.6918810702594499E-3</v>
      </c>
    </row>
    <row r="220" spans="2:12" s="1" customFormat="1" ht="11.85" customHeight="1" x14ac:dyDescent="0.15">
      <c r="B220" s="79" t="s">
        <v>518</v>
      </c>
      <c r="C220" s="52" t="s">
        <v>1008</v>
      </c>
      <c r="D220" s="52" t="s">
        <v>899</v>
      </c>
      <c r="E220" s="8">
        <v>2783</v>
      </c>
      <c r="F220" s="8">
        <v>13</v>
      </c>
      <c r="G220" s="8">
        <v>26</v>
      </c>
      <c r="H220" s="76">
        <v>2</v>
      </c>
      <c r="I220" s="8">
        <v>2796</v>
      </c>
      <c r="J220" s="9">
        <v>1.2068057629723E-2</v>
      </c>
      <c r="K220" s="8">
        <v>2809</v>
      </c>
      <c r="L220" s="9">
        <v>9.4993642290939605E-3</v>
      </c>
    </row>
    <row r="221" spans="2:12" s="1" customFormat="1" ht="11.85" customHeight="1" x14ac:dyDescent="0.15">
      <c r="B221" s="79" t="s">
        <v>520</v>
      </c>
      <c r="C221" s="56" t="s">
        <v>1008</v>
      </c>
      <c r="D221" s="56" t="s">
        <v>899</v>
      </c>
      <c r="E221" s="10">
        <v>80</v>
      </c>
      <c r="F221" s="10"/>
      <c r="G221" s="10"/>
      <c r="H221" s="78"/>
      <c r="I221" s="10">
        <v>80</v>
      </c>
      <c r="J221" s="11">
        <v>3.45294925027839E-4</v>
      </c>
      <c r="K221" s="10">
        <v>80</v>
      </c>
      <c r="L221" s="11">
        <v>2.7054081108135198E-4</v>
      </c>
    </row>
    <row r="222" spans="2:12" s="1" customFormat="1" ht="11.85" customHeight="1" x14ac:dyDescent="0.15">
      <c r="B222" s="79" t="s">
        <v>521</v>
      </c>
      <c r="C222" s="52" t="s">
        <v>1008</v>
      </c>
      <c r="D222" s="52" t="s">
        <v>899</v>
      </c>
      <c r="E222" s="8">
        <v>24</v>
      </c>
      <c r="F222" s="8"/>
      <c r="G222" s="8"/>
      <c r="H222" s="76"/>
      <c r="I222" s="8">
        <v>24</v>
      </c>
      <c r="J222" s="9">
        <v>1.03588477508352E-4</v>
      </c>
      <c r="K222" s="8">
        <v>24</v>
      </c>
      <c r="L222" s="9">
        <v>8.1162243324405499E-5</v>
      </c>
    </row>
    <row r="223" spans="2:12" s="1" customFormat="1" ht="11.85" customHeight="1" x14ac:dyDescent="0.15">
      <c r="B223" s="79" t="s">
        <v>522</v>
      </c>
      <c r="C223" s="56" t="s">
        <v>1008</v>
      </c>
      <c r="D223" s="56" t="s">
        <v>899</v>
      </c>
      <c r="E223" s="10">
        <v>8787</v>
      </c>
      <c r="F223" s="10">
        <v>53</v>
      </c>
      <c r="G223" s="10">
        <v>124</v>
      </c>
      <c r="H223" s="78">
        <v>2.3396226415094299</v>
      </c>
      <c r="I223" s="10">
        <v>8840</v>
      </c>
      <c r="J223" s="11">
        <v>3.8155089215576303E-2</v>
      </c>
      <c r="K223" s="10">
        <v>8911</v>
      </c>
      <c r="L223" s="11">
        <v>3.0134864594324101E-2</v>
      </c>
    </row>
    <row r="224" spans="2:12" s="1" customFormat="1" ht="11.85" customHeight="1" x14ac:dyDescent="0.15">
      <c r="B224" s="79" t="s">
        <v>523</v>
      </c>
      <c r="C224" s="52" t="s">
        <v>1008</v>
      </c>
      <c r="D224" s="52" t="s">
        <v>899</v>
      </c>
      <c r="E224" s="8">
        <v>2116</v>
      </c>
      <c r="F224" s="8">
        <v>28</v>
      </c>
      <c r="G224" s="8">
        <v>60</v>
      </c>
      <c r="H224" s="76">
        <v>2.1428571428571401</v>
      </c>
      <c r="I224" s="8">
        <v>2144</v>
      </c>
      <c r="J224" s="9">
        <v>9.2539039907461006E-3</v>
      </c>
      <c r="K224" s="8">
        <v>2176</v>
      </c>
      <c r="L224" s="9">
        <v>7.3587100614127604E-3</v>
      </c>
    </row>
    <row r="225" spans="2:12" s="1" customFormat="1" ht="11.85" customHeight="1" x14ac:dyDescent="0.15">
      <c r="B225" s="79" t="s">
        <v>524</v>
      </c>
      <c r="C225" s="56" t="s">
        <v>1008</v>
      </c>
      <c r="D225" s="56" t="s">
        <v>899</v>
      </c>
      <c r="E225" s="10">
        <v>1007</v>
      </c>
      <c r="F225" s="10">
        <v>3</v>
      </c>
      <c r="G225" s="10">
        <v>7</v>
      </c>
      <c r="H225" s="78">
        <v>2.3333333333333299</v>
      </c>
      <c r="I225" s="10">
        <v>1010</v>
      </c>
      <c r="J225" s="11">
        <v>4.3593484284764703E-3</v>
      </c>
      <c r="K225" s="10">
        <v>1014</v>
      </c>
      <c r="L225" s="11">
        <v>3.4291047804561299E-3</v>
      </c>
    </row>
    <row r="226" spans="2:12" s="1" customFormat="1" ht="11.85" customHeight="1" x14ac:dyDescent="0.15">
      <c r="B226" s="79" t="s">
        <v>525</v>
      </c>
      <c r="C226" s="52" t="s">
        <v>1008</v>
      </c>
      <c r="D226" s="52" t="s">
        <v>899</v>
      </c>
      <c r="E226" s="8">
        <v>11</v>
      </c>
      <c r="F226" s="8"/>
      <c r="G226" s="8"/>
      <c r="H226" s="76"/>
      <c r="I226" s="8">
        <v>11</v>
      </c>
      <c r="J226" s="9">
        <v>4.7478052191327901E-5</v>
      </c>
      <c r="K226" s="8">
        <v>11</v>
      </c>
      <c r="L226" s="9">
        <v>3.7199361523685799E-5</v>
      </c>
    </row>
    <row r="227" spans="2:12" s="1" customFormat="1" ht="11.85" customHeight="1" x14ac:dyDescent="0.15">
      <c r="B227" s="79" t="s">
        <v>526</v>
      </c>
      <c r="C227" s="56" t="s">
        <v>1008</v>
      </c>
      <c r="D227" s="56" t="s">
        <v>899</v>
      </c>
      <c r="E227" s="10">
        <v>5390</v>
      </c>
      <c r="F227" s="10">
        <v>51</v>
      </c>
      <c r="G227" s="10">
        <v>110</v>
      </c>
      <c r="H227" s="78">
        <v>2.15686274509804</v>
      </c>
      <c r="I227" s="10">
        <v>5441</v>
      </c>
      <c r="J227" s="11">
        <v>2.3484371088455899E-2</v>
      </c>
      <c r="K227" s="10">
        <v>5500</v>
      </c>
      <c r="L227" s="11">
        <v>1.8599680761842902E-2</v>
      </c>
    </row>
    <row r="228" spans="2:12" s="1" customFormat="1" ht="11.85" customHeight="1" x14ac:dyDescent="0.15">
      <c r="B228" s="79" t="s">
        <v>527</v>
      </c>
      <c r="C228" s="52" t="s">
        <v>1008</v>
      </c>
      <c r="D228" s="52" t="s">
        <v>906</v>
      </c>
      <c r="E228" s="8">
        <v>10</v>
      </c>
      <c r="F228" s="8">
        <v>8</v>
      </c>
      <c r="G228" s="8">
        <v>80</v>
      </c>
      <c r="H228" s="76">
        <v>10</v>
      </c>
      <c r="I228" s="8">
        <v>18</v>
      </c>
      <c r="J228" s="9">
        <v>7.7691358131263901E-5</v>
      </c>
      <c r="K228" s="8">
        <v>90</v>
      </c>
      <c r="L228" s="9">
        <v>3.0435841246652102E-4</v>
      </c>
    </row>
    <row r="229" spans="2:12" s="1" customFormat="1" ht="11.85" customHeight="1" x14ac:dyDescent="0.15">
      <c r="B229" s="79" t="s">
        <v>529</v>
      </c>
      <c r="C229" s="56" t="s">
        <v>1008</v>
      </c>
      <c r="D229" s="56" t="s">
        <v>906</v>
      </c>
      <c r="E229" s="10">
        <v>9</v>
      </c>
      <c r="F229" s="10">
        <v>254</v>
      </c>
      <c r="G229" s="10">
        <v>2039</v>
      </c>
      <c r="H229" s="78">
        <v>8.0275590551181093</v>
      </c>
      <c r="I229" s="10">
        <v>263</v>
      </c>
      <c r="J229" s="11">
        <v>1.1351570660290201E-3</v>
      </c>
      <c r="K229" s="10">
        <v>2048</v>
      </c>
      <c r="L229" s="11">
        <v>6.9258447636826002E-3</v>
      </c>
    </row>
    <row r="230" spans="2:12" s="1" customFormat="1" ht="11.85" customHeight="1" x14ac:dyDescent="0.15">
      <c r="B230" s="79" t="s">
        <v>530</v>
      </c>
      <c r="C230" s="52" t="s">
        <v>1008</v>
      </c>
      <c r="D230" s="52" t="s">
        <v>906</v>
      </c>
      <c r="E230" s="8">
        <v>4</v>
      </c>
      <c r="F230" s="8"/>
      <c r="G230" s="8"/>
      <c r="H230" s="76"/>
      <c r="I230" s="8">
        <v>4</v>
      </c>
      <c r="J230" s="9">
        <v>1.7264746251391999E-5</v>
      </c>
      <c r="K230" s="8">
        <v>4</v>
      </c>
      <c r="L230" s="9">
        <v>1.3527040554067601E-5</v>
      </c>
    </row>
    <row r="231" spans="2:12" s="1" customFormat="1" ht="11.85" customHeight="1" x14ac:dyDescent="0.15">
      <c r="B231" s="79" t="s">
        <v>531</v>
      </c>
      <c r="C231" s="56" t="s">
        <v>1008</v>
      </c>
      <c r="D231" s="56" t="s">
        <v>906</v>
      </c>
      <c r="E231" s="10">
        <v>25</v>
      </c>
      <c r="F231" s="10"/>
      <c r="G231" s="10"/>
      <c r="H231" s="78"/>
      <c r="I231" s="10">
        <v>25</v>
      </c>
      <c r="J231" s="11">
        <v>1.079046640712E-4</v>
      </c>
      <c r="K231" s="10">
        <v>25</v>
      </c>
      <c r="L231" s="11">
        <v>8.4544003462922395E-5</v>
      </c>
    </row>
    <row r="232" spans="2:12" s="1" customFormat="1" ht="11.85" customHeight="1" x14ac:dyDescent="0.15">
      <c r="B232" s="79" t="s">
        <v>532</v>
      </c>
      <c r="C232" s="52" t="s">
        <v>1008</v>
      </c>
      <c r="D232" s="52" t="s">
        <v>906</v>
      </c>
      <c r="E232" s="8">
        <v>21</v>
      </c>
      <c r="F232" s="8">
        <v>9</v>
      </c>
      <c r="G232" s="8">
        <v>64</v>
      </c>
      <c r="H232" s="76">
        <v>7.1111111111111098</v>
      </c>
      <c r="I232" s="8">
        <v>30</v>
      </c>
      <c r="J232" s="9">
        <v>1.2948559688544001E-4</v>
      </c>
      <c r="K232" s="8">
        <v>85</v>
      </c>
      <c r="L232" s="9">
        <v>2.8744961177393599E-4</v>
      </c>
    </row>
    <row r="233" spans="2:12" s="1" customFormat="1" ht="11.85" customHeight="1" x14ac:dyDescent="0.15">
      <c r="B233" s="79" t="s">
        <v>533</v>
      </c>
      <c r="C233" s="56" t="s">
        <v>1008</v>
      </c>
      <c r="D233" s="56" t="s">
        <v>906</v>
      </c>
      <c r="E233" s="10">
        <v>1</v>
      </c>
      <c r="F233" s="10"/>
      <c r="G233" s="10"/>
      <c r="H233" s="78"/>
      <c r="I233" s="10">
        <v>1</v>
      </c>
      <c r="J233" s="11">
        <v>4.3161865628479897E-6</v>
      </c>
      <c r="K233" s="10">
        <v>1</v>
      </c>
      <c r="L233" s="11">
        <v>3.3817601385169002E-6</v>
      </c>
    </row>
    <row r="234" spans="2:12" s="1" customFormat="1" ht="11.85" customHeight="1" x14ac:dyDescent="0.15">
      <c r="B234" s="79" t="s">
        <v>534</v>
      </c>
      <c r="C234" s="52" t="s">
        <v>1008</v>
      </c>
      <c r="D234" s="52" t="s">
        <v>906</v>
      </c>
      <c r="E234" s="8">
        <v>60</v>
      </c>
      <c r="F234" s="8">
        <v>12</v>
      </c>
      <c r="G234" s="8">
        <v>69</v>
      </c>
      <c r="H234" s="76">
        <v>5.75</v>
      </c>
      <c r="I234" s="8">
        <v>72</v>
      </c>
      <c r="J234" s="9">
        <v>3.1076543252505501E-4</v>
      </c>
      <c r="K234" s="8">
        <v>129</v>
      </c>
      <c r="L234" s="9">
        <v>4.3624705786867899E-4</v>
      </c>
    </row>
    <row r="235" spans="2:12" s="1" customFormat="1" ht="11.85" customHeight="1" x14ac:dyDescent="0.15">
      <c r="B235" s="79" t="s">
        <v>535</v>
      </c>
      <c r="C235" s="56" t="s">
        <v>1008</v>
      </c>
      <c r="D235" s="56" t="s">
        <v>906</v>
      </c>
      <c r="E235" s="10">
        <v>19</v>
      </c>
      <c r="F235" s="10">
        <v>7</v>
      </c>
      <c r="G235" s="10">
        <v>14</v>
      </c>
      <c r="H235" s="78">
        <v>2</v>
      </c>
      <c r="I235" s="10">
        <v>26</v>
      </c>
      <c r="J235" s="11">
        <v>1.12220850634048E-4</v>
      </c>
      <c r="K235" s="10">
        <v>33</v>
      </c>
      <c r="L235" s="11">
        <v>1.11598084571058E-4</v>
      </c>
    </row>
    <row r="236" spans="2:12" s="1" customFormat="1" ht="11.85" customHeight="1" x14ac:dyDescent="0.15">
      <c r="B236" s="79" t="s">
        <v>537</v>
      </c>
      <c r="C236" s="52" t="s">
        <v>1008</v>
      </c>
      <c r="D236" s="52" t="s">
        <v>906</v>
      </c>
      <c r="E236" s="8">
        <v>94</v>
      </c>
      <c r="F236" s="8"/>
      <c r="G236" s="8"/>
      <c r="H236" s="76"/>
      <c r="I236" s="8">
        <v>94</v>
      </c>
      <c r="J236" s="9">
        <v>4.05721536907711E-4</v>
      </c>
      <c r="K236" s="8">
        <v>94</v>
      </c>
      <c r="L236" s="9">
        <v>3.1788545302058801E-4</v>
      </c>
    </row>
    <row r="237" spans="2:12" s="1" customFormat="1" ht="11.85" customHeight="1" x14ac:dyDescent="0.15">
      <c r="B237" s="79" t="s">
        <v>538</v>
      </c>
      <c r="C237" s="56" t="s">
        <v>1008</v>
      </c>
      <c r="D237" s="56" t="s">
        <v>906</v>
      </c>
      <c r="E237" s="10">
        <v>14</v>
      </c>
      <c r="F237" s="10"/>
      <c r="G237" s="10"/>
      <c r="H237" s="78"/>
      <c r="I237" s="10">
        <v>14</v>
      </c>
      <c r="J237" s="11">
        <v>6.0426611879871898E-5</v>
      </c>
      <c r="K237" s="10">
        <v>14</v>
      </c>
      <c r="L237" s="11">
        <v>4.7344641939236501E-5</v>
      </c>
    </row>
    <row r="238" spans="2:12" s="1" customFormat="1" ht="11.85" customHeight="1" x14ac:dyDescent="0.15">
      <c r="B238" s="79" t="s">
        <v>539</v>
      </c>
      <c r="C238" s="52" t="s">
        <v>1008</v>
      </c>
      <c r="D238" s="52" t="s">
        <v>906</v>
      </c>
      <c r="E238" s="8">
        <v>8</v>
      </c>
      <c r="F238" s="8">
        <v>5</v>
      </c>
      <c r="G238" s="8">
        <v>24</v>
      </c>
      <c r="H238" s="76">
        <v>4.8</v>
      </c>
      <c r="I238" s="8">
        <v>13</v>
      </c>
      <c r="J238" s="9">
        <v>5.6110425317023899E-5</v>
      </c>
      <c r="K238" s="8">
        <v>32</v>
      </c>
      <c r="L238" s="9">
        <v>1.0821632443254099E-4</v>
      </c>
    </row>
    <row r="239" spans="2:12" s="1" customFormat="1" ht="11.85" customHeight="1" x14ac:dyDescent="0.15">
      <c r="B239" s="79" t="s">
        <v>540</v>
      </c>
      <c r="C239" s="56" t="s">
        <v>1008</v>
      </c>
      <c r="D239" s="56" t="s">
        <v>906</v>
      </c>
      <c r="E239" s="10">
        <v>785</v>
      </c>
      <c r="F239" s="10">
        <v>232</v>
      </c>
      <c r="G239" s="10">
        <v>1477</v>
      </c>
      <c r="H239" s="78">
        <v>6.3663793103448301</v>
      </c>
      <c r="I239" s="10">
        <v>1017</v>
      </c>
      <c r="J239" s="11">
        <v>4.3895617344164098E-3</v>
      </c>
      <c r="K239" s="10">
        <v>2262</v>
      </c>
      <c r="L239" s="11">
        <v>7.6495414333252196E-3</v>
      </c>
    </row>
    <row r="240" spans="2:12" s="1" customFormat="1" ht="11.85" customHeight="1" x14ac:dyDescent="0.15">
      <c r="B240" s="79" t="s">
        <v>541</v>
      </c>
      <c r="C240" s="52" t="s">
        <v>920</v>
      </c>
      <c r="D240" s="52" t="s">
        <v>899</v>
      </c>
      <c r="E240" s="8">
        <v>1</v>
      </c>
      <c r="F240" s="8"/>
      <c r="G240" s="8"/>
      <c r="H240" s="76"/>
      <c r="I240" s="8">
        <v>1</v>
      </c>
      <c r="J240" s="9">
        <v>4.3161865628479897E-6</v>
      </c>
      <c r="K240" s="8">
        <v>1</v>
      </c>
      <c r="L240" s="9">
        <v>3.3817601385169002E-6</v>
      </c>
    </row>
    <row r="241" spans="2:12" s="1" customFormat="1" ht="11.85" customHeight="1" x14ac:dyDescent="0.15">
      <c r="B241" s="79" t="s">
        <v>543</v>
      </c>
      <c r="C241" s="56" t="s">
        <v>920</v>
      </c>
      <c r="D241" s="56" t="s">
        <v>899</v>
      </c>
      <c r="E241" s="10">
        <v>10</v>
      </c>
      <c r="F241" s="10"/>
      <c r="G241" s="10"/>
      <c r="H241" s="78"/>
      <c r="I241" s="10">
        <v>10</v>
      </c>
      <c r="J241" s="11">
        <v>4.3161865628479902E-5</v>
      </c>
      <c r="K241" s="10">
        <v>10</v>
      </c>
      <c r="L241" s="11">
        <v>3.3817601385168997E-5</v>
      </c>
    </row>
    <row r="242" spans="2:12" s="1" customFormat="1" ht="11.85" customHeight="1" x14ac:dyDescent="0.15">
      <c r="B242" s="79" t="s">
        <v>544</v>
      </c>
      <c r="C242" s="52" t="s">
        <v>920</v>
      </c>
      <c r="D242" s="52" t="s">
        <v>899</v>
      </c>
      <c r="E242" s="8">
        <v>32</v>
      </c>
      <c r="F242" s="8"/>
      <c r="G242" s="8"/>
      <c r="H242" s="76"/>
      <c r="I242" s="8">
        <v>32</v>
      </c>
      <c r="J242" s="9">
        <v>1.38117970011136E-4</v>
      </c>
      <c r="K242" s="8">
        <v>32</v>
      </c>
      <c r="L242" s="9">
        <v>1.0821632443254099E-4</v>
      </c>
    </row>
    <row r="243" spans="2:12" s="1" customFormat="1" ht="11.85" customHeight="1" x14ac:dyDescent="0.15">
      <c r="B243" s="79" t="s">
        <v>545</v>
      </c>
      <c r="C243" s="56" t="s">
        <v>920</v>
      </c>
      <c r="D243" s="56" t="s">
        <v>899</v>
      </c>
      <c r="E243" s="10">
        <v>1</v>
      </c>
      <c r="F243" s="10"/>
      <c r="G243" s="10"/>
      <c r="H243" s="78"/>
      <c r="I243" s="10">
        <v>1</v>
      </c>
      <c r="J243" s="11">
        <v>4.3161865628479897E-6</v>
      </c>
      <c r="K243" s="10">
        <v>1</v>
      </c>
      <c r="L243" s="11">
        <v>3.3817601385169002E-6</v>
      </c>
    </row>
    <row r="244" spans="2:12" s="1" customFormat="1" ht="11.85" customHeight="1" x14ac:dyDescent="0.15">
      <c r="B244" s="79" t="s">
        <v>546</v>
      </c>
      <c r="C244" s="52" t="s">
        <v>920</v>
      </c>
      <c r="D244" s="52" t="s">
        <v>899</v>
      </c>
      <c r="E244" s="8">
        <v>219</v>
      </c>
      <c r="F244" s="8"/>
      <c r="G244" s="8"/>
      <c r="H244" s="76"/>
      <c r="I244" s="8">
        <v>219</v>
      </c>
      <c r="J244" s="9">
        <v>9.4524485726371003E-4</v>
      </c>
      <c r="K244" s="8">
        <v>219</v>
      </c>
      <c r="L244" s="9">
        <v>7.4060547033520001E-4</v>
      </c>
    </row>
    <row r="245" spans="2:12" s="1" customFormat="1" ht="11.85" customHeight="1" x14ac:dyDescent="0.15">
      <c r="B245" s="79" t="s">
        <v>547</v>
      </c>
      <c r="C245" s="56" t="s">
        <v>920</v>
      </c>
      <c r="D245" s="56" t="s">
        <v>899</v>
      </c>
      <c r="E245" s="10">
        <v>6</v>
      </c>
      <c r="F245" s="10">
        <v>1</v>
      </c>
      <c r="G245" s="10">
        <v>2</v>
      </c>
      <c r="H245" s="78">
        <v>2</v>
      </c>
      <c r="I245" s="10">
        <v>7</v>
      </c>
      <c r="J245" s="11">
        <v>3.0213305939936E-5</v>
      </c>
      <c r="K245" s="10">
        <v>8</v>
      </c>
      <c r="L245" s="11">
        <v>2.7054081108135201E-5</v>
      </c>
    </row>
    <row r="246" spans="2:12" s="1" customFormat="1" ht="11.85" customHeight="1" x14ac:dyDescent="0.15">
      <c r="B246" s="79" t="s">
        <v>549</v>
      </c>
      <c r="C246" s="52" t="s">
        <v>920</v>
      </c>
      <c r="D246" s="52" t="s">
        <v>899</v>
      </c>
      <c r="E246" s="8">
        <v>32</v>
      </c>
      <c r="F246" s="8">
        <v>1</v>
      </c>
      <c r="G246" s="8">
        <v>2</v>
      </c>
      <c r="H246" s="76">
        <v>2</v>
      </c>
      <c r="I246" s="8">
        <v>33</v>
      </c>
      <c r="J246" s="9">
        <v>1.4243415657398399E-4</v>
      </c>
      <c r="K246" s="8">
        <v>34</v>
      </c>
      <c r="L246" s="9">
        <v>1.14979844709574E-4</v>
      </c>
    </row>
    <row r="247" spans="2:12" s="1" customFormat="1" ht="11.85" customHeight="1" x14ac:dyDescent="0.15">
      <c r="B247" s="79" t="s">
        <v>550</v>
      </c>
      <c r="C247" s="56" t="s">
        <v>920</v>
      </c>
      <c r="D247" s="56" t="s">
        <v>906</v>
      </c>
      <c r="E247" s="10">
        <v>246</v>
      </c>
      <c r="F247" s="10">
        <v>22</v>
      </c>
      <c r="G247" s="10">
        <v>59</v>
      </c>
      <c r="H247" s="78">
        <v>2.6818181818181799</v>
      </c>
      <c r="I247" s="10">
        <v>268</v>
      </c>
      <c r="J247" s="11">
        <v>1.15673799884326E-3</v>
      </c>
      <c r="K247" s="10">
        <v>305</v>
      </c>
      <c r="L247" s="11">
        <v>1.03143684224765E-3</v>
      </c>
    </row>
    <row r="248" spans="2:12" s="1" customFormat="1" ht="11.85" customHeight="1" x14ac:dyDescent="0.15">
      <c r="B248" s="79" t="s">
        <v>551</v>
      </c>
      <c r="C248" s="52" t="s">
        <v>920</v>
      </c>
      <c r="D248" s="52" t="s">
        <v>906</v>
      </c>
      <c r="E248" s="8">
        <v>131</v>
      </c>
      <c r="F248" s="8">
        <v>33</v>
      </c>
      <c r="G248" s="8">
        <v>95</v>
      </c>
      <c r="H248" s="76">
        <v>2.8787878787878798</v>
      </c>
      <c r="I248" s="8">
        <v>164</v>
      </c>
      <c r="J248" s="9">
        <v>7.0785459630707105E-4</v>
      </c>
      <c r="K248" s="8">
        <v>226</v>
      </c>
      <c r="L248" s="9">
        <v>7.6427779130481795E-4</v>
      </c>
    </row>
    <row r="249" spans="2:12" s="1" customFormat="1" ht="11.85" customHeight="1" x14ac:dyDescent="0.15">
      <c r="B249" s="79" t="s">
        <v>552</v>
      </c>
      <c r="C249" s="56" t="s">
        <v>920</v>
      </c>
      <c r="D249" s="56" t="s">
        <v>906</v>
      </c>
      <c r="E249" s="10">
        <v>1</v>
      </c>
      <c r="F249" s="10">
        <v>1</v>
      </c>
      <c r="G249" s="10">
        <v>8</v>
      </c>
      <c r="H249" s="78">
        <v>8</v>
      </c>
      <c r="I249" s="10">
        <v>2</v>
      </c>
      <c r="J249" s="11">
        <v>8.6323731256959794E-6</v>
      </c>
      <c r="K249" s="10">
        <v>9</v>
      </c>
      <c r="L249" s="11">
        <v>3.0435841246652101E-5</v>
      </c>
    </row>
    <row r="250" spans="2:12" s="1" customFormat="1" ht="11.85" customHeight="1" x14ac:dyDescent="0.15">
      <c r="B250" s="79" t="s">
        <v>553</v>
      </c>
      <c r="C250" s="52" t="s">
        <v>920</v>
      </c>
      <c r="D250" s="52" t="s">
        <v>906</v>
      </c>
      <c r="E250" s="8">
        <v>51</v>
      </c>
      <c r="F250" s="8">
        <v>4</v>
      </c>
      <c r="G250" s="8">
        <v>27</v>
      </c>
      <c r="H250" s="76">
        <v>6.75</v>
      </c>
      <c r="I250" s="8">
        <v>55</v>
      </c>
      <c r="J250" s="9">
        <v>2.3739026095664001E-4</v>
      </c>
      <c r="K250" s="8">
        <v>78</v>
      </c>
      <c r="L250" s="9">
        <v>2.63777290804318E-4</v>
      </c>
    </row>
    <row r="251" spans="2:12" s="1" customFormat="1" ht="11.85" customHeight="1" x14ac:dyDescent="0.15">
      <c r="B251" s="79" t="s">
        <v>554</v>
      </c>
      <c r="C251" s="56" t="s">
        <v>920</v>
      </c>
      <c r="D251" s="56" t="s">
        <v>906</v>
      </c>
      <c r="E251" s="10">
        <v>566</v>
      </c>
      <c r="F251" s="10">
        <v>15</v>
      </c>
      <c r="G251" s="10">
        <v>57</v>
      </c>
      <c r="H251" s="78">
        <v>3.8</v>
      </c>
      <c r="I251" s="10">
        <v>581</v>
      </c>
      <c r="J251" s="11">
        <v>2.5077043930146802E-3</v>
      </c>
      <c r="K251" s="10">
        <v>623</v>
      </c>
      <c r="L251" s="11">
        <v>2.10683656629603E-3</v>
      </c>
    </row>
    <row r="252" spans="2:12" s="1" customFormat="1" ht="11.85" customHeight="1" x14ac:dyDescent="0.15">
      <c r="B252" s="79" t="s">
        <v>555</v>
      </c>
      <c r="C252" s="52" t="s">
        <v>920</v>
      </c>
      <c r="D252" s="52" t="s">
        <v>906</v>
      </c>
      <c r="E252" s="8">
        <v>278</v>
      </c>
      <c r="F252" s="8">
        <v>22</v>
      </c>
      <c r="G252" s="8">
        <v>51</v>
      </c>
      <c r="H252" s="76">
        <v>2.3181818181818201</v>
      </c>
      <c r="I252" s="8">
        <v>300</v>
      </c>
      <c r="J252" s="9">
        <v>1.2948559688544001E-3</v>
      </c>
      <c r="K252" s="8">
        <v>329</v>
      </c>
      <c r="L252" s="9">
        <v>1.11259908557206E-3</v>
      </c>
    </row>
    <row r="253" spans="2:12" s="1" customFormat="1" ht="11.85" customHeight="1" x14ac:dyDescent="0.15">
      <c r="B253" s="79" t="s">
        <v>556</v>
      </c>
      <c r="C253" s="56" t="s">
        <v>920</v>
      </c>
      <c r="D253" s="56" t="s">
        <v>906</v>
      </c>
      <c r="E253" s="10">
        <v>62</v>
      </c>
      <c r="F253" s="10">
        <v>1</v>
      </c>
      <c r="G253" s="10">
        <v>4</v>
      </c>
      <c r="H253" s="78">
        <v>4</v>
      </c>
      <c r="I253" s="10">
        <v>63</v>
      </c>
      <c r="J253" s="11">
        <v>2.7191975345942302E-4</v>
      </c>
      <c r="K253" s="10">
        <v>66</v>
      </c>
      <c r="L253" s="11">
        <v>2.23196169142115E-4</v>
      </c>
    </row>
    <row r="254" spans="2:12" s="1" customFormat="1" ht="11.85" customHeight="1" x14ac:dyDescent="0.15">
      <c r="B254" s="79" t="s">
        <v>557</v>
      </c>
      <c r="C254" s="52" t="s">
        <v>920</v>
      </c>
      <c r="D254" s="52" t="s">
        <v>906</v>
      </c>
      <c r="E254" s="8">
        <v>620</v>
      </c>
      <c r="F254" s="8">
        <v>56</v>
      </c>
      <c r="G254" s="8">
        <v>146</v>
      </c>
      <c r="H254" s="76">
        <v>2.6071428571428599</v>
      </c>
      <c r="I254" s="8">
        <v>676</v>
      </c>
      <c r="J254" s="9">
        <v>2.9177421164852399E-3</v>
      </c>
      <c r="K254" s="8">
        <v>766</v>
      </c>
      <c r="L254" s="9">
        <v>2.5904282661039402E-3</v>
      </c>
    </row>
    <row r="255" spans="2:12" s="1" customFormat="1" ht="11.85" customHeight="1" x14ac:dyDescent="0.15">
      <c r="B255" s="79" t="s">
        <v>559</v>
      </c>
      <c r="C255" s="56" t="s">
        <v>916</v>
      </c>
      <c r="D255" s="56" t="s">
        <v>899</v>
      </c>
      <c r="E255" s="10">
        <v>4</v>
      </c>
      <c r="F255" s="10">
        <v>1</v>
      </c>
      <c r="G255" s="10">
        <v>2</v>
      </c>
      <c r="H255" s="78">
        <v>2</v>
      </c>
      <c r="I255" s="10">
        <v>5</v>
      </c>
      <c r="J255" s="11">
        <v>2.1580932814239998E-5</v>
      </c>
      <c r="K255" s="10">
        <v>6</v>
      </c>
      <c r="L255" s="11">
        <v>2.0290560831101398E-5</v>
      </c>
    </row>
    <row r="256" spans="2:12" s="1" customFormat="1" ht="11.85" customHeight="1" x14ac:dyDescent="0.15">
      <c r="B256" s="79" t="s">
        <v>560</v>
      </c>
      <c r="C256" s="52" t="s">
        <v>916</v>
      </c>
      <c r="D256" s="52" t="s">
        <v>899</v>
      </c>
      <c r="E256" s="8">
        <v>11</v>
      </c>
      <c r="F256" s="8">
        <v>2</v>
      </c>
      <c r="G256" s="8">
        <v>4</v>
      </c>
      <c r="H256" s="76">
        <v>2</v>
      </c>
      <c r="I256" s="8">
        <v>13</v>
      </c>
      <c r="J256" s="9">
        <v>5.6110425317023899E-5</v>
      </c>
      <c r="K256" s="8">
        <v>15</v>
      </c>
      <c r="L256" s="9">
        <v>5.0726402077753398E-5</v>
      </c>
    </row>
    <row r="257" spans="2:12" s="1" customFormat="1" ht="11.85" customHeight="1" x14ac:dyDescent="0.15">
      <c r="B257" s="79" t="s">
        <v>561</v>
      </c>
      <c r="C257" s="56" t="s">
        <v>916</v>
      </c>
      <c r="D257" s="56" t="s">
        <v>899</v>
      </c>
      <c r="E257" s="10">
        <v>162</v>
      </c>
      <c r="F257" s="10">
        <v>12</v>
      </c>
      <c r="G257" s="10">
        <v>36</v>
      </c>
      <c r="H257" s="78">
        <v>3</v>
      </c>
      <c r="I257" s="10">
        <v>174</v>
      </c>
      <c r="J257" s="11">
        <v>7.5101646193555097E-4</v>
      </c>
      <c r="K257" s="10">
        <v>198</v>
      </c>
      <c r="L257" s="11">
        <v>6.6958850742634502E-4</v>
      </c>
    </row>
    <row r="258" spans="2:12" s="1" customFormat="1" ht="11.85" customHeight="1" x14ac:dyDescent="0.15">
      <c r="B258" s="79" t="s">
        <v>564</v>
      </c>
      <c r="C258" s="52" t="s">
        <v>916</v>
      </c>
      <c r="D258" s="52" t="s">
        <v>899</v>
      </c>
      <c r="E258" s="8">
        <v>1</v>
      </c>
      <c r="F258" s="8"/>
      <c r="G258" s="8"/>
      <c r="H258" s="76"/>
      <c r="I258" s="8">
        <v>1</v>
      </c>
      <c r="J258" s="9">
        <v>4.3161865628479897E-6</v>
      </c>
      <c r="K258" s="8">
        <v>1</v>
      </c>
      <c r="L258" s="9">
        <v>3.3817601385169002E-6</v>
      </c>
    </row>
    <row r="259" spans="2:12" s="1" customFormat="1" ht="11.85" customHeight="1" x14ac:dyDescent="0.15">
      <c r="B259" s="79" t="s">
        <v>565</v>
      </c>
      <c r="C259" s="56" t="s">
        <v>916</v>
      </c>
      <c r="D259" s="56" t="s">
        <v>899</v>
      </c>
      <c r="E259" s="10">
        <v>24</v>
      </c>
      <c r="F259" s="10">
        <v>1</v>
      </c>
      <c r="G259" s="10">
        <v>2</v>
      </c>
      <c r="H259" s="78">
        <v>2</v>
      </c>
      <c r="I259" s="10">
        <v>25</v>
      </c>
      <c r="J259" s="11">
        <v>1.079046640712E-4</v>
      </c>
      <c r="K259" s="10">
        <v>26</v>
      </c>
      <c r="L259" s="11">
        <v>8.7925763601439305E-5</v>
      </c>
    </row>
    <row r="260" spans="2:12" s="1" customFormat="1" ht="11.85" customHeight="1" x14ac:dyDescent="0.15">
      <c r="B260" s="79" t="s">
        <v>566</v>
      </c>
      <c r="C260" s="52" t="s">
        <v>916</v>
      </c>
      <c r="D260" s="52" t="s">
        <v>899</v>
      </c>
      <c r="E260" s="8">
        <v>3</v>
      </c>
      <c r="F260" s="8"/>
      <c r="G260" s="8"/>
      <c r="H260" s="76"/>
      <c r="I260" s="8">
        <v>3</v>
      </c>
      <c r="J260" s="9">
        <v>1.2948559688544E-5</v>
      </c>
      <c r="K260" s="8">
        <v>3</v>
      </c>
      <c r="L260" s="9">
        <v>1.0145280415550699E-5</v>
      </c>
    </row>
    <row r="261" spans="2:12" s="1" customFormat="1" ht="11.85" customHeight="1" x14ac:dyDescent="0.15">
      <c r="B261" s="79" t="s">
        <v>567</v>
      </c>
      <c r="C261" s="56" t="s">
        <v>916</v>
      </c>
      <c r="D261" s="56" t="s">
        <v>899</v>
      </c>
      <c r="E261" s="10">
        <v>591</v>
      </c>
      <c r="F261" s="10">
        <v>15</v>
      </c>
      <c r="G261" s="10">
        <v>30</v>
      </c>
      <c r="H261" s="78">
        <v>2</v>
      </c>
      <c r="I261" s="10">
        <v>606</v>
      </c>
      <c r="J261" s="11">
        <v>2.6156090570858799E-3</v>
      </c>
      <c r="K261" s="10">
        <v>621</v>
      </c>
      <c r="L261" s="11">
        <v>2.1000730460189899E-3</v>
      </c>
    </row>
    <row r="262" spans="2:12" s="1" customFormat="1" ht="11.85" customHeight="1" x14ac:dyDescent="0.15">
      <c r="B262" s="79" t="s">
        <v>568</v>
      </c>
      <c r="C262" s="52" t="s">
        <v>916</v>
      </c>
      <c r="D262" s="52" t="s">
        <v>899</v>
      </c>
      <c r="E262" s="8">
        <v>1</v>
      </c>
      <c r="F262" s="8"/>
      <c r="G262" s="8"/>
      <c r="H262" s="76"/>
      <c r="I262" s="8">
        <v>1</v>
      </c>
      <c r="J262" s="9">
        <v>4.3161865628479897E-6</v>
      </c>
      <c r="K262" s="8">
        <v>1</v>
      </c>
      <c r="L262" s="9">
        <v>3.3817601385169002E-6</v>
      </c>
    </row>
    <row r="263" spans="2:12" s="1" customFormat="1" ht="11.85" customHeight="1" x14ac:dyDescent="0.15">
      <c r="B263" s="79" t="s">
        <v>569</v>
      </c>
      <c r="C263" s="56" t="s">
        <v>916</v>
      </c>
      <c r="D263" s="56" t="s">
        <v>899</v>
      </c>
      <c r="E263" s="10">
        <v>106</v>
      </c>
      <c r="F263" s="10">
        <v>2</v>
      </c>
      <c r="G263" s="10">
        <v>4</v>
      </c>
      <c r="H263" s="78">
        <v>2</v>
      </c>
      <c r="I263" s="10">
        <v>108</v>
      </c>
      <c r="J263" s="11">
        <v>4.66148148787583E-4</v>
      </c>
      <c r="K263" s="10">
        <v>110</v>
      </c>
      <c r="L263" s="11">
        <v>3.7199361523685797E-4</v>
      </c>
    </row>
    <row r="264" spans="2:12" s="1" customFormat="1" ht="11.85" customHeight="1" x14ac:dyDescent="0.15">
      <c r="B264" s="79" t="s">
        <v>570</v>
      </c>
      <c r="C264" s="52" t="s">
        <v>916</v>
      </c>
      <c r="D264" s="52" t="s">
        <v>899</v>
      </c>
      <c r="E264" s="8">
        <v>30</v>
      </c>
      <c r="F264" s="8">
        <v>4</v>
      </c>
      <c r="G264" s="8">
        <v>9</v>
      </c>
      <c r="H264" s="76">
        <v>2.25</v>
      </c>
      <c r="I264" s="8">
        <v>34</v>
      </c>
      <c r="J264" s="9">
        <v>1.4675034313683201E-4</v>
      </c>
      <c r="K264" s="8">
        <v>39</v>
      </c>
      <c r="L264" s="9">
        <v>1.31888645402159E-4</v>
      </c>
    </row>
    <row r="265" spans="2:12" s="1" customFormat="1" ht="11.85" customHeight="1" x14ac:dyDescent="0.15">
      <c r="B265" s="79" t="s">
        <v>571</v>
      </c>
      <c r="C265" s="56" t="s">
        <v>916</v>
      </c>
      <c r="D265" s="56" t="s">
        <v>899</v>
      </c>
      <c r="E265" s="10">
        <v>225</v>
      </c>
      <c r="F265" s="10">
        <v>7</v>
      </c>
      <c r="G265" s="10">
        <v>58</v>
      </c>
      <c r="H265" s="78">
        <v>8.28571428571429</v>
      </c>
      <c r="I265" s="10">
        <v>232</v>
      </c>
      <c r="J265" s="11">
        <v>1.0013552825807301E-3</v>
      </c>
      <c r="K265" s="10">
        <v>283</v>
      </c>
      <c r="L265" s="11">
        <v>9.5703811920028095E-4</v>
      </c>
    </row>
    <row r="266" spans="2:12" s="1" customFormat="1" ht="11.85" customHeight="1" x14ac:dyDescent="0.15">
      <c r="B266" s="79" t="s">
        <v>572</v>
      </c>
      <c r="C266" s="52" t="s">
        <v>916</v>
      </c>
      <c r="D266" s="52" t="s">
        <v>906</v>
      </c>
      <c r="E266" s="8">
        <v>64</v>
      </c>
      <c r="F266" s="8">
        <v>54</v>
      </c>
      <c r="G266" s="8">
        <v>316</v>
      </c>
      <c r="H266" s="76">
        <v>5.8518518518518503</v>
      </c>
      <c r="I266" s="8">
        <v>118</v>
      </c>
      <c r="J266" s="9">
        <v>5.0931001441606298E-4</v>
      </c>
      <c r="K266" s="8">
        <v>380</v>
      </c>
      <c r="L266" s="9">
        <v>1.2850688526364199E-3</v>
      </c>
    </row>
    <row r="267" spans="2:12" s="1" customFormat="1" ht="11.85" customHeight="1" x14ac:dyDescent="0.15">
      <c r="B267" s="79" t="s">
        <v>573</v>
      </c>
      <c r="C267" s="56" t="s">
        <v>916</v>
      </c>
      <c r="D267" s="56" t="s">
        <v>906</v>
      </c>
      <c r="E267" s="10">
        <v>82</v>
      </c>
      <c r="F267" s="10">
        <v>25</v>
      </c>
      <c r="G267" s="10">
        <v>307</v>
      </c>
      <c r="H267" s="78">
        <v>12.28</v>
      </c>
      <c r="I267" s="10">
        <v>107</v>
      </c>
      <c r="J267" s="11">
        <v>4.6183196222473501E-4</v>
      </c>
      <c r="K267" s="10">
        <v>389</v>
      </c>
      <c r="L267" s="11">
        <v>1.31550469388307E-3</v>
      </c>
    </row>
    <row r="268" spans="2:12" s="1" customFormat="1" ht="11.85" customHeight="1" x14ac:dyDescent="0.15">
      <c r="B268" s="79" t="s">
        <v>574</v>
      </c>
      <c r="C268" s="52" t="s">
        <v>916</v>
      </c>
      <c r="D268" s="52" t="s">
        <v>906</v>
      </c>
      <c r="E268" s="8">
        <v>13</v>
      </c>
      <c r="F268" s="8">
        <v>1</v>
      </c>
      <c r="G268" s="8">
        <v>3</v>
      </c>
      <c r="H268" s="76">
        <v>3</v>
      </c>
      <c r="I268" s="8">
        <v>14</v>
      </c>
      <c r="J268" s="9">
        <v>6.0426611879871898E-5</v>
      </c>
      <c r="K268" s="8">
        <v>16</v>
      </c>
      <c r="L268" s="9">
        <v>5.4108162216270301E-5</v>
      </c>
    </row>
    <row r="269" spans="2:12" s="1" customFormat="1" ht="11.85" customHeight="1" x14ac:dyDescent="0.15">
      <c r="B269" s="79" t="s">
        <v>575</v>
      </c>
      <c r="C269" s="56" t="s">
        <v>916</v>
      </c>
      <c r="D269" s="56" t="s">
        <v>906</v>
      </c>
      <c r="E269" s="10">
        <v>54</v>
      </c>
      <c r="F269" s="10">
        <v>10</v>
      </c>
      <c r="G269" s="10">
        <v>92</v>
      </c>
      <c r="H269" s="78">
        <v>9.1999999999999993</v>
      </c>
      <c r="I269" s="10">
        <v>64</v>
      </c>
      <c r="J269" s="11">
        <v>2.7623594002227102E-4</v>
      </c>
      <c r="K269" s="10">
        <v>146</v>
      </c>
      <c r="L269" s="11">
        <v>4.93736980223467E-4</v>
      </c>
    </row>
    <row r="270" spans="2:12" s="1" customFormat="1" ht="11.85" customHeight="1" x14ac:dyDescent="0.15">
      <c r="B270" s="79" t="s">
        <v>576</v>
      </c>
      <c r="C270" s="52" t="s">
        <v>916</v>
      </c>
      <c r="D270" s="52" t="s">
        <v>906</v>
      </c>
      <c r="E270" s="8">
        <v>11</v>
      </c>
      <c r="F270" s="8">
        <v>1</v>
      </c>
      <c r="G270" s="8">
        <v>2</v>
      </c>
      <c r="H270" s="76">
        <v>2</v>
      </c>
      <c r="I270" s="8">
        <v>12</v>
      </c>
      <c r="J270" s="9">
        <v>5.17942387541759E-5</v>
      </c>
      <c r="K270" s="8">
        <v>13</v>
      </c>
      <c r="L270" s="9">
        <v>4.3962881800719598E-5</v>
      </c>
    </row>
    <row r="271" spans="2:12" s="1" customFormat="1" ht="11.85" customHeight="1" x14ac:dyDescent="0.15">
      <c r="B271" s="79" t="s">
        <v>577</v>
      </c>
      <c r="C271" s="56" t="s">
        <v>916</v>
      </c>
      <c r="D271" s="56" t="s">
        <v>906</v>
      </c>
      <c r="E271" s="10">
        <v>274</v>
      </c>
      <c r="F271" s="10">
        <v>58</v>
      </c>
      <c r="G271" s="10">
        <v>552</v>
      </c>
      <c r="H271" s="78">
        <v>9.5172413793103505</v>
      </c>
      <c r="I271" s="10">
        <v>332</v>
      </c>
      <c r="J271" s="11">
        <v>1.43297393886553E-3</v>
      </c>
      <c r="K271" s="10">
        <v>826</v>
      </c>
      <c r="L271" s="11">
        <v>2.79333387441496E-3</v>
      </c>
    </row>
    <row r="272" spans="2:12" s="1" customFormat="1" ht="11.85" customHeight="1" x14ac:dyDescent="0.15">
      <c r="B272" s="79" t="s">
        <v>578</v>
      </c>
      <c r="C272" s="52" t="s">
        <v>916</v>
      </c>
      <c r="D272" s="52" t="s">
        <v>906</v>
      </c>
      <c r="E272" s="8">
        <v>4</v>
      </c>
      <c r="F272" s="8"/>
      <c r="G272" s="8"/>
      <c r="H272" s="76"/>
      <c r="I272" s="8">
        <v>4</v>
      </c>
      <c r="J272" s="9">
        <v>1.7264746251391999E-5</v>
      </c>
      <c r="K272" s="8">
        <v>4</v>
      </c>
      <c r="L272" s="9">
        <v>1.3527040554067601E-5</v>
      </c>
    </row>
    <row r="273" spans="2:12" s="1" customFormat="1" ht="11.85" customHeight="1" x14ac:dyDescent="0.15">
      <c r="B273" s="79" t="s">
        <v>579</v>
      </c>
      <c r="C273" s="56" t="s">
        <v>916</v>
      </c>
      <c r="D273" s="56" t="s">
        <v>906</v>
      </c>
      <c r="E273" s="10">
        <v>2436</v>
      </c>
      <c r="F273" s="10">
        <v>658</v>
      </c>
      <c r="G273" s="10">
        <v>1823</v>
      </c>
      <c r="H273" s="78">
        <v>2.7705167173252301</v>
      </c>
      <c r="I273" s="10">
        <v>3094</v>
      </c>
      <c r="J273" s="11">
        <v>1.33542812254517E-2</v>
      </c>
      <c r="K273" s="10">
        <v>4259</v>
      </c>
      <c r="L273" s="11">
        <v>1.4402916429943499E-2</v>
      </c>
    </row>
    <row r="274" spans="2:12" s="1" customFormat="1" ht="11.85" customHeight="1" x14ac:dyDescent="0.15">
      <c r="B274" s="79" t="s">
        <v>580</v>
      </c>
      <c r="C274" s="52" t="s">
        <v>916</v>
      </c>
      <c r="D274" s="52" t="s">
        <v>906</v>
      </c>
      <c r="E274" s="8">
        <v>731</v>
      </c>
      <c r="F274" s="8">
        <v>119</v>
      </c>
      <c r="G274" s="8">
        <v>399</v>
      </c>
      <c r="H274" s="76">
        <v>3.3529411764705901</v>
      </c>
      <c r="I274" s="8">
        <v>850</v>
      </c>
      <c r="J274" s="9">
        <v>3.6687585784207898E-3</v>
      </c>
      <c r="K274" s="8">
        <v>1130</v>
      </c>
      <c r="L274" s="9">
        <v>3.8213889565240902E-3</v>
      </c>
    </row>
    <row r="275" spans="2:12" s="1" customFormat="1" ht="11.85" customHeight="1" x14ac:dyDescent="0.15">
      <c r="B275" s="79" t="s">
        <v>581</v>
      </c>
      <c r="C275" s="56" t="s">
        <v>916</v>
      </c>
      <c r="D275" s="56" t="s">
        <v>906</v>
      </c>
      <c r="E275" s="10">
        <v>1</v>
      </c>
      <c r="F275" s="10">
        <v>1</v>
      </c>
      <c r="G275" s="10">
        <v>24</v>
      </c>
      <c r="H275" s="78">
        <v>24</v>
      </c>
      <c r="I275" s="10">
        <v>2</v>
      </c>
      <c r="J275" s="11">
        <v>8.6323731256959794E-6</v>
      </c>
      <c r="K275" s="10">
        <v>25</v>
      </c>
      <c r="L275" s="11">
        <v>8.4544003462922395E-5</v>
      </c>
    </row>
    <row r="276" spans="2:12" s="1" customFormat="1" ht="11.85" customHeight="1" x14ac:dyDescent="0.15">
      <c r="B276" s="79" t="s">
        <v>582</v>
      </c>
      <c r="C276" s="52" t="s">
        <v>916</v>
      </c>
      <c r="D276" s="52" t="s">
        <v>906</v>
      </c>
      <c r="E276" s="8">
        <v>30</v>
      </c>
      <c r="F276" s="8">
        <v>31</v>
      </c>
      <c r="G276" s="8">
        <v>458</v>
      </c>
      <c r="H276" s="76">
        <v>14.7741935483871</v>
      </c>
      <c r="I276" s="8">
        <v>61</v>
      </c>
      <c r="J276" s="9">
        <v>2.6328738033372801E-4</v>
      </c>
      <c r="K276" s="8">
        <v>488</v>
      </c>
      <c r="L276" s="9">
        <v>1.6502989475962401E-3</v>
      </c>
    </row>
    <row r="277" spans="2:12" s="1" customFormat="1" ht="11.85" customHeight="1" x14ac:dyDescent="0.15">
      <c r="B277" s="79" t="s">
        <v>583</v>
      </c>
      <c r="C277" s="56" t="s">
        <v>916</v>
      </c>
      <c r="D277" s="56" t="s">
        <v>906</v>
      </c>
      <c r="E277" s="10">
        <v>12</v>
      </c>
      <c r="F277" s="10">
        <v>2</v>
      </c>
      <c r="G277" s="10">
        <v>10</v>
      </c>
      <c r="H277" s="78">
        <v>5</v>
      </c>
      <c r="I277" s="10">
        <v>14</v>
      </c>
      <c r="J277" s="11">
        <v>6.0426611879871898E-5</v>
      </c>
      <c r="K277" s="10">
        <v>22</v>
      </c>
      <c r="L277" s="11">
        <v>7.4398723047371706E-5</v>
      </c>
    </row>
    <row r="278" spans="2:12" s="1" customFormat="1" ht="11.85" customHeight="1" x14ac:dyDescent="0.15">
      <c r="B278" s="79" t="s">
        <v>584</v>
      </c>
      <c r="C278" s="52" t="s">
        <v>916</v>
      </c>
      <c r="D278" s="52" t="s">
        <v>906</v>
      </c>
      <c r="E278" s="8">
        <v>4</v>
      </c>
      <c r="F278" s="8">
        <v>1</v>
      </c>
      <c r="G278" s="8">
        <v>2</v>
      </c>
      <c r="H278" s="76">
        <v>2</v>
      </c>
      <c r="I278" s="8">
        <v>5</v>
      </c>
      <c r="J278" s="9">
        <v>2.1580932814239998E-5</v>
      </c>
      <c r="K278" s="8">
        <v>6</v>
      </c>
      <c r="L278" s="9">
        <v>2.0290560831101398E-5</v>
      </c>
    </row>
    <row r="279" spans="2:12" s="1" customFormat="1" ht="11.85" customHeight="1" x14ac:dyDescent="0.15">
      <c r="B279" s="79" t="s">
        <v>585</v>
      </c>
      <c r="C279" s="56" t="s">
        <v>916</v>
      </c>
      <c r="D279" s="56" t="s">
        <v>906</v>
      </c>
      <c r="E279" s="10">
        <v>39</v>
      </c>
      <c r="F279" s="10">
        <v>1</v>
      </c>
      <c r="G279" s="10">
        <v>2</v>
      </c>
      <c r="H279" s="78">
        <v>2</v>
      </c>
      <c r="I279" s="10">
        <v>40</v>
      </c>
      <c r="J279" s="11">
        <v>1.7264746251391999E-4</v>
      </c>
      <c r="K279" s="10">
        <v>41</v>
      </c>
      <c r="L279" s="11">
        <v>1.3865216567919301E-4</v>
      </c>
    </row>
    <row r="280" spans="2:12" s="1" customFormat="1" ht="11.85" customHeight="1" x14ac:dyDescent="0.15">
      <c r="B280" s="79" t="s">
        <v>586</v>
      </c>
      <c r="C280" s="52" t="s">
        <v>916</v>
      </c>
      <c r="D280" s="52" t="s">
        <v>906</v>
      </c>
      <c r="E280" s="8">
        <v>16</v>
      </c>
      <c r="F280" s="8"/>
      <c r="G280" s="8"/>
      <c r="H280" s="76"/>
      <c r="I280" s="8">
        <v>16</v>
      </c>
      <c r="J280" s="9">
        <v>6.9058985005567903E-5</v>
      </c>
      <c r="K280" s="8">
        <v>16</v>
      </c>
      <c r="L280" s="9">
        <v>5.4108162216270301E-5</v>
      </c>
    </row>
    <row r="281" spans="2:12" s="1" customFormat="1" ht="11.85" customHeight="1" x14ac:dyDescent="0.15">
      <c r="B281" s="79" t="s">
        <v>587</v>
      </c>
      <c r="C281" s="56" t="s">
        <v>916</v>
      </c>
      <c r="D281" s="56" t="s">
        <v>906</v>
      </c>
      <c r="E281" s="10">
        <v>31</v>
      </c>
      <c r="F281" s="10">
        <v>8</v>
      </c>
      <c r="G281" s="10">
        <v>41</v>
      </c>
      <c r="H281" s="78">
        <v>5.125</v>
      </c>
      <c r="I281" s="10">
        <v>39</v>
      </c>
      <c r="J281" s="11">
        <v>1.68331275951072E-4</v>
      </c>
      <c r="K281" s="10">
        <v>72</v>
      </c>
      <c r="L281" s="11">
        <v>2.4348672997321599E-4</v>
      </c>
    </row>
    <row r="282" spans="2:12" s="1" customFormat="1" ht="11.85" customHeight="1" x14ac:dyDescent="0.15">
      <c r="B282" s="79" t="s">
        <v>588</v>
      </c>
      <c r="C282" s="52" t="s">
        <v>916</v>
      </c>
      <c r="D282" s="52" t="s">
        <v>906</v>
      </c>
      <c r="E282" s="8">
        <v>2123</v>
      </c>
      <c r="F282" s="8">
        <v>162</v>
      </c>
      <c r="G282" s="8">
        <v>783</v>
      </c>
      <c r="H282" s="76">
        <v>4.8333333333333304</v>
      </c>
      <c r="I282" s="8">
        <v>2285</v>
      </c>
      <c r="J282" s="9">
        <v>9.8624862961076594E-3</v>
      </c>
      <c r="K282" s="8">
        <v>2906</v>
      </c>
      <c r="L282" s="9">
        <v>9.8273949625301005E-3</v>
      </c>
    </row>
    <row r="283" spans="2:12" s="1" customFormat="1" ht="11.85" customHeight="1" x14ac:dyDescent="0.15">
      <c r="B283" s="79" t="s">
        <v>589</v>
      </c>
      <c r="C283" s="56" t="s">
        <v>916</v>
      </c>
      <c r="D283" s="56" t="s">
        <v>906</v>
      </c>
      <c r="E283" s="10">
        <v>133</v>
      </c>
      <c r="F283" s="10">
        <v>9</v>
      </c>
      <c r="G283" s="10">
        <v>33</v>
      </c>
      <c r="H283" s="78">
        <v>3.6666666666666701</v>
      </c>
      <c r="I283" s="10">
        <v>142</v>
      </c>
      <c r="J283" s="11">
        <v>6.1289849192441501E-4</v>
      </c>
      <c r="K283" s="10">
        <v>166</v>
      </c>
      <c r="L283" s="11">
        <v>5.6137218299380498E-4</v>
      </c>
    </row>
    <row r="284" spans="2:12" s="1" customFormat="1" ht="11.85" customHeight="1" x14ac:dyDescent="0.15">
      <c r="B284" s="79" t="s">
        <v>591</v>
      </c>
      <c r="C284" s="52" t="s">
        <v>921</v>
      </c>
      <c r="D284" s="52" t="s">
        <v>899</v>
      </c>
      <c r="E284" s="8">
        <v>1</v>
      </c>
      <c r="F284" s="8"/>
      <c r="G284" s="8"/>
      <c r="H284" s="76"/>
      <c r="I284" s="8">
        <v>1</v>
      </c>
      <c r="J284" s="9">
        <v>4.3161865628479897E-6</v>
      </c>
      <c r="K284" s="8">
        <v>1</v>
      </c>
      <c r="L284" s="9">
        <v>3.3817601385169002E-6</v>
      </c>
    </row>
    <row r="285" spans="2:12" s="1" customFormat="1" ht="11.85" customHeight="1" x14ac:dyDescent="0.15">
      <c r="B285" s="79" t="s">
        <v>593</v>
      </c>
      <c r="C285" s="56" t="s">
        <v>921</v>
      </c>
      <c r="D285" s="56" t="s">
        <v>899</v>
      </c>
      <c r="E285" s="10">
        <v>17</v>
      </c>
      <c r="F285" s="10"/>
      <c r="G285" s="10"/>
      <c r="H285" s="78"/>
      <c r="I285" s="10">
        <v>17</v>
      </c>
      <c r="J285" s="11">
        <v>7.3375171568415895E-5</v>
      </c>
      <c r="K285" s="10">
        <v>17</v>
      </c>
      <c r="L285" s="11">
        <v>5.7489922354787197E-5</v>
      </c>
    </row>
    <row r="286" spans="2:12" s="1" customFormat="1" ht="11.85" customHeight="1" x14ac:dyDescent="0.15">
      <c r="B286" s="79" t="s">
        <v>594</v>
      </c>
      <c r="C286" s="52" t="s">
        <v>921</v>
      </c>
      <c r="D286" s="52" t="s">
        <v>899</v>
      </c>
      <c r="E286" s="8">
        <v>26</v>
      </c>
      <c r="F286" s="8">
        <v>1</v>
      </c>
      <c r="G286" s="8">
        <v>2</v>
      </c>
      <c r="H286" s="76">
        <v>2</v>
      </c>
      <c r="I286" s="8">
        <v>27</v>
      </c>
      <c r="J286" s="9">
        <v>1.1653703719689599E-4</v>
      </c>
      <c r="K286" s="8">
        <v>28</v>
      </c>
      <c r="L286" s="9">
        <v>9.4689283878473098E-5</v>
      </c>
    </row>
    <row r="287" spans="2:12" s="1" customFormat="1" ht="11.85" customHeight="1" x14ac:dyDescent="0.15">
      <c r="B287" s="79" t="s">
        <v>595</v>
      </c>
      <c r="C287" s="56" t="s">
        <v>921</v>
      </c>
      <c r="D287" s="56" t="s">
        <v>899</v>
      </c>
      <c r="E287" s="10">
        <v>2942</v>
      </c>
      <c r="F287" s="10">
        <v>67</v>
      </c>
      <c r="G287" s="10">
        <v>136</v>
      </c>
      <c r="H287" s="78">
        <v>2.0298507462686599</v>
      </c>
      <c r="I287" s="10">
        <v>3009</v>
      </c>
      <c r="J287" s="11">
        <v>1.2987405367609599E-2</v>
      </c>
      <c r="K287" s="10">
        <v>3078</v>
      </c>
      <c r="L287" s="11">
        <v>1.0409057706355E-2</v>
      </c>
    </row>
    <row r="288" spans="2:12" s="1" customFormat="1" ht="11.85" customHeight="1" x14ac:dyDescent="0.15">
      <c r="B288" s="79" t="s">
        <v>596</v>
      </c>
      <c r="C288" s="52" t="s">
        <v>921</v>
      </c>
      <c r="D288" s="52" t="s">
        <v>899</v>
      </c>
      <c r="E288" s="8">
        <v>1860</v>
      </c>
      <c r="F288" s="8">
        <v>40</v>
      </c>
      <c r="G288" s="8">
        <v>80</v>
      </c>
      <c r="H288" s="76">
        <v>2</v>
      </c>
      <c r="I288" s="8">
        <v>1900</v>
      </c>
      <c r="J288" s="9">
        <v>8.2007544694111898E-3</v>
      </c>
      <c r="K288" s="8">
        <v>1940</v>
      </c>
      <c r="L288" s="9">
        <v>6.5606146687227796E-3</v>
      </c>
    </row>
    <row r="289" spans="2:12" s="1" customFormat="1" ht="11.85" customHeight="1" x14ac:dyDescent="0.15">
      <c r="B289" s="79" t="s">
        <v>597</v>
      </c>
      <c r="C289" s="56" t="s">
        <v>921</v>
      </c>
      <c r="D289" s="56" t="s">
        <v>899</v>
      </c>
      <c r="E289" s="10">
        <v>436</v>
      </c>
      <c r="F289" s="10">
        <v>10</v>
      </c>
      <c r="G289" s="10">
        <v>21</v>
      </c>
      <c r="H289" s="78">
        <v>2.1</v>
      </c>
      <c r="I289" s="10">
        <v>446</v>
      </c>
      <c r="J289" s="11">
        <v>1.9250192070302001E-3</v>
      </c>
      <c r="K289" s="10">
        <v>457</v>
      </c>
      <c r="L289" s="11">
        <v>1.5454643833022199E-3</v>
      </c>
    </row>
    <row r="290" spans="2:12" s="1" customFormat="1" ht="11.85" customHeight="1" x14ac:dyDescent="0.15">
      <c r="B290" s="79" t="s">
        <v>598</v>
      </c>
      <c r="C290" s="52" t="s">
        <v>921</v>
      </c>
      <c r="D290" s="52" t="s">
        <v>899</v>
      </c>
      <c r="E290" s="8">
        <v>158</v>
      </c>
      <c r="F290" s="8">
        <v>1</v>
      </c>
      <c r="G290" s="8">
        <v>2</v>
      </c>
      <c r="H290" s="76">
        <v>2</v>
      </c>
      <c r="I290" s="8">
        <v>159</v>
      </c>
      <c r="J290" s="9">
        <v>6.8627366349283104E-4</v>
      </c>
      <c r="K290" s="8">
        <v>160</v>
      </c>
      <c r="L290" s="9">
        <v>5.4108162216270298E-4</v>
      </c>
    </row>
    <row r="291" spans="2:12" s="1" customFormat="1" ht="11.85" customHeight="1" x14ac:dyDescent="0.15">
      <c r="B291" s="79" t="s">
        <v>599</v>
      </c>
      <c r="C291" s="56" t="s">
        <v>921</v>
      </c>
      <c r="D291" s="56" t="s">
        <v>899</v>
      </c>
      <c r="E291" s="10">
        <v>66</v>
      </c>
      <c r="F291" s="10">
        <v>1</v>
      </c>
      <c r="G291" s="10">
        <v>2</v>
      </c>
      <c r="H291" s="78">
        <v>2</v>
      </c>
      <c r="I291" s="10">
        <v>67</v>
      </c>
      <c r="J291" s="11">
        <v>2.8918449971081602E-4</v>
      </c>
      <c r="K291" s="10">
        <v>68</v>
      </c>
      <c r="L291" s="11">
        <v>2.2995968941914901E-4</v>
      </c>
    </row>
    <row r="292" spans="2:12" s="1" customFormat="1" ht="11.85" customHeight="1" x14ac:dyDescent="0.15">
      <c r="B292" s="79" t="s">
        <v>600</v>
      </c>
      <c r="C292" s="52" t="s">
        <v>921</v>
      </c>
      <c r="D292" s="52" t="s">
        <v>899</v>
      </c>
      <c r="E292" s="8">
        <v>6</v>
      </c>
      <c r="F292" s="8"/>
      <c r="G292" s="8"/>
      <c r="H292" s="76"/>
      <c r="I292" s="8">
        <v>6</v>
      </c>
      <c r="J292" s="9">
        <v>2.5897119377088001E-5</v>
      </c>
      <c r="K292" s="8">
        <v>6</v>
      </c>
      <c r="L292" s="9">
        <v>2.0290560831101398E-5</v>
      </c>
    </row>
    <row r="293" spans="2:12" s="1" customFormat="1" ht="11.85" customHeight="1" x14ac:dyDescent="0.15">
      <c r="B293" s="79" t="s">
        <v>601</v>
      </c>
      <c r="C293" s="56" t="s">
        <v>921</v>
      </c>
      <c r="D293" s="56" t="s">
        <v>899</v>
      </c>
      <c r="E293" s="10">
        <v>50</v>
      </c>
      <c r="F293" s="10">
        <v>2</v>
      </c>
      <c r="G293" s="10">
        <v>4</v>
      </c>
      <c r="H293" s="78">
        <v>2</v>
      </c>
      <c r="I293" s="10">
        <v>52</v>
      </c>
      <c r="J293" s="11">
        <v>2.24441701268096E-4</v>
      </c>
      <c r="K293" s="10">
        <v>54</v>
      </c>
      <c r="L293" s="11">
        <v>1.82615047479912E-4</v>
      </c>
    </row>
    <row r="294" spans="2:12" s="1" customFormat="1" ht="11.85" customHeight="1" x14ac:dyDescent="0.15">
      <c r="B294" s="79" t="s">
        <v>602</v>
      </c>
      <c r="C294" s="52" t="s">
        <v>921</v>
      </c>
      <c r="D294" s="52" t="s">
        <v>906</v>
      </c>
      <c r="E294" s="8">
        <v>4</v>
      </c>
      <c r="F294" s="8">
        <v>1</v>
      </c>
      <c r="G294" s="8">
        <v>2</v>
      </c>
      <c r="H294" s="76">
        <v>2</v>
      </c>
      <c r="I294" s="8">
        <v>5</v>
      </c>
      <c r="J294" s="9">
        <v>2.1580932814239998E-5</v>
      </c>
      <c r="K294" s="8">
        <v>6</v>
      </c>
      <c r="L294" s="9">
        <v>2.0290560831101398E-5</v>
      </c>
    </row>
    <row r="295" spans="2:12" s="1" customFormat="1" ht="11.85" customHeight="1" x14ac:dyDescent="0.15">
      <c r="B295" s="79" t="s">
        <v>603</v>
      </c>
      <c r="C295" s="56" t="s">
        <v>921</v>
      </c>
      <c r="D295" s="56" t="s">
        <v>906</v>
      </c>
      <c r="E295" s="10">
        <v>3820</v>
      </c>
      <c r="F295" s="10">
        <v>12</v>
      </c>
      <c r="G295" s="10">
        <v>29</v>
      </c>
      <c r="H295" s="78">
        <v>2.4166666666666701</v>
      </c>
      <c r="I295" s="10">
        <v>3832</v>
      </c>
      <c r="J295" s="11">
        <v>1.65396269088335E-2</v>
      </c>
      <c r="K295" s="10">
        <v>3849</v>
      </c>
      <c r="L295" s="11">
        <v>1.30163947731515E-2</v>
      </c>
    </row>
    <row r="296" spans="2:12" s="1" customFormat="1" ht="11.85" customHeight="1" x14ac:dyDescent="0.15">
      <c r="B296" s="79" t="s">
        <v>604</v>
      </c>
      <c r="C296" s="52" t="s">
        <v>921</v>
      </c>
      <c r="D296" s="52" t="s">
        <v>906</v>
      </c>
      <c r="E296" s="8">
        <v>1</v>
      </c>
      <c r="F296" s="8">
        <v>1</v>
      </c>
      <c r="G296" s="8">
        <v>2</v>
      </c>
      <c r="H296" s="76">
        <v>2</v>
      </c>
      <c r="I296" s="8">
        <v>2</v>
      </c>
      <c r="J296" s="9">
        <v>8.6323731256959794E-6</v>
      </c>
      <c r="K296" s="8">
        <v>3</v>
      </c>
      <c r="L296" s="9">
        <v>1.0145280415550699E-5</v>
      </c>
    </row>
    <row r="297" spans="2:12" s="1" customFormat="1" ht="11.85" customHeight="1" x14ac:dyDescent="0.15">
      <c r="B297" s="79" t="s">
        <v>605</v>
      </c>
      <c r="C297" s="56" t="s">
        <v>921</v>
      </c>
      <c r="D297" s="56" t="s">
        <v>906</v>
      </c>
      <c r="E297" s="10">
        <v>1972</v>
      </c>
      <c r="F297" s="10">
        <v>6</v>
      </c>
      <c r="G297" s="10">
        <v>12</v>
      </c>
      <c r="H297" s="78">
        <v>2</v>
      </c>
      <c r="I297" s="10">
        <v>1978</v>
      </c>
      <c r="J297" s="11">
        <v>8.5374170213133298E-3</v>
      </c>
      <c r="K297" s="10">
        <v>1984</v>
      </c>
      <c r="L297" s="11">
        <v>6.7094121148175197E-3</v>
      </c>
    </row>
    <row r="298" spans="2:12" s="1" customFormat="1" ht="11.85" customHeight="1" x14ac:dyDescent="0.15">
      <c r="B298" s="79" t="s">
        <v>606</v>
      </c>
      <c r="C298" s="52" t="s">
        <v>921</v>
      </c>
      <c r="D298" s="52" t="s">
        <v>906</v>
      </c>
      <c r="E298" s="8">
        <v>907</v>
      </c>
      <c r="F298" s="8">
        <v>2</v>
      </c>
      <c r="G298" s="8">
        <v>4</v>
      </c>
      <c r="H298" s="76">
        <v>2</v>
      </c>
      <c r="I298" s="8">
        <v>909</v>
      </c>
      <c r="J298" s="9">
        <v>3.9234135856288299E-3</v>
      </c>
      <c r="K298" s="8">
        <v>911</v>
      </c>
      <c r="L298" s="9">
        <v>3.0807834861888901E-3</v>
      </c>
    </row>
    <row r="299" spans="2:12" s="1" customFormat="1" ht="11.85" customHeight="1" x14ac:dyDescent="0.15">
      <c r="B299" s="79" t="s">
        <v>607</v>
      </c>
      <c r="C299" s="56" t="s">
        <v>921</v>
      </c>
      <c r="D299" s="56" t="s">
        <v>906</v>
      </c>
      <c r="E299" s="10">
        <v>4</v>
      </c>
      <c r="F299" s="10"/>
      <c r="G299" s="10"/>
      <c r="H299" s="78"/>
      <c r="I299" s="10">
        <v>4</v>
      </c>
      <c r="J299" s="11">
        <v>1.7264746251391999E-5</v>
      </c>
      <c r="K299" s="10">
        <v>4</v>
      </c>
      <c r="L299" s="11">
        <v>1.3527040554067601E-5</v>
      </c>
    </row>
    <row r="300" spans="2:12" s="1" customFormat="1" ht="11.85" customHeight="1" x14ac:dyDescent="0.15">
      <c r="B300" s="79" t="s">
        <v>608</v>
      </c>
      <c r="C300" s="52" t="s">
        <v>921</v>
      </c>
      <c r="D300" s="52" t="s">
        <v>906</v>
      </c>
      <c r="E300" s="8">
        <v>327</v>
      </c>
      <c r="F300" s="8">
        <v>4</v>
      </c>
      <c r="G300" s="8">
        <v>10</v>
      </c>
      <c r="H300" s="76">
        <v>2.5</v>
      </c>
      <c r="I300" s="8">
        <v>331</v>
      </c>
      <c r="J300" s="9">
        <v>1.42865775230269E-3</v>
      </c>
      <c r="K300" s="8">
        <v>337</v>
      </c>
      <c r="L300" s="9">
        <v>1.1396531666801901E-3</v>
      </c>
    </row>
    <row r="301" spans="2:12" s="1" customFormat="1" ht="11.85" customHeight="1" x14ac:dyDescent="0.15">
      <c r="B301" s="79" t="s">
        <v>610</v>
      </c>
      <c r="C301" s="56" t="s">
        <v>912</v>
      </c>
      <c r="D301" s="56" t="s">
        <v>899</v>
      </c>
      <c r="E301" s="10">
        <v>1</v>
      </c>
      <c r="F301" s="10"/>
      <c r="G301" s="10"/>
      <c r="H301" s="78"/>
      <c r="I301" s="10">
        <v>1</v>
      </c>
      <c r="J301" s="11">
        <v>4.3161865628479897E-6</v>
      </c>
      <c r="K301" s="10">
        <v>1</v>
      </c>
      <c r="L301" s="11">
        <v>3.3817601385169002E-6</v>
      </c>
    </row>
    <row r="302" spans="2:12" s="1" customFormat="1" ht="11.85" customHeight="1" x14ac:dyDescent="0.15">
      <c r="B302" s="79" t="s">
        <v>611</v>
      </c>
      <c r="C302" s="52" t="s">
        <v>912</v>
      </c>
      <c r="D302" s="52" t="s">
        <v>899</v>
      </c>
      <c r="E302" s="8">
        <v>128</v>
      </c>
      <c r="F302" s="8">
        <v>1</v>
      </c>
      <c r="G302" s="8">
        <v>2</v>
      </c>
      <c r="H302" s="76">
        <v>2</v>
      </c>
      <c r="I302" s="8">
        <v>129</v>
      </c>
      <c r="J302" s="9">
        <v>5.5678806660739105E-4</v>
      </c>
      <c r="K302" s="8">
        <v>130</v>
      </c>
      <c r="L302" s="9">
        <v>4.3962881800719601E-4</v>
      </c>
    </row>
    <row r="303" spans="2:12" s="1" customFormat="1" ht="11.85" customHeight="1" x14ac:dyDescent="0.15">
      <c r="B303" s="79" t="s">
        <v>612</v>
      </c>
      <c r="C303" s="56" t="s">
        <v>912</v>
      </c>
      <c r="D303" s="56" t="s">
        <v>899</v>
      </c>
      <c r="E303" s="10">
        <v>60</v>
      </c>
      <c r="F303" s="10">
        <v>2</v>
      </c>
      <c r="G303" s="10">
        <v>4</v>
      </c>
      <c r="H303" s="78">
        <v>2</v>
      </c>
      <c r="I303" s="10">
        <v>62</v>
      </c>
      <c r="J303" s="11">
        <v>2.6760356689657601E-4</v>
      </c>
      <c r="K303" s="10">
        <v>64</v>
      </c>
      <c r="L303" s="11">
        <v>2.1643264886508099E-4</v>
      </c>
    </row>
    <row r="304" spans="2:12" s="1" customFormat="1" ht="11.85" customHeight="1" x14ac:dyDescent="0.15">
      <c r="B304" s="79" t="s">
        <v>613</v>
      </c>
      <c r="C304" s="52" t="s">
        <v>912</v>
      </c>
      <c r="D304" s="52" t="s">
        <v>899</v>
      </c>
      <c r="E304" s="8">
        <v>6</v>
      </c>
      <c r="F304" s="8"/>
      <c r="G304" s="8"/>
      <c r="H304" s="76"/>
      <c r="I304" s="8">
        <v>6</v>
      </c>
      <c r="J304" s="9">
        <v>2.5897119377088001E-5</v>
      </c>
      <c r="K304" s="8">
        <v>6</v>
      </c>
      <c r="L304" s="9">
        <v>2.0290560831101398E-5</v>
      </c>
    </row>
    <row r="305" spans="2:12" s="1" customFormat="1" ht="11.85" customHeight="1" x14ac:dyDescent="0.15">
      <c r="B305" s="79" t="s">
        <v>614</v>
      </c>
      <c r="C305" s="56" t="s">
        <v>912</v>
      </c>
      <c r="D305" s="56" t="s">
        <v>899</v>
      </c>
      <c r="E305" s="10">
        <v>13</v>
      </c>
      <c r="F305" s="10"/>
      <c r="G305" s="10"/>
      <c r="H305" s="78"/>
      <c r="I305" s="10">
        <v>13</v>
      </c>
      <c r="J305" s="11">
        <v>5.6110425317023899E-5</v>
      </c>
      <c r="K305" s="10">
        <v>13</v>
      </c>
      <c r="L305" s="11">
        <v>4.3962881800719598E-5</v>
      </c>
    </row>
    <row r="306" spans="2:12" s="1" customFormat="1" ht="11.85" customHeight="1" x14ac:dyDescent="0.15">
      <c r="B306" s="79" t="s">
        <v>615</v>
      </c>
      <c r="C306" s="52" t="s">
        <v>912</v>
      </c>
      <c r="D306" s="52" t="s">
        <v>899</v>
      </c>
      <c r="E306" s="8">
        <v>21136</v>
      </c>
      <c r="F306" s="8">
        <v>96</v>
      </c>
      <c r="G306" s="8">
        <v>199</v>
      </c>
      <c r="H306" s="76">
        <v>2.0729166666666701</v>
      </c>
      <c r="I306" s="8">
        <v>21232</v>
      </c>
      <c r="J306" s="9">
        <v>9.1641273102388607E-2</v>
      </c>
      <c r="K306" s="8">
        <v>21335</v>
      </c>
      <c r="L306" s="9">
        <v>7.2149852555258007E-2</v>
      </c>
    </row>
    <row r="307" spans="2:12" s="1" customFormat="1" ht="11.85" customHeight="1" x14ac:dyDescent="0.15">
      <c r="B307" s="79" t="s">
        <v>616</v>
      </c>
      <c r="C307" s="56" t="s">
        <v>912</v>
      </c>
      <c r="D307" s="56" t="s">
        <v>899</v>
      </c>
      <c r="E307" s="10">
        <v>1808</v>
      </c>
      <c r="F307" s="10">
        <v>17</v>
      </c>
      <c r="G307" s="10">
        <v>35</v>
      </c>
      <c r="H307" s="78">
        <v>2.0588235294117601</v>
      </c>
      <c r="I307" s="10">
        <v>1825</v>
      </c>
      <c r="J307" s="11">
        <v>7.8770404771975906E-3</v>
      </c>
      <c r="K307" s="10">
        <v>1843</v>
      </c>
      <c r="L307" s="11">
        <v>6.2325839352866397E-3</v>
      </c>
    </row>
    <row r="308" spans="2:12" s="1" customFormat="1" ht="11.85" customHeight="1" x14ac:dyDescent="0.15">
      <c r="B308" s="79" t="s">
        <v>617</v>
      </c>
      <c r="C308" s="52" t="s">
        <v>912</v>
      </c>
      <c r="D308" s="52" t="s">
        <v>899</v>
      </c>
      <c r="E308" s="8">
        <v>104</v>
      </c>
      <c r="F308" s="8"/>
      <c r="G308" s="8"/>
      <c r="H308" s="76"/>
      <c r="I308" s="8">
        <v>104</v>
      </c>
      <c r="J308" s="9">
        <v>4.4888340253619098E-4</v>
      </c>
      <c r="K308" s="8">
        <v>104</v>
      </c>
      <c r="L308" s="9">
        <v>3.51703054405757E-4</v>
      </c>
    </row>
    <row r="309" spans="2:12" s="1" customFormat="1" ht="11.85" customHeight="1" x14ac:dyDescent="0.15">
      <c r="B309" s="79" t="s">
        <v>618</v>
      </c>
      <c r="C309" s="56" t="s">
        <v>912</v>
      </c>
      <c r="D309" s="56" t="s">
        <v>899</v>
      </c>
      <c r="E309" s="10">
        <v>126</v>
      </c>
      <c r="F309" s="10"/>
      <c r="G309" s="10"/>
      <c r="H309" s="78"/>
      <c r="I309" s="10">
        <v>126</v>
      </c>
      <c r="J309" s="11">
        <v>5.4383950691884702E-4</v>
      </c>
      <c r="K309" s="10">
        <v>126</v>
      </c>
      <c r="L309" s="11">
        <v>4.2610177745312902E-4</v>
      </c>
    </row>
    <row r="310" spans="2:12" s="1" customFormat="1" ht="11.85" customHeight="1" x14ac:dyDescent="0.15">
      <c r="B310" s="79" t="s">
        <v>619</v>
      </c>
      <c r="C310" s="52" t="s">
        <v>912</v>
      </c>
      <c r="D310" s="52" t="s">
        <v>899</v>
      </c>
      <c r="E310" s="8">
        <v>511</v>
      </c>
      <c r="F310" s="8">
        <v>3</v>
      </c>
      <c r="G310" s="8">
        <v>6</v>
      </c>
      <c r="H310" s="76">
        <v>2</v>
      </c>
      <c r="I310" s="8">
        <v>514</v>
      </c>
      <c r="J310" s="9">
        <v>2.2185198933038701E-3</v>
      </c>
      <c r="K310" s="8">
        <v>517</v>
      </c>
      <c r="L310" s="9">
        <v>1.7483699916132399E-3</v>
      </c>
    </row>
    <row r="311" spans="2:12" s="1" customFormat="1" ht="11.85" customHeight="1" x14ac:dyDescent="0.15">
      <c r="B311" s="79" t="s">
        <v>620</v>
      </c>
      <c r="C311" s="56" t="s">
        <v>912</v>
      </c>
      <c r="D311" s="56" t="s">
        <v>899</v>
      </c>
      <c r="E311" s="10">
        <v>1971</v>
      </c>
      <c r="F311" s="10">
        <v>19</v>
      </c>
      <c r="G311" s="10">
        <v>38</v>
      </c>
      <c r="H311" s="78">
        <v>2</v>
      </c>
      <c r="I311" s="10">
        <v>1990</v>
      </c>
      <c r="J311" s="11">
        <v>8.5892112600675103E-3</v>
      </c>
      <c r="K311" s="10">
        <v>2009</v>
      </c>
      <c r="L311" s="11">
        <v>6.7939561182804404E-3</v>
      </c>
    </row>
    <row r="312" spans="2:12" s="1" customFormat="1" ht="11.85" customHeight="1" x14ac:dyDescent="0.15">
      <c r="B312" s="79" t="s">
        <v>621</v>
      </c>
      <c r="C312" s="52" t="s">
        <v>912</v>
      </c>
      <c r="D312" s="52" t="s">
        <v>899</v>
      </c>
      <c r="E312" s="8">
        <v>14493</v>
      </c>
      <c r="F312" s="8">
        <v>5</v>
      </c>
      <c r="G312" s="8">
        <v>10</v>
      </c>
      <c r="H312" s="76">
        <v>2</v>
      </c>
      <c r="I312" s="8">
        <v>14498</v>
      </c>
      <c r="J312" s="9">
        <v>6.2576072788170206E-2</v>
      </c>
      <c r="K312" s="8">
        <v>14503</v>
      </c>
      <c r="L312" s="9">
        <v>4.9045667288910501E-2</v>
      </c>
    </row>
    <row r="313" spans="2:12" s="1" customFormat="1" ht="11.85" customHeight="1" x14ac:dyDescent="0.15">
      <c r="B313" s="79" t="s">
        <v>622</v>
      </c>
      <c r="C313" s="56" t="s">
        <v>912</v>
      </c>
      <c r="D313" s="56" t="s">
        <v>906</v>
      </c>
      <c r="E313" s="10">
        <v>12</v>
      </c>
      <c r="F313" s="10">
        <v>1</v>
      </c>
      <c r="G313" s="10">
        <v>4</v>
      </c>
      <c r="H313" s="78">
        <v>4</v>
      </c>
      <c r="I313" s="10">
        <v>13</v>
      </c>
      <c r="J313" s="11">
        <v>5.6110425317023899E-5</v>
      </c>
      <c r="K313" s="10">
        <v>16</v>
      </c>
      <c r="L313" s="11">
        <v>5.4108162216270301E-5</v>
      </c>
    </row>
    <row r="314" spans="2:12" s="1" customFormat="1" ht="11.85" customHeight="1" x14ac:dyDescent="0.15">
      <c r="B314" s="79" t="s">
        <v>623</v>
      </c>
      <c r="C314" s="52" t="s">
        <v>912</v>
      </c>
      <c r="D314" s="52" t="s">
        <v>906</v>
      </c>
      <c r="E314" s="8">
        <v>148</v>
      </c>
      <c r="F314" s="8">
        <v>3</v>
      </c>
      <c r="G314" s="8">
        <v>11</v>
      </c>
      <c r="H314" s="76">
        <v>3.6666666666666701</v>
      </c>
      <c r="I314" s="8">
        <v>151</v>
      </c>
      <c r="J314" s="9">
        <v>6.5174417099004699E-4</v>
      </c>
      <c r="K314" s="8">
        <v>159</v>
      </c>
      <c r="L314" s="9">
        <v>5.3769986202418596E-4</v>
      </c>
    </row>
    <row r="315" spans="2:12" s="1" customFormat="1" ht="11.85" customHeight="1" x14ac:dyDescent="0.15">
      <c r="B315" s="79" t="s">
        <v>624</v>
      </c>
      <c r="C315" s="56" t="s">
        <v>912</v>
      </c>
      <c r="D315" s="56" t="s">
        <v>906</v>
      </c>
      <c r="E315" s="10">
        <v>12</v>
      </c>
      <c r="F315" s="10"/>
      <c r="G315" s="10"/>
      <c r="H315" s="78"/>
      <c r="I315" s="10">
        <v>12</v>
      </c>
      <c r="J315" s="11">
        <v>5.17942387541759E-5</v>
      </c>
      <c r="K315" s="10">
        <v>12</v>
      </c>
      <c r="L315" s="11">
        <v>4.0581121662202702E-5</v>
      </c>
    </row>
    <row r="316" spans="2:12" s="1" customFormat="1" ht="11.85" customHeight="1" x14ac:dyDescent="0.15">
      <c r="B316" s="79" t="s">
        <v>625</v>
      </c>
      <c r="C316" s="52" t="s">
        <v>912</v>
      </c>
      <c r="D316" s="52" t="s">
        <v>906</v>
      </c>
      <c r="E316" s="8">
        <v>505</v>
      </c>
      <c r="F316" s="8">
        <v>19</v>
      </c>
      <c r="G316" s="8">
        <v>212</v>
      </c>
      <c r="H316" s="76">
        <v>11.157894736842101</v>
      </c>
      <c r="I316" s="8">
        <v>524</v>
      </c>
      <c r="J316" s="9">
        <v>2.2616817589323499E-3</v>
      </c>
      <c r="K316" s="8">
        <v>717</v>
      </c>
      <c r="L316" s="9">
        <v>2.4247220193166102E-3</v>
      </c>
    </row>
    <row r="317" spans="2:12" s="1" customFormat="1" ht="11.85" customHeight="1" x14ac:dyDescent="0.15">
      <c r="B317" s="79" t="s">
        <v>627</v>
      </c>
      <c r="C317" s="56" t="s">
        <v>917</v>
      </c>
      <c r="D317" s="56" t="s">
        <v>899</v>
      </c>
      <c r="E317" s="10">
        <v>1</v>
      </c>
      <c r="F317" s="10"/>
      <c r="G317" s="10"/>
      <c r="H317" s="78"/>
      <c r="I317" s="10">
        <v>1</v>
      </c>
      <c r="J317" s="11">
        <v>4.3161865628479897E-6</v>
      </c>
      <c r="K317" s="10">
        <v>1</v>
      </c>
      <c r="L317" s="11">
        <v>3.3817601385169002E-6</v>
      </c>
    </row>
    <row r="318" spans="2:12" s="1" customFormat="1" ht="11.85" customHeight="1" x14ac:dyDescent="0.15">
      <c r="B318" s="79" t="s">
        <v>629</v>
      </c>
      <c r="C318" s="52" t="s">
        <v>917</v>
      </c>
      <c r="D318" s="52" t="s">
        <v>906</v>
      </c>
      <c r="E318" s="8">
        <v>6</v>
      </c>
      <c r="F318" s="8"/>
      <c r="G318" s="8"/>
      <c r="H318" s="76"/>
      <c r="I318" s="8">
        <v>6</v>
      </c>
      <c r="J318" s="9">
        <v>2.5897119377088001E-5</v>
      </c>
      <c r="K318" s="8">
        <v>6</v>
      </c>
      <c r="L318" s="9">
        <v>2.0290560831101398E-5</v>
      </c>
    </row>
    <row r="319" spans="2:12" s="1" customFormat="1" ht="11.85" customHeight="1" x14ac:dyDescent="0.15">
      <c r="B319" s="79" t="s">
        <v>632</v>
      </c>
      <c r="C319" s="56" t="s">
        <v>917</v>
      </c>
      <c r="D319" s="56" t="s">
        <v>906</v>
      </c>
      <c r="E319" s="10">
        <v>85</v>
      </c>
      <c r="F319" s="10"/>
      <c r="G319" s="10"/>
      <c r="H319" s="78"/>
      <c r="I319" s="10">
        <v>85</v>
      </c>
      <c r="J319" s="11">
        <v>3.6687585784207902E-4</v>
      </c>
      <c r="K319" s="10">
        <v>85</v>
      </c>
      <c r="L319" s="11">
        <v>2.8744961177393599E-4</v>
      </c>
    </row>
    <row r="320" spans="2:12" s="1" customFormat="1" ht="11.85" customHeight="1" x14ac:dyDescent="0.15">
      <c r="B320" s="79" t="s">
        <v>633</v>
      </c>
      <c r="C320" s="52" t="s">
        <v>917</v>
      </c>
      <c r="D320" s="52" t="s">
        <v>899</v>
      </c>
      <c r="E320" s="8">
        <v>207</v>
      </c>
      <c r="F320" s="8">
        <v>3</v>
      </c>
      <c r="G320" s="8">
        <v>6</v>
      </c>
      <c r="H320" s="76">
        <v>2</v>
      </c>
      <c r="I320" s="8">
        <v>210</v>
      </c>
      <c r="J320" s="9">
        <v>9.0639917819807902E-4</v>
      </c>
      <c r="K320" s="8">
        <v>213</v>
      </c>
      <c r="L320" s="9">
        <v>7.2031490950409899E-4</v>
      </c>
    </row>
    <row r="321" spans="2:12" s="1" customFormat="1" ht="11.85" customHeight="1" x14ac:dyDescent="0.15">
      <c r="B321" s="79" t="s">
        <v>634</v>
      </c>
      <c r="C321" s="56" t="s">
        <v>917</v>
      </c>
      <c r="D321" s="56" t="s">
        <v>906</v>
      </c>
      <c r="E321" s="10">
        <v>27</v>
      </c>
      <c r="F321" s="10">
        <v>4</v>
      </c>
      <c r="G321" s="10">
        <v>9</v>
      </c>
      <c r="H321" s="78">
        <v>2.25</v>
      </c>
      <c r="I321" s="10">
        <v>31</v>
      </c>
      <c r="J321" s="11">
        <v>1.33801783448288E-4</v>
      </c>
      <c r="K321" s="10">
        <v>36</v>
      </c>
      <c r="L321" s="11">
        <v>1.21743364986608E-4</v>
      </c>
    </row>
    <row r="322" spans="2:12" s="1" customFormat="1" ht="11.85" customHeight="1" x14ac:dyDescent="0.15">
      <c r="B322" s="79" t="s">
        <v>635</v>
      </c>
      <c r="C322" s="52" t="s">
        <v>917</v>
      </c>
      <c r="D322" s="52" t="s">
        <v>906</v>
      </c>
      <c r="E322" s="8">
        <v>4</v>
      </c>
      <c r="F322" s="8"/>
      <c r="G322" s="8"/>
      <c r="H322" s="76"/>
      <c r="I322" s="8">
        <v>4</v>
      </c>
      <c r="J322" s="9">
        <v>1.7264746251391999E-5</v>
      </c>
      <c r="K322" s="8">
        <v>4</v>
      </c>
      <c r="L322" s="9">
        <v>1.3527040554067601E-5</v>
      </c>
    </row>
    <row r="323" spans="2:12" s="1" customFormat="1" ht="11.85" customHeight="1" x14ac:dyDescent="0.15">
      <c r="B323" s="79" t="s">
        <v>636</v>
      </c>
      <c r="C323" s="56" t="s">
        <v>917</v>
      </c>
      <c r="D323" s="56" t="s">
        <v>906</v>
      </c>
      <c r="E323" s="10">
        <v>473</v>
      </c>
      <c r="F323" s="10">
        <v>219</v>
      </c>
      <c r="G323" s="10">
        <v>463</v>
      </c>
      <c r="H323" s="78">
        <v>2.11415525114155</v>
      </c>
      <c r="I323" s="10">
        <v>692</v>
      </c>
      <c r="J323" s="11">
        <v>2.98680110149081E-3</v>
      </c>
      <c r="K323" s="10">
        <v>936</v>
      </c>
      <c r="L323" s="11">
        <v>3.1653274896518099E-3</v>
      </c>
    </row>
    <row r="324" spans="2:12" s="1" customFormat="1" ht="11.85" customHeight="1" x14ac:dyDescent="0.15">
      <c r="B324" s="79" t="s">
        <v>637</v>
      </c>
      <c r="C324" s="52" t="s">
        <v>917</v>
      </c>
      <c r="D324" s="52" t="s">
        <v>899</v>
      </c>
      <c r="E324" s="8">
        <v>14993</v>
      </c>
      <c r="F324" s="8">
        <v>100</v>
      </c>
      <c r="G324" s="8">
        <v>219</v>
      </c>
      <c r="H324" s="76">
        <v>2.19</v>
      </c>
      <c r="I324" s="8">
        <v>15093</v>
      </c>
      <c r="J324" s="9">
        <v>6.5144203793064806E-2</v>
      </c>
      <c r="K324" s="8">
        <v>15212</v>
      </c>
      <c r="L324" s="9">
        <v>5.1443335227118997E-2</v>
      </c>
    </row>
    <row r="325" spans="2:12" s="1" customFormat="1" ht="11.85" customHeight="1" x14ac:dyDescent="0.15">
      <c r="B325" s="79" t="s">
        <v>638</v>
      </c>
      <c r="C325" s="56" t="s">
        <v>917</v>
      </c>
      <c r="D325" s="56" t="s">
        <v>906</v>
      </c>
      <c r="E325" s="10">
        <v>2</v>
      </c>
      <c r="F325" s="10"/>
      <c r="G325" s="10"/>
      <c r="H325" s="78"/>
      <c r="I325" s="10">
        <v>2</v>
      </c>
      <c r="J325" s="11">
        <v>8.6323731256959794E-6</v>
      </c>
      <c r="K325" s="10">
        <v>2</v>
      </c>
      <c r="L325" s="11">
        <v>6.7635202770337901E-6</v>
      </c>
    </row>
    <row r="326" spans="2:12" s="1" customFormat="1" ht="11.85" customHeight="1" x14ac:dyDescent="0.15">
      <c r="B326" s="79" t="s">
        <v>639</v>
      </c>
      <c r="C326" s="52" t="s">
        <v>917</v>
      </c>
      <c r="D326" s="52" t="s">
        <v>906</v>
      </c>
      <c r="E326" s="8">
        <v>52</v>
      </c>
      <c r="F326" s="8">
        <v>5</v>
      </c>
      <c r="G326" s="8">
        <v>11</v>
      </c>
      <c r="H326" s="76">
        <v>2.2000000000000002</v>
      </c>
      <c r="I326" s="8">
        <v>57</v>
      </c>
      <c r="J326" s="9">
        <v>2.4602263408233599E-4</v>
      </c>
      <c r="K326" s="8">
        <v>63</v>
      </c>
      <c r="L326" s="9">
        <v>2.13050888726564E-4</v>
      </c>
    </row>
    <row r="327" spans="2:12" s="1" customFormat="1" ht="11.85" customHeight="1" x14ac:dyDescent="0.15">
      <c r="B327" s="79" t="s">
        <v>640</v>
      </c>
      <c r="C327" s="56" t="s">
        <v>917</v>
      </c>
      <c r="D327" s="56" t="s">
        <v>906</v>
      </c>
      <c r="E327" s="10">
        <v>409</v>
      </c>
      <c r="F327" s="10">
        <v>3</v>
      </c>
      <c r="G327" s="10">
        <v>9</v>
      </c>
      <c r="H327" s="78">
        <v>3</v>
      </c>
      <c r="I327" s="10">
        <v>412</v>
      </c>
      <c r="J327" s="11">
        <v>1.77826886389337E-3</v>
      </c>
      <c r="K327" s="10">
        <v>418</v>
      </c>
      <c r="L327" s="11">
        <v>1.4135757379000601E-3</v>
      </c>
    </row>
    <row r="328" spans="2:12" s="1" customFormat="1" ht="11.85" customHeight="1" x14ac:dyDescent="0.15">
      <c r="B328" s="79" t="s">
        <v>642</v>
      </c>
      <c r="C328" s="52" t="s">
        <v>923</v>
      </c>
      <c r="D328" s="52" t="s">
        <v>906</v>
      </c>
      <c r="E328" s="8">
        <v>2</v>
      </c>
      <c r="F328" s="8"/>
      <c r="G328" s="8"/>
      <c r="H328" s="76"/>
      <c r="I328" s="8">
        <v>2</v>
      </c>
      <c r="J328" s="9">
        <v>8.6323731256959794E-6</v>
      </c>
      <c r="K328" s="8">
        <v>2</v>
      </c>
      <c r="L328" s="9">
        <v>6.7635202770337901E-6</v>
      </c>
    </row>
    <row r="329" spans="2:12" s="1" customFormat="1" ht="11.85" customHeight="1" x14ac:dyDescent="0.15">
      <c r="B329" s="79" t="s">
        <v>643</v>
      </c>
      <c r="C329" s="56" t="s">
        <v>923</v>
      </c>
      <c r="D329" s="56" t="s">
        <v>906</v>
      </c>
      <c r="E329" s="10">
        <v>5</v>
      </c>
      <c r="F329" s="10"/>
      <c r="G329" s="10"/>
      <c r="H329" s="78"/>
      <c r="I329" s="10">
        <v>5</v>
      </c>
      <c r="J329" s="11">
        <v>2.1580932814239998E-5</v>
      </c>
      <c r="K329" s="10">
        <v>5</v>
      </c>
      <c r="L329" s="11">
        <v>1.6908800692584499E-5</v>
      </c>
    </row>
    <row r="330" spans="2:12" s="1" customFormat="1" ht="11.85" customHeight="1" x14ac:dyDescent="0.15">
      <c r="B330" s="79" t="s">
        <v>644</v>
      </c>
      <c r="C330" s="52" t="s">
        <v>923</v>
      </c>
      <c r="D330" s="52" t="s">
        <v>906</v>
      </c>
      <c r="E330" s="8">
        <v>2</v>
      </c>
      <c r="F330" s="8"/>
      <c r="G330" s="8"/>
      <c r="H330" s="76"/>
      <c r="I330" s="8">
        <v>2</v>
      </c>
      <c r="J330" s="9">
        <v>8.6323731256959794E-6</v>
      </c>
      <c r="K330" s="8">
        <v>2</v>
      </c>
      <c r="L330" s="9">
        <v>6.7635202770337901E-6</v>
      </c>
    </row>
    <row r="331" spans="2:12" s="1" customFormat="1" ht="11.85" customHeight="1" x14ac:dyDescent="0.15">
      <c r="B331" s="79" t="s">
        <v>645</v>
      </c>
      <c r="C331" s="56" t="s">
        <v>923</v>
      </c>
      <c r="D331" s="56" t="s">
        <v>906</v>
      </c>
      <c r="E331" s="10">
        <v>12</v>
      </c>
      <c r="F331" s="10">
        <v>3</v>
      </c>
      <c r="G331" s="10">
        <v>18</v>
      </c>
      <c r="H331" s="78">
        <v>6</v>
      </c>
      <c r="I331" s="10">
        <v>15</v>
      </c>
      <c r="J331" s="11">
        <v>6.4742798442719897E-5</v>
      </c>
      <c r="K331" s="10">
        <v>30</v>
      </c>
      <c r="L331" s="11">
        <v>1.01452804155507E-4</v>
      </c>
    </row>
    <row r="332" spans="2:12" s="1" customFormat="1" ht="11.85" customHeight="1" x14ac:dyDescent="0.15">
      <c r="B332" s="79" t="s">
        <v>646</v>
      </c>
      <c r="C332" s="52" t="s">
        <v>923</v>
      </c>
      <c r="D332" s="52" t="s">
        <v>906</v>
      </c>
      <c r="E332" s="8">
        <v>14</v>
      </c>
      <c r="F332" s="8">
        <v>1</v>
      </c>
      <c r="G332" s="8">
        <v>6</v>
      </c>
      <c r="H332" s="76">
        <v>6</v>
      </c>
      <c r="I332" s="8">
        <v>15</v>
      </c>
      <c r="J332" s="9">
        <v>6.4742798442719897E-5</v>
      </c>
      <c r="K332" s="8">
        <v>20</v>
      </c>
      <c r="L332" s="9">
        <v>6.76352027703379E-5</v>
      </c>
    </row>
    <row r="333" spans="2:12" s="1" customFormat="1" ht="11.85" customHeight="1" x14ac:dyDescent="0.15">
      <c r="B333" s="79" t="s">
        <v>647</v>
      </c>
      <c r="C333" s="56" t="s">
        <v>923</v>
      </c>
      <c r="D333" s="56" t="s">
        <v>906</v>
      </c>
      <c r="E333" s="10">
        <v>1</v>
      </c>
      <c r="F333" s="10"/>
      <c r="G333" s="10"/>
      <c r="H333" s="78"/>
      <c r="I333" s="10">
        <v>1</v>
      </c>
      <c r="J333" s="11">
        <v>4.3161865628479897E-6</v>
      </c>
      <c r="K333" s="10">
        <v>1</v>
      </c>
      <c r="L333" s="11">
        <v>3.3817601385169002E-6</v>
      </c>
    </row>
    <row r="334" spans="2:12" s="1" customFormat="1" ht="11.85" customHeight="1" x14ac:dyDescent="0.15">
      <c r="B334" s="79" t="s">
        <v>650</v>
      </c>
      <c r="C334" s="52" t="s">
        <v>908</v>
      </c>
      <c r="D334" s="52" t="s">
        <v>899</v>
      </c>
      <c r="E334" s="8">
        <v>315</v>
      </c>
      <c r="F334" s="8">
        <v>6</v>
      </c>
      <c r="G334" s="8">
        <v>12</v>
      </c>
      <c r="H334" s="76">
        <v>2</v>
      </c>
      <c r="I334" s="8">
        <v>321</v>
      </c>
      <c r="J334" s="9">
        <v>1.38549588667421E-3</v>
      </c>
      <c r="K334" s="8">
        <v>327</v>
      </c>
      <c r="L334" s="9">
        <v>1.1058355652950201E-3</v>
      </c>
    </row>
    <row r="335" spans="2:12" s="1" customFormat="1" ht="11.85" customHeight="1" x14ac:dyDescent="0.15">
      <c r="B335" s="79" t="s">
        <v>651</v>
      </c>
      <c r="C335" s="56" t="s">
        <v>908</v>
      </c>
      <c r="D335" s="56" t="s">
        <v>906</v>
      </c>
      <c r="E335" s="10">
        <v>84</v>
      </c>
      <c r="F335" s="10">
        <v>56</v>
      </c>
      <c r="G335" s="10">
        <v>376</v>
      </c>
      <c r="H335" s="78">
        <v>6.71428571428571</v>
      </c>
      <c r="I335" s="10">
        <v>140</v>
      </c>
      <c r="J335" s="11">
        <v>6.0426611879871902E-4</v>
      </c>
      <c r="K335" s="10">
        <v>460</v>
      </c>
      <c r="L335" s="11">
        <v>1.5556096637177701E-3</v>
      </c>
    </row>
    <row r="336" spans="2:12" s="1" customFormat="1" ht="11.85" customHeight="1" x14ac:dyDescent="0.15">
      <c r="B336" s="79" t="s">
        <v>652</v>
      </c>
      <c r="C336" s="52" t="s">
        <v>908</v>
      </c>
      <c r="D336" s="52" t="s">
        <v>906</v>
      </c>
      <c r="E336" s="8">
        <v>9</v>
      </c>
      <c r="F336" s="8">
        <v>10</v>
      </c>
      <c r="G336" s="8">
        <v>85</v>
      </c>
      <c r="H336" s="76">
        <v>8.5</v>
      </c>
      <c r="I336" s="8">
        <v>19</v>
      </c>
      <c r="J336" s="9">
        <v>8.2007544694111907E-5</v>
      </c>
      <c r="K336" s="8">
        <v>94</v>
      </c>
      <c r="L336" s="9">
        <v>3.1788545302058801E-4</v>
      </c>
    </row>
    <row r="337" spans="2:12" s="1" customFormat="1" ht="11.85" customHeight="1" x14ac:dyDescent="0.15">
      <c r="B337" s="79" t="s">
        <v>653</v>
      </c>
      <c r="C337" s="56" t="s">
        <v>908</v>
      </c>
      <c r="D337" s="56" t="s">
        <v>906</v>
      </c>
      <c r="E337" s="10">
        <v>13</v>
      </c>
      <c r="F337" s="10">
        <v>12</v>
      </c>
      <c r="G337" s="10">
        <v>121</v>
      </c>
      <c r="H337" s="78">
        <v>10.0833333333333</v>
      </c>
      <c r="I337" s="10">
        <v>25</v>
      </c>
      <c r="J337" s="11">
        <v>1.079046640712E-4</v>
      </c>
      <c r="K337" s="10">
        <v>134</v>
      </c>
      <c r="L337" s="11">
        <v>4.5315585856126397E-4</v>
      </c>
    </row>
    <row r="338" spans="2:12" s="1" customFormat="1" ht="11.85" customHeight="1" x14ac:dyDescent="0.15">
      <c r="B338" s="79" t="s">
        <v>654</v>
      </c>
      <c r="C338" s="52" t="s">
        <v>908</v>
      </c>
      <c r="D338" s="52" t="s">
        <v>906</v>
      </c>
      <c r="E338" s="8">
        <v>9</v>
      </c>
      <c r="F338" s="8">
        <v>20</v>
      </c>
      <c r="G338" s="8">
        <v>167</v>
      </c>
      <c r="H338" s="76">
        <v>8.35</v>
      </c>
      <c r="I338" s="8">
        <v>29</v>
      </c>
      <c r="J338" s="9">
        <v>1.2516941032259199E-4</v>
      </c>
      <c r="K338" s="8">
        <v>176</v>
      </c>
      <c r="L338" s="9">
        <v>5.9518978437897397E-4</v>
      </c>
    </row>
    <row r="339" spans="2:12" s="1" customFormat="1" ht="11.85" customHeight="1" x14ac:dyDescent="0.15">
      <c r="B339" s="79" t="s">
        <v>655</v>
      </c>
      <c r="C339" s="56" t="s">
        <v>908</v>
      </c>
      <c r="D339" s="56" t="s">
        <v>906</v>
      </c>
      <c r="E339" s="10">
        <v>86</v>
      </c>
      <c r="F339" s="10">
        <v>59</v>
      </c>
      <c r="G339" s="10">
        <v>307</v>
      </c>
      <c r="H339" s="78">
        <v>5.2033898305084803</v>
      </c>
      <c r="I339" s="10">
        <v>145</v>
      </c>
      <c r="J339" s="11">
        <v>6.2584705161295904E-4</v>
      </c>
      <c r="K339" s="10">
        <v>393</v>
      </c>
      <c r="L339" s="11">
        <v>1.3290317344371401E-3</v>
      </c>
    </row>
    <row r="340" spans="2:12" s="1" customFormat="1" ht="11.85" customHeight="1" x14ac:dyDescent="0.15">
      <c r="B340" s="79" t="s">
        <v>656</v>
      </c>
      <c r="C340" s="52" t="s">
        <v>935</v>
      </c>
      <c r="D340" s="52" t="s">
        <v>899</v>
      </c>
      <c r="E340" s="8">
        <v>12</v>
      </c>
      <c r="F340" s="8"/>
      <c r="G340" s="8"/>
      <c r="H340" s="76"/>
      <c r="I340" s="8">
        <v>12</v>
      </c>
      <c r="J340" s="9">
        <v>5.17942387541759E-5</v>
      </c>
      <c r="K340" s="8">
        <v>12</v>
      </c>
      <c r="L340" s="9">
        <v>4.0581121662202702E-5</v>
      </c>
    </row>
    <row r="341" spans="2:12" s="1" customFormat="1" ht="11.85" customHeight="1" x14ac:dyDescent="0.15">
      <c r="B341" s="79" t="s">
        <v>657</v>
      </c>
      <c r="C341" s="56" t="s">
        <v>935</v>
      </c>
      <c r="D341" s="56" t="s">
        <v>899</v>
      </c>
      <c r="E341" s="10">
        <v>863</v>
      </c>
      <c r="F341" s="10">
        <v>9</v>
      </c>
      <c r="G341" s="10">
        <v>20</v>
      </c>
      <c r="H341" s="78">
        <v>2.2222222222222201</v>
      </c>
      <c r="I341" s="10">
        <v>872</v>
      </c>
      <c r="J341" s="11">
        <v>3.7637146828034501E-3</v>
      </c>
      <c r="K341" s="10">
        <v>883</v>
      </c>
      <c r="L341" s="11">
        <v>2.9860942023104201E-3</v>
      </c>
    </row>
    <row r="342" spans="2:12" s="1" customFormat="1" ht="11.85" customHeight="1" x14ac:dyDescent="0.15">
      <c r="B342" s="79" t="s">
        <v>658</v>
      </c>
      <c r="C342" s="52" t="s">
        <v>935</v>
      </c>
      <c r="D342" s="52" t="s">
        <v>906</v>
      </c>
      <c r="E342" s="8">
        <v>18</v>
      </c>
      <c r="F342" s="8">
        <v>44</v>
      </c>
      <c r="G342" s="8">
        <v>534</v>
      </c>
      <c r="H342" s="76">
        <v>12.136363636363599</v>
      </c>
      <c r="I342" s="8">
        <v>62</v>
      </c>
      <c r="J342" s="9">
        <v>2.6760356689657601E-4</v>
      </c>
      <c r="K342" s="8">
        <v>552</v>
      </c>
      <c r="L342" s="9">
        <v>1.8667315964613299E-3</v>
      </c>
    </row>
    <row r="343" spans="2:12" s="1" customFormat="1" ht="11.85" customHeight="1" x14ac:dyDescent="0.15">
      <c r="B343" s="79" t="s">
        <v>659</v>
      </c>
      <c r="C343" s="56" t="s">
        <v>935</v>
      </c>
      <c r="D343" s="56" t="s">
        <v>906</v>
      </c>
      <c r="E343" s="10">
        <v>178</v>
      </c>
      <c r="F343" s="10">
        <v>29</v>
      </c>
      <c r="G343" s="10">
        <v>363</v>
      </c>
      <c r="H343" s="78">
        <v>12.517241379310301</v>
      </c>
      <c r="I343" s="10">
        <v>207</v>
      </c>
      <c r="J343" s="11">
        <v>8.9345061850953401E-4</v>
      </c>
      <c r="K343" s="10">
        <v>541</v>
      </c>
      <c r="L343" s="11">
        <v>1.8295322349376399E-3</v>
      </c>
    </row>
    <row r="344" spans="2:12" s="1" customFormat="1" ht="11.85" customHeight="1" x14ac:dyDescent="0.15">
      <c r="B344" s="79" t="s">
        <v>660</v>
      </c>
      <c r="C344" s="52" t="s">
        <v>935</v>
      </c>
      <c r="D344" s="52" t="s">
        <v>906</v>
      </c>
      <c r="E344" s="8">
        <v>2</v>
      </c>
      <c r="F344" s="8">
        <v>1</v>
      </c>
      <c r="G344" s="8">
        <v>2</v>
      </c>
      <c r="H344" s="76">
        <v>2</v>
      </c>
      <c r="I344" s="8">
        <v>3</v>
      </c>
      <c r="J344" s="9">
        <v>1.2948559688544E-5</v>
      </c>
      <c r="K344" s="8">
        <v>4</v>
      </c>
      <c r="L344" s="9">
        <v>1.3527040554067601E-5</v>
      </c>
    </row>
    <row r="345" spans="2:12" s="1" customFormat="1" ht="11.85" customHeight="1" x14ac:dyDescent="0.15">
      <c r="B345" s="79" t="s">
        <v>662</v>
      </c>
      <c r="C345" s="56" t="s">
        <v>935</v>
      </c>
      <c r="D345" s="56" t="s">
        <v>899</v>
      </c>
      <c r="E345" s="10">
        <v>9</v>
      </c>
      <c r="F345" s="10"/>
      <c r="G345" s="10"/>
      <c r="H345" s="78"/>
      <c r="I345" s="10">
        <v>9</v>
      </c>
      <c r="J345" s="11">
        <v>3.8845679065631903E-5</v>
      </c>
      <c r="K345" s="10">
        <v>9</v>
      </c>
      <c r="L345" s="11">
        <v>3.0435841246652101E-5</v>
      </c>
    </row>
    <row r="346" spans="2:12" s="1" customFormat="1" ht="11.85" customHeight="1" x14ac:dyDescent="0.15">
      <c r="B346" s="79" t="s">
        <v>663</v>
      </c>
      <c r="C346" s="52" t="s">
        <v>935</v>
      </c>
      <c r="D346" s="52" t="s">
        <v>899</v>
      </c>
      <c r="E346" s="8">
        <v>1672</v>
      </c>
      <c r="F346" s="8">
        <v>6</v>
      </c>
      <c r="G346" s="8">
        <v>12</v>
      </c>
      <c r="H346" s="76">
        <v>2</v>
      </c>
      <c r="I346" s="8">
        <v>1678</v>
      </c>
      <c r="J346" s="9">
        <v>7.2425610524589302E-3</v>
      </c>
      <c r="K346" s="8">
        <v>1684</v>
      </c>
      <c r="L346" s="9">
        <v>5.6948840732624498E-3</v>
      </c>
    </row>
    <row r="347" spans="2:12" s="1" customFormat="1" ht="11.85" customHeight="1" x14ac:dyDescent="0.15">
      <c r="B347" s="79" t="s">
        <v>664</v>
      </c>
      <c r="C347" s="56" t="s">
        <v>935</v>
      </c>
      <c r="D347" s="56" t="s">
        <v>906</v>
      </c>
      <c r="E347" s="10">
        <v>98</v>
      </c>
      <c r="F347" s="10">
        <v>21</v>
      </c>
      <c r="G347" s="10">
        <v>131</v>
      </c>
      <c r="H347" s="78">
        <v>6.2380952380952399</v>
      </c>
      <c r="I347" s="10">
        <v>119</v>
      </c>
      <c r="J347" s="11">
        <v>5.1362620097891102E-4</v>
      </c>
      <c r="K347" s="10">
        <v>229</v>
      </c>
      <c r="L347" s="11">
        <v>7.7442307172036901E-4</v>
      </c>
    </row>
    <row r="348" spans="2:12" s="1" customFormat="1" ht="11.85" customHeight="1" x14ac:dyDescent="0.15">
      <c r="B348" s="79" t="s">
        <v>665</v>
      </c>
      <c r="C348" s="52" t="s">
        <v>935</v>
      </c>
      <c r="D348" s="52" t="s">
        <v>906</v>
      </c>
      <c r="E348" s="8">
        <v>1783</v>
      </c>
      <c r="F348" s="8">
        <v>551</v>
      </c>
      <c r="G348" s="8">
        <v>4213</v>
      </c>
      <c r="H348" s="76">
        <v>7.6460980036297697</v>
      </c>
      <c r="I348" s="8">
        <v>2334</v>
      </c>
      <c r="J348" s="9">
        <v>1.0073979437687199E-2</v>
      </c>
      <c r="K348" s="8">
        <v>5996</v>
      </c>
      <c r="L348" s="9">
        <v>2.0277033790547301E-2</v>
      </c>
    </row>
    <row r="349" spans="2:12" s="1" customFormat="1" ht="11.85" customHeight="1" x14ac:dyDescent="0.15">
      <c r="B349" s="79" t="s">
        <v>666</v>
      </c>
      <c r="C349" s="56" t="s">
        <v>935</v>
      </c>
      <c r="D349" s="56" t="s">
        <v>906</v>
      </c>
      <c r="E349" s="10">
        <v>467</v>
      </c>
      <c r="F349" s="10">
        <v>97</v>
      </c>
      <c r="G349" s="10">
        <v>333</v>
      </c>
      <c r="H349" s="78">
        <v>3.4329896907216502</v>
      </c>
      <c r="I349" s="10">
        <v>564</v>
      </c>
      <c r="J349" s="11">
        <v>2.43432922144627E-3</v>
      </c>
      <c r="K349" s="10">
        <v>800</v>
      </c>
      <c r="L349" s="11">
        <v>2.7054081108135201E-3</v>
      </c>
    </row>
    <row r="350" spans="2:12" s="1" customFormat="1" ht="11.85" customHeight="1" x14ac:dyDescent="0.15">
      <c r="B350" s="79" t="s">
        <v>667</v>
      </c>
      <c r="C350" s="52" t="s">
        <v>935</v>
      </c>
      <c r="D350" s="52" t="s">
        <v>906</v>
      </c>
      <c r="E350" s="8">
        <v>170</v>
      </c>
      <c r="F350" s="8">
        <v>1</v>
      </c>
      <c r="G350" s="8">
        <v>2</v>
      </c>
      <c r="H350" s="76">
        <v>2</v>
      </c>
      <c r="I350" s="8">
        <v>171</v>
      </c>
      <c r="J350" s="9">
        <v>7.3806790224700705E-4</v>
      </c>
      <c r="K350" s="8">
        <v>172</v>
      </c>
      <c r="L350" s="9">
        <v>5.8166274382490601E-4</v>
      </c>
    </row>
    <row r="351" spans="2:12" s="1" customFormat="1" ht="11.85" customHeight="1" x14ac:dyDescent="0.15">
      <c r="B351" s="79" t="s">
        <v>668</v>
      </c>
      <c r="C351" s="56" t="s">
        <v>935</v>
      </c>
      <c r="D351" s="56" t="s">
        <v>906</v>
      </c>
      <c r="E351" s="10">
        <v>4</v>
      </c>
      <c r="F351" s="10">
        <v>4</v>
      </c>
      <c r="G351" s="10">
        <v>25</v>
      </c>
      <c r="H351" s="78">
        <v>6.25</v>
      </c>
      <c r="I351" s="10">
        <v>8</v>
      </c>
      <c r="J351" s="11">
        <v>3.4529492502783897E-5</v>
      </c>
      <c r="K351" s="10">
        <v>29</v>
      </c>
      <c r="L351" s="11">
        <v>9.8071044016989994E-5</v>
      </c>
    </row>
    <row r="352" spans="2:12" s="1" customFormat="1" ht="11.85" customHeight="1" x14ac:dyDescent="0.15">
      <c r="B352" s="79" t="s">
        <v>669</v>
      </c>
      <c r="C352" s="52" t="s">
        <v>935</v>
      </c>
      <c r="D352" s="52" t="s">
        <v>906</v>
      </c>
      <c r="E352" s="8">
        <v>37</v>
      </c>
      <c r="F352" s="8">
        <v>1</v>
      </c>
      <c r="G352" s="8">
        <v>3</v>
      </c>
      <c r="H352" s="76">
        <v>3</v>
      </c>
      <c r="I352" s="8">
        <v>38</v>
      </c>
      <c r="J352" s="9">
        <v>1.64015089388224E-4</v>
      </c>
      <c r="K352" s="8">
        <v>40</v>
      </c>
      <c r="L352" s="9">
        <v>1.3527040554067599E-4</v>
      </c>
    </row>
    <row r="353" spans="2:12" s="1" customFormat="1" ht="11.85" customHeight="1" x14ac:dyDescent="0.15">
      <c r="B353" s="79" t="s">
        <v>671</v>
      </c>
      <c r="C353" s="56" t="s">
        <v>918</v>
      </c>
      <c r="D353" s="56" t="s">
        <v>906</v>
      </c>
      <c r="E353" s="10">
        <v>9</v>
      </c>
      <c r="F353" s="10">
        <v>1</v>
      </c>
      <c r="G353" s="10">
        <v>2</v>
      </c>
      <c r="H353" s="78">
        <v>2</v>
      </c>
      <c r="I353" s="10">
        <v>10</v>
      </c>
      <c r="J353" s="11">
        <v>4.3161865628479902E-5</v>
      </c>
      <c r="K353" s="10">
        <v>11</v>
      </c>
      <c r="L353" s="11">
        <v>3.7199361523685799E-5</v>
      </c>
    </row>
    <row r="354" spans="2:12" s="1" customFormat="1" ht="11.85" customHeight="1" x14ac:dyDescent="0.15">
      <c r="B354" s="79" t="s">
        <v>673</v>
      </c>
      <c r="C354" s="52" t="s">
        <v>918</v>
      </c>
      <c r="D354" s="52" t="s">
        <v>906</v>
      </c>
      <c r="E354" s="8">
        <v>2</v>
      </c>
      <c r="F354" s="8"/>
      <c r="G354" s="8"/>
      <c r="H354" s="76"/>
      <c r="I354" s="8">
        <v>2</v>
      </c>
      <c r="J354" s="9">
        <v>8.6323731256959794E-6</v>
      </c>
      <c r="K354" s="8">
        <v>2</v>
      </c>
      <c r="L354" s="9">
        <v>6.7635202770337901E-6</v>
      </c>
    </row>
    <row r="355" spans="2:12" s="1" customFormat="1" ht="11.85" customHeight="1" x14ac:dyDescent="0.15">
      <c r="B355" s="79" t="s">
        <v>674</v>
      </c>
      <c r="C355" s="56" t="s">
        <v>918</v>
      </c>
      <c r="D355" s="56" t="s">
        <v>906</v>
      </c>
      <c r="E355" s="10">
        <v>2</v>
      </c>
      <c r="F355" s="10"/>
      <c r="G355" s="10"/>
      <c r="H355" s="78"/>
      <c r="I355" s="10">
        <v>2</v>
      </c>
      <c r="J355" s="11">
        <v>8.6323731256959794E-6</v>
      </c>
      <c r="K355" s="10">
        <v>2</v>
      </c>
      <c r="L355" s="11">
        <v>6.7635202770337901E-6</v>
      </c>
    </row>
    <row r="356" spans="2:12" s="1" customFormat="1" ht="11.85" customHeight="1" x14ac:dyDescent="0.15">
      <c r="B356" s="79" t="s">
        <v>675</v>
      </c>
      <c r="C356" s="52" t="s">
        <v>918</v>
      </c>
      <c r="D356" s="52" t="s">
        <v>906</v>
      </c>
      <c r="E356" s="8">
        <v>2</v>
      </c>
      <c r="F356" s="8"/>
      <c r="G356" s="8"/>
      <c r="H356" s="76"/>
      <c r="I356" s="8">
        <v>2</v>
      </c>
      <c r="J356" s="9">
        <v>8.6323731256959794E-6</v>
      </c>
      <c r="K356" s="8">
        <v>2</v>
      </c>
      <c r="L356" s="9">
        <v>6.7635202770337901E-6</v>
      </c>
    </row>
    <row r="357" spans="2:12" s="1" customFormat="1" ht="11.85" customHeight="1" x14ac:dyDescent="0.15">
      <c r="B357" s="79" t="s">
        <v>676</v>
      </c>
      <c r="C357" s="56" t="s">
        <v>918</v>
      </c>
      <c r="D357" s="56" t="s">
        <v>906</v>
      </c>
      <c r="E357" s="10">
        <v>18</v>
      </c>
      <c r="F357" s="10">
        <v>24</v>
      </c>
      <c r="G357" s="10">
        <v>188</v>
      </c>
      <c r="H357" s="78">
        <v>7.8333333333333304</v>
      </c>
      <c r="I357" s="10">
        <v>42</v>
      </c>
      <c r="J357" s="11">
        <v>1.81279835639616E-4</v>
      </c>
      <c r="K357" s="10">
        <v>206</v>
      </c>
      <c r="L357" s="11">
        <v>6.9664258853447997E-4</v>
      </c>
    </row>
    <row r="358" spans="2:12" s="1" customFormat="1" ht="11.85" customHeight="1" x14ac:dyDescent="0.15">
      <c r="B358" s="79" t="s">
        <v>677</v>
      </c>
      <c r="C358" s="52" t="s">
        <v>928</v>
      </c>
      <c r="D358" s="52" t="s">
        <v>899</v>
      </c>
      <c r="E358" s="8">
        <v>9</v>
      </c>
      <c r="F358" s="8"/>
      <c r="G358" s="8"/>
      <c r="H358" s="76"/>
      <c r="I358" s="8">
        <v>9</v>
      </c>
      <c r="J358" s="9">
        <v>3.8845679065631903E-5</v>
      </c>
      <c r="K358" s="8">
        <v>9</v>
      </c>
      <c r="L358" s="9">
        <v>3.0435841246652101E-5</v>
      </c>
    </row>
    <row r="359" spans="2:12" s="1" customFormat="1" ht="11.85" customHeight="1" x14ac:dyDescent="0.15">
      <c r="B359" s="79" t="s">
        <v>678</v>
      </c>
      <c r="C359" s="56" t="s">
        <v>928</v>
      </c>
      <c r="D359" s="56" t="s">
        <v>906</v>
      </c>
      <c r="E359" s="10">
        <v>14</v>
      </c>
      <c r="F359" s="10">
        <v>11</v>
      </c>
      <c r="G359" s="10">
        <v>72</v>
      </c>
      <c r="H359" s="78">
        <v>6.5454545454545503</v>
      </c>
      <c r="I359" s="10">
        <v>25</v>
      </c>
      <c r="J359" s="11">
        <v>1.079046640712E-4</v>
      </c>
      <c r="K359" s="10">
        <v>86</v>
      </c>
      <c r="L359" s="11">
        <v>2.90831371912453E-4</v>
      </c>
    </row>
    <row r="360" spans="2:12" s="1" customFormat="1" ht="11.85" customHeight="1" x14ac:dyDescent="0.15">
      <c r="B360" s="79" t="s">
        <v>679</v>
      </c>
      <c r="C360" s="52" t="s">
        <v>928</v>
      </c>
      <c r="D360" s="52" t="s">
        <v>906</v>
      </c>
      <c r="E360" s="8">
        <v>6</v>
      </c>
      <c r="F360" s="8">
        <v>21</v>
      </c>
      <c r="G360" s="8">
        <v>268</v>
      </c>
      <c r="H360" s="76">
        <v>12.7619047619048</v>
      </c>
      <c r="I360" s="8">
        <v>27</v>
      </c>
      <c r="J360" s="9">
        <v>1.1653703719689599E-4</v>
      </c>
      <c r="K360" s="8">
        <v>274</v>
      </c>
      <c r="L360" s="9">
        <v>9.2660227795362897E-4</v>
      </c>
    </row>
    <row r="361" spans="2:12" s="1" customFormat="1" ht="11.85" customHeight="1" x14ac:dyDescent="0.15">
      <c r="B361" s="79" t="s">
        <v>680</v>
      </c>
      <c r="C361" s="56" t="s">
        <v>928</v>
      </c>
      <c r="D361" s="56" t="s">
        <v>906</v>
      </c>
      <c r="E361" s="10">
        <v>19</v>
      </c>
      <c r="F361" s="10">
        <v>19</v>
      </c>
      <c r="G361" s="10">
        <v>138</v>
      </c>
      <c r="H361" s="78">
        <v>7.2631578947368398</v>
      </c>
      <c r="I361" s="10">
        <v>38</v>
      </c>
      <c r="J361" s="11">
        <v>1.64015089388224E-4</v>
      </c>
      <c r="K361" s="10">
        <v>157</v>
      </c>
      <c r="L361" s="11">
        <v>5.3093634174715301E-4</v>
      </c>
    </row>
    <row r="362" spans="2:12" s="1" customFormat="1" ht="11.85" customHeight="1" x14ac:dyDescent="0.15">
      <c r="B362" s="79" t="s">
        <v>681</v>
      </c>
      <c r="C362" s="52" t="s">
        <v>928</v>
      </c>
      <c r="D362" s="52" t="s">
        <v>906</v>
      </c>
      <c r="E362" s="8">
        <v>103</v>
      </c>
      <c r="F362" s="8">
        <v>447</v>
      </c>
      <c r="G362" s="8">
        <v>6200</v>
      </c>
      <c r="H362" s="76">
        <v>13.8702460850112</v>
      </c>
      <c r="I362" s="8">
        <v>550</v>
      </c>
      <c r="J362" s="9">
        <v>2.3739026095664002E-3</v>
      </c>
      <c r="K362" s="8">
        <v>6303</v>
      </c>
      <c r="L362" s="9">
        <v>2.1315234153071998E-2</v>
      </c>
    </row>
    <row r="363" spans="2:12" s="1" customFormat="1" ht="11.85" customHeight="1" x14ac:dyDescent="0.15">
      <c r="B363" s="79" t="s">
        <v>682</v>
      </c>
      <c r="C363" s="56" t="s">
        <v>928</v>
      </c>
      <c r="D363" s="56" t="s">
        <v>906</v>
      </c>
      <c r="E363" s="10">
        <v>243</v>
      </c>
      <c r="F363" s="10">
        <v>95</v>
      </c>
      <c r="G363" s="10">
        <v>300</v>
      </c>
      <c r="H363" s="78">
        <v>3.1578947368421102</v>
      </c>
      <c r="I363" s="10">
        <v>338</v>
      </c>
      <c r="J363" s="11">
        <v>1.45887105824262E-3</v>
      </c>
      <c r="K363" s="10">
        <v>543</v>
      </c>
      <c r="L363" s="11">
        <v>1.83629575521467E-3</v>
      </c>
    </row>
    <row r="364" spans="2:12" s="1" customFormat="1" ht="11.85" customHeight="1" x14ac:dyDescent="0.15">
      <c r="B364" s="79" t="s">
        <v>683</v>
      </c>
      <c r="C364" s="52" t="s">
        <v>928</v>
      </c>
      <c r="D364" s="52" t="s">
        <v>906</v>
      </c>
      <c r="E364" s="8">
        <v>59</v>
      </c>
      <c r="F364" s="8">
        <v>479</v>
      </c>
      <c r="G364" s="8">
        <v>5054</v>
      </c>
      <c r="H364" s="76">
        <v>10.551148225469699</v>
      </c>
      <c r="I364" s="8">
        <v>538</v>
      </c>
      <c r="J364" s="9">
        <v>2.3221083708122202E-3</v>
      </c>
      <c r="K364" s="8">
        <v>5113</v>
      </c>
      <c r="L364" s="9">
        <v>1.7290939588236898E-2</v>
      </c>
    </row>
    <row r="365" spans="2:12" s="1" customFormat="1" ht="11.85" customHeight="1" x14ac:dyDescent="0.15">
      <c r="B365" s="79" t="s">
        <v>684</v>
      </c>
      <c r="C365" s="56" t="s">
        <v>928</v>
      </c>
      <c r="D365" s="56" t="s">
        <v>906</v>
      </c>
      <c r="E365" s="10">
        <v>324</v>
      </c>
      <c r="F365" s="10">
        <v>91</v>
      </c>
      <c r="G365" s="10">
        <v>214</v>
      </c>
      <c r="H365" s="78">
        <v>2.35164835164835</v>
      </c>
      <c r="I365" s="10">
        <v>415</v>
      </c>
      <c r="J365" s="11">
        <v>1.7912174235819201E-3</v>
      </c>
      <c r="K365" s="10">
        <v>538</v>
      </c>
      <c r="L365" s="11">
        <v>1.8193869545220899E-3</v>
      </c>
    </row>
    <row r="366" spans="2:12" s="1" customFormat="1" ht="11.85" customHeight="1" x14ac:dyDescent="0.15">
      <c r="B366" s="79" t="s">
        <v>685</v>
      </c>
      <c r="C366" s="52" t="s">
        <v>928</v>
      </c>
      <c r="D366" s="52" t="s">
        <v>906</v>
      </c>
      <c r="E366" s="8">
        <v>131</v>
      </c>
      <c r="F366" s="8">
        <v>229</v>
      </c>
      <c r="G366" s="8">
        <v>1536</v>
      </c>
      <c r="H366" s="76">
        <v>6.7074235807860303</v>
      </c>
      <c r="I366" s="8">
        <v>360</v>
      </c>
      <c r="J366" s="9">
        <v>1.55382716262528E-3</v>
      </c>
      <c r="K366" s="8">
        <v>1667</v>
      </c>
      <c r="L366" s="9">
        <v>5.6373941509076696E-3</v>
      </c>
    </row>
    <row r="367" spans="2:12" s="1" customFormat="1" ht="11.85" customHeight="1" x14ac:dyDescent="0.15">
      <c r="B367" s="79" t="s">
        <v>687</v>
      </c>
      <c r="C367" s="56" t="s">
        <v>931</v>
      </c>
      <c r="D367" s="56" t="s">
        <v>899</v>
      </c>
      <c r="E367" s="10">
        <v>55</v>
      </c>
      <c r="F367" s="10"/>
      <c r="G367" s="10"/>
      <c r="H367" s="78"/>
      <c r="I367" s="10">
        <v>55</v>
      </c>
      <c r="J367" s="11">
        <v>2.3739026095664001E-4</v>
      </c>
      <c r="K367" s="10">
        <v>55</v>
      </c>
      <c r="L367" s="11">
        <v>1.8599680761842899E-4</v>
      </c>
    </row>
    <row r="368" spans="2:12" s="1" customFormat="1" ht="11.85" customHeight="1" x14ac:dyDescent="0.15">
      <c r="B368" s="79" t="s">
        <v>688</v>
      </c>
      <c r="C368" s="52" t="s">
        <v>931</v>
      </c>
      <c r="D368" s="52" t="s">
        <v>899</v>
      </c>
      <c r="E368" s="8">
        <v>38</v>
      </c>
      <c r="F368" s="8"/>
      <c r="G368" s="8"/>
      <c r="H368" s="76"/>
      <c r="I368" s="8">
        <v>38</v>
      </c>
      <c r="J368" s="9">
        <v>1.64015089388224E-4</v>
      </c>
      <c r="K368" s="8">
        <v>38</v>
      </c>
      <c r="L368" s="9">
        <v>1.2850688526364201E-4</v>
      </c>
    </row>
    <row r="369" spans="2:12" s="1" customFormat="1" ht="11.85" customHeight="1" x14ac:dyDescent="0.15">
      <c r="B369" s="79" t="s">
        <v>689</v>
      </c>
      <c r="C369" s="56" t="s">
        <v>931</v>
      </c>
      <c r="D369" s="56" t="s">
        <v>899</v>
      </c>
      <c r="E369" s="10">
        <v>150</v>
      </c>
      <c r="F369" s="10"/>
      <c r="G369" s="10"/>
      <c r="H369" s="78"/>
      <c r="I369" s="10">
        <v>150</v>
      </c>
      <c r="J369" s="11">
        <v>6.4742798442719905E-4</v>
      </c>
      <c r="K369" s="10">
        <v>150</v>
      </c>
      <c r="L369" s="11">
        <v>5.0726402077753399E-4</v>
      </c>
    </row>
    <row r="370" spans="2:12" s="1" customFormat="1" ht="11.85" customHeight="1" x14ac:dyDescent="0.15">
      <c r="B370" s="79" t="s">
        <v>690</v>
      </c>
      <c r="C370" s="52" t="s">
        <v>931</v>
      </c>
      <c r="D370" s="52" t="s">
        <v>899</v>
      </c>
      <c r="E370" s="8">
        <v>8</v>
      </c>
      <c r="F370" s="8">
        <v>1</v>
      </c>
      <c r="G370" s="8">
        <v>5</v>
      </c>
      <c r="H370" s="76">
        <v>5</v>
      </c>
      <c r="I370" s="8">
        <v>9</v>
      </c>
      <c r="J370" s="9">
        <v>3.8845679065631903E-5</v>
      </c>
      <c r="K370" s="8">
        <v>13</v>
      </c>
      <c r="L370" s="9">
        <v>4.3962881800719598E-5</v>
      </c>
    </row>
    <row r="371" spans="2:12" s="1" customFormat="1" ht="11.85" customHeight="1" x14ac:dyDescent="0.15">
      <c r="B371" s="79" t="s">
        <v>691</v>
      </c>
      <c r="C371" s="56" t="s">
        <v>931</v>
      </c>
      <c r="D371" s="56" t="s">
        <v>899</v>
      </c>
      <c r="E371" s="10">
        <v>318</v>
      </c>
      <c r="F371" s="10">
        <v>1</v>
      </c>
      <c r="G371" s="10">
        <v>2</v>
      </c>
      <c r="H371" s="78">
        <v>2</v>
      </c>
      <c r="I371" s="10">
        <v>319</v>
      </c>
      <c r="J371" s="11">
        <v>1.37686351354851E-3</v>
      </c>
      <c r="K371" s="10">
        <v>320</v>
      </c>
      <c r="L371" s="11">
        <v>1.0821632443254101E-3</v>
      </c>
    </row>
    <row r="372" spans="2:12" s="1" customFormat="1" ht="11.85" customHeight="1" x14ac:dyDescent="0.15">
      <c r="B372" s="79" t="s">
        <v>693</v>
      </c>
      <c r="C372" s="52" t="s">
        <v>931</v>
      </c>
      <c r="D372" s="52" t="s">
        <v>906</v>
      </c>
      <c r="E372" s="8">
        <v>11</v>
      </c>
      <c r="F372" s="8"/>
      <c r="G372" s="8"/>
      <c r="H372" s="76"/>
      <c r="I372" s="8">
        <v>11</v>
      </c>
      <c r="J372" s="9">
        <v>4.7478052191327901E-5</v>
      </c>
      <c r="K372" s="8">
        <v>11</v>
      </c>
      <c r="L372" s="9">
        <v>3.7199361523685799E-5</v>
      </c>
    </row>
    <row r="373" spans="2:12" s="1" customFormat="1" ht="11.85" customHeight="1" x14ac:dyDescent="0.15">
      <c r="B373" s="79" t="s">
        <v>694</v>
      </c>
      <c r="C373" s="56" t="s">
        <v>931</v>
      </c>
      <c r="D373" s="56" t="s">
        <v>906</v>
      </c>
      <c r="E373" s="10">
        <v>5</v>
      </c>
      <c r="F373" s="10"/>
      <c r="G373" s="10"/>
      <c r="H373" s="78"/>
      <c r="I373" s="10">
        <v>5</v>
      </c>
      <c r="J373" s="11">
        <v>2.1580932814239998E-5</v>
      </c>
      <c r="K373" s="10">
        <v>5</v>
      </c>
      <c r="L373" s="11">
        <v>1.6908800692584499E-5</v>
      </c>
    </row>
    <row r="374" spans="2:12" s="1" customFormat="1" ht="11.85" customHeight="1" x14ac:dyDescent="0.15">
      <c r="B374" s="79" t="s">
        <v>695</v>
      </c>
      <c r="C374" s="52" t="s">
        <v>931</v>
      </c>
      <c r="D374" s="52" t="s">
        <v>906</v>
      </c>
      <c r="E374" s="8">
        <v>6</v>
      </c>
      <c r="F374" s="8">
        <v>1</v>
      </c>
      <c r="G374" s="8">
        <v>2</v>
      </c>
      <c r="H374" s="76">
        <v>2</v>
      </c>
      <c r="I374" s="8">
        <v>7</v>
      </c>
      <c r="J374" s="9">
        <v>3.0213305939936E-5</v>
      </c>
      <c r="K374" s="8">
        <v>8</v>
      </c>
      <c r="L374" s="9">
        <v>2.7054081108135201E-5</v>
      </c>
    </row>
    <row r="375" spans="2:12" s="1" customFormat="1" ht="11.85" customHeight="1" x14ac:dyDescent="0.15">
      <c r="B375" s="79" t="s">
        <v>696</v>
      </c>
      <c r="C375" s="56" t="s">
        <v>931</v>
      </c>
      <c r="D375" s="56" t="s">
        <v>906</v>
      </c>
      <c r="E375" s="10">
        <v>8</v>
      </c>
      <c r="F375" s="10">
        <v>3</v>
      </c>
      <c r="G375" s="10">
        <v>6</v>
      </c>
      <c r="H375" s="78">
        <v>2</v>
      </c>
      <c r="I375" s="10">
        <v>11</v>
      </c>
      <c r="J375" s="11">
        <v>4.7478052191327901E-5</v>
      </c>
      <c r="K375" s="10">
        <v>14</v>
      </c>
      <c r="L375" s="11">
        <v>4.7344641939236501E-5</v>
      </c>
    </row>
    <row r="376" spans="2:12" s="1" customFormat="1" ht="11.85" customHeight="1" x14ac:dyDescent="0.15">
      <c r="B376" s="79" t="s">
        <v>697</v>
      </c>
      <c r="C376" s="52" t="s">
        <v>931</v>
      </c>
      <c r="D376" s="52" t="s">
        <v>906</v>
      </c>
      <c r="E376" s="8">
        <v>1</v>
      </c>
      <c r="F376" s="8"/>
      <c r="G376" s="8"/>
      <c r="H376" s="76"/>
      <c r="I376" s="8">
        <v>1</v>
      </c>
      <c r="J376" s="9">
        <v>4.3161865628479897E-6</v>
      </c>
      <c r="K376" s="8">
        <v>1</v>
      </c>
      <c r="L376" s="9">
        <v>3.3817601385169002E-6</v>
      </c>
    </row>
    <row r="377" spans="2:12" s="1" customFormat="1" ht="11.85" customHeight="1" x14ac:dyDescent="0.15">
      <c r="B377" s="79" t="s">
        <v>698</v>
      </c>
      <c r="C377" s="56" t="s">
        <v>931</v>
      </c>
      <c r="D377" s="56" t="s">
        <v>906</v>
      </c>
      <c r="E377" s="10">
        <v>30</v>
      </c>
      <c r="F377" s="10">
        <v>26</v>
      </c>
      <c r="G377" s="10">
        <v>69</v>
      </c>
      <c r="H377" s="78">
        <v>2.6538461538461502</v>
      </c>
      <c r="I377" s="10">
        <v>56</v>
      </c>
      <c r="J377" s="11">
        <v>2.41706447519488E-4</v>
      </c>
      <c r="K377" s="10">
        <v>99</v>
      </c>
      <c r="L377" s="11">
        <v>3.34794253713173E-4</v>
      </c>
    </row>
    <row r="378" spans="2:12" s="1" customFormat="1" ht="11.85" customHeight="1" x14ac:dyDescent="0.15">
      <c r="B378" s="79" t="s">
        <v>699</v>
      </c>
      <c r="C378" s="52" t="s">
        <v>931</v>
      </c>
      <c r="D378" s="52" t="s">
        <v>906</v>
      </c>
      <c r="E378" s="8">
        <v>7</v>
      </c>
      <c r="F378" s="8">
        <v>19</v>
      </c>
      <c r="G378" s="8">
        <v>64</v>
      </c>
      <c r="H378" s="76">
        <v>3.3684210526315801</v>
      </c>
      <c r="I378" s="8">
        <v>26</v>
      </c>
      <c r="J378" s="9">
        <v>1.12220850634048E-4</v>
      </c>
      <c r="K378" s="8">
        <v>71</v>
      </c>
      <c r="L378" s="9">
        <v>2.4010496983470001E-4</v>
      </c>
    </row>
    <row r="379" spans="2:12" s="1" customFormat="1" ht="11.85" customHeight="1" x14ac:dyDescent="0.15">
      <c r="B379" s="79" t="s">
        <v>700</v>
      </c>
      <c r="C379" s="56" t="s">
        <v>931</v>
      </c>
      <c r="D379" s="56" t="s">
        <v>906</v>
      </c>
      <c r="E379" s="10">
        <v>5</v>
      </c>
      <c r="F379" s="10"/>
      <c r="G379" s="10"/>
      <c r="H379" s="78"/>
      <c r="I379" s="10">
        <v>5</v>
      </c>
      <c r="J379" s="11">
        <v>2.1580932814239998E-5</v>
      </c>
      <c r="K379" s="10">
        <v>5</v>
      </c>
      <c r="L379" s="11">
        <v>1.6908800692584499E-5</v>
      </c>
    </row>
    <row r="380" spans="2:12" s="1" customFormat="1" ht="11.85" customHeight="1" x14ac:dyDescent="0.15">
      <c r="B380" s="79" t="s">
        <v>701</v>
      </c>
      <c r="C380" s="52" t="s">
        <v>931</v>
      </c>
      <c r="D380" s="52" t="s">
        <v>906</v>
      </c>
      <c r="E380" s="8">
        <v>139</v>
      </c>
      <c r="F380" s="8">
        <v>2</v>
      </c>
      <c r="G380" s="8">
        <v>4</v>
      </c>
      <c r="H380" s="76">
        <v>2</v>
      </c>
      <c r="I380" s="8">
        <v>141</v>
      </c>
      <c r="J380" s="9">
        <v>6.0858230536156696E-4</v>
      </c>
      <c r="K380" s="8">
        <v>143</v>
      </c>
      <c r="L380" s="9">
        <v>4.83591699807916E-4</v>
      </c>
    </row>
    <row r="381" spans="2:12" s="1" customFormat="1" ht="11.85" customHeight="1" x14ac:dyDescent="0.15">
      <c r="B381" s="79" t="s">
        <v>703</v>
      </c>
      <c r="C381" s="56" t="s">
        <v>931</v>
      </c>
      <c r="D381" s="56" t="s">
        <v>906</v>
      </c>
      <c r="E381" s="10">
        <v>10</v>
      </c>
      <c r="F381" s="10">
        <v>1</v>
      </c>
      <c r="G381" s="10">
        <v>2</v>
      </c>
      <c r="H381" s="78">
        <v>2</v>
      </c>
      <c r="I381" s="10">
        <v>11</v>
      </c>
      <c r="J381" s="11">
        <v>4.7478052191327901E-5</v>
      </c>
      <c r="K381" s="10">
        <v>12</v>
      </c>
      <c r="L381" s="11">
        <v>4.0581121662202702E-5</v>
      </c>
    </row>
    <row r="382" spans="2:12" s="1" customFormat="1" ht="11.85" customHeight="1" x14ac:dyDescent="0.15">
      <c r="B382" s="79" t="s">
        <v>704</v>
      </c>
      <c r="C382" s="52" t="s">
        <v>909</v>
      </c>
      <c r="D382" s="52" t="s">
        <v>899</v>
      </c>
      <c r="E382" s="8">
        <v>3458</v>
      </c>
      <c r="F382" s="8">
        <v>21</v>
      </c>
      <c r="G382" s="8">
        <v>45</v>
      </c>
      <c r="H382" s="76">
        <v>2.1428571428571401</v>
      </c>
      <c r="I382" s="8">
        <v>3479</v>
      </c>
      <c r="J382" s="9">
        <v>1.5016013052148201E-2</v>
      </c>
      <c r="K382" s="8">
        <v>3503</v>
      </c>
      <c r="L382" s="9">
        <v>1.1846305765224699E-2</v>
      </c>
    </row>
    <row r="383" spans="2:12" s="1" customFormat="1" ht="11.85" customHeight="1" x14ac:dyDescent="0.15">
      <c r="B383" s="79" t="s">
        <v>705</v>
      </c>
      <c r="C383" s="56" t="s">
        <v>909</v>
      </c>
      <c r="D383" s="56" t="s">
        <v>906</v>
      </c>
      <c r="E383" s="10">
        <v>44</v>
      </c>
      <c r="F383" s="10">
        <v>8</v>
      </c>
      <c r="G383" s="10">
        <v>34</v>
      </c>
      <c r="H383" s="78">
        <v>4.25</v>
      </c>
      <c r="I383" s="10">
        <v>52</v>
      </c>
      <c r="J383" s="11">
        <v>2.24441701268096E-4</v>
      </c>
      <c r="K383" s="10">
        <v>78</v>
      </c>
      <c r="L383" s="11">
        <v>2.63777290804318E-4</v>
      </c>
    </row>
    <row r="384" spans="2:12" s="1" customFormat="1" ht="11.85" customHeight="1" x14ac:dyDescent="0.15">
      <c r="B384" s="79" t="s">
        <v>706</v>
      </c>
      <c r="C384" s="52" t="s">
        <v>909</v>
      </c>
      <c r="D384" s="52" t="s">
        <v>906</v>
      </c>
      <c r="E384" s="8">
        <v>14</v>
      </c>
      <c r="F384" s="8">
        <v>9</v>
      </c>
      <c r="G384" s="8">
        <v>60</v>
      </c>
      <c r="H384" s="76">
        <v>6.6666666666666696</v>
      </c>
      <c r="I384" s="8">
        <v>23</v>
      </c>
      <c r="J384" s="9">
        <v>9.9272290945503794E-5</v>
      </c>
      <c r="K384" s="8">
        <v>74</v>
      </c>
      <c r="L384" s="9">
        <v>2.5025025025024998E-4</v>
      </c>
    </row>
    <row r="385" spans="2:12" s="1" customFormat="1" ht="11.85" customHeight="1" x14ac:dyDescent="0.15">
      <c r="B385" s="79" t="s">
        <v>707</v>
      </c>
      <c r="C385" s="56" t="s">
        <v>909</v>
      </c>
      <c r="D385" s="56" t="s">
        <v>906</v>
      </c>
      <c r="E385" s="10">
        <v>223</v>
      </c>
      <c r="F385" s="10">
        <v>12</v>
      </c>
      <c r="G385" s="10">
        <v>43</v>
      </c>
      <c r="H385" s="78">
        <v>3.5833333333333299</v>
      </c>
      <c r="I385" s="10">
        <v>235</v>
      </c>
      <c r="J385" s="11">
        <v>1.01430384226928E-3</v>
      </c>
      <c r="K385" s="10">
        <v>266</v>
      </c>
      <c r="L385" s="11">
        <v>8.9954819684549402E-4</v>
      </c>
    </row>
    <row r="386" spans="2:12" s="1" customFormat="1" ht="11.85" customHeight="1" x14ac:dyDescent="0.15">
      <c r="B386" s="79" t="s">
        <v>708</v>
      </c>
      <c r="C386" s="52" t="s">
        <v>909</v>
      </c>
      <c r="D386" s="52" t="s">
        <v>906</v>
      </c>
      <c r="E386" s="8">
        <v>194</v>
      </c>
      <c r="F386" s="8">
        <v>9</v>
      </c>
      <c r="G386" s="8">
        <v>41</v>
      </c>
      <c r="H386" s="76">
        <v>4.5555555555555598</v>
      </c>
      <c r="I386" s="8">
        <v>203</v>
      </c>
      <c r="J386" s="9">
        <v>8.7618587225814205E-4</v>
      </c>
      <c r="K386" s="8">
        <v>235</v>
      </c>
      <c r="L386" s="9">
        <v>7.9471363255147003E-4</v>
      </c>
    </row>
    <row r="387" spans="2:12" s="1" customFormat="1" ht="11.85" customHeight="1" x14ac:dyDescent="0.15">
      <c r="B387" s="79" t="s">
        <v>709</v>
      </c>
      <c r="C387" s="56" t="s">
        <v>909</v>
      </c>
      <c r="D387" s="56" t="s">
        <v>906</v>
      </c>
      <c r="E387" s="10">
        <v>518</v>
      </c>
      <c r="F387" s="10">
        <v>700</v>
      </c>
      <c r="G387" s="10">
        <v>5327</v>
      </c>
      <c r="H387" s="78">
        <v>7.61</v>
      </c>
      <c r="I387" s="10">
        <v>1218</v>
      </c>
      <c r="J387" s="11">
        <v>5.2571152335488596E-3</v>
      </c>
      <c r="K387" s="10">
        <v>5845</v>
      </c>
      <c r="L387" s="11">
        <v>1.9766388009631299E-2</v>
      </c>
    </row>
    <row r="388" spans="2:12" s="1" customFormat="1" ht="11.85" customHeight="1" x14ac:dyDescent="0.15">
      <c r="B388" s="79" t="s">
        <v>710</v>
      </c>
      <c r="C388" s="52" t="s">
        <v>909</v>
      </c>
      <c r="D388" s="52" t="s">
        <v>906</v>
      </c>
      <c r="E388" s="8">
        <v>5014</v>
      </c>
      <c r="F388" s="8">
        <v>696</v>
      </c>
      <c r="G388" s="8">
        <v>2931</v>
      </c>
      <c r="H388" s="76">
        <v>4.2112068965517198</v>
      </c>
      <c r="I388" s="8">
        <v>5710</v>
      </c>
      <c r="J388" s="9">
        <v>2.4645425273862001E-2</v>
      </c>
      <c r="K388" s="8">
        <v>7945</v>
      </c>
      <c r="L388" s="9">
        <v>2.6868084300516699E-2</v>
      </c>
    </row>
    <row r="389" spans="2:12" s="1" customFormat="1" ht="11.85" customHeight="1" x14ac:dyDescent="0.15">
      <c r="B389" s="79" t="s">
        <v>711</v>
      </c>
      <c r="C389" s="56" t="s">
        <v>1571</v>
      </c>
      <c r="D389" s="56" t="s">
        <v>899</v>
      </c>
      <c r="E389" s="10">
        <v>29</v>
      </c>
      <c r="F389" s="10">
        <v>2</v>
      </c>
      <c r="G389" s="10">
        <v>4</v>
      </c>
      <c r="H389" s="78">
        <v>2</v>
      </c>
      <c r="I389" s="10">
        <v>31</v>
      </c>
      <c r="J389" s="11">
        <v>1.33801783448288E-4</v>
      </c>
      <c r="K389" s="10">
        <v>33</v>
      </c>
      <c r="L389" s="11">
        <v>1.11598084571058E-4</v>
      </c>
    </row>
    <row r="390" spans="2:12" s="1" customFormat="1" ht="11.85" customHeight="1" x14ac:dyDescent="0.15">
      <c r="B390" s="79" t="s">
        <v>712</v>
      </c>
      <c r="C390" s="52" t="s">
        <v>1571</v>
      </c>
      <c r="D390" s="52"/>
      <c r="E390" s="8">
        <v>6</v>
      </c>
      <c r="F390" s="8"/>
      <c r="G390" s="8"/>
      <c r="H390" s="76"/>
      <c r="I390" s="8">
        <v>6</v>
      </c>
      <c r="J390" s="9">
        <v>2.5897119377088001E-5</v>
      </c>
      <c r="K390" s="8">
        <v>6</v>
      </c>
      <c r="L390" s="9">
        <v>2.0290560831101398E-5</v>
      </c>
    </row>
    <row r="391" spans="2:12" s="1" customFormat="1" ht="11.85" customHeight="1" x14ac:dyDescent="0.15">
      <c r="B391" s="79" t="s">
        <v>715</v>
      </c>
      <c r="C391" s="56" t="s">
        <v>935</v>
      </c>
      <c r="D391" s="56" t="s">
        <v>906</v>
      </c>
      <c r="E391" s="10">
        <v>15</v>
      </c>
      <c r="F391" s="10">
        <v>56</v>
      </c>
      <c r="G391" s="10">
        <v>1330</v>
      </c>
      <c r="H391" s="78">
        <v>23.75</v>
      </c>
      <c r="I391" s="10">
        <v>71</v>
      </c>
      <c r="J391" s="11">
        <v>3.0644924596220702E-4</v>
      </c>
      <c r="K391" s="10">
        <v>1345</v>
      </c>
      <c r="L391" s="11">
        <v>4.5484673863052296E-3</v>
      </c>
    </row>
    <row r="392" spans="2:12" s="1" customFormat="1" ht="11.85" customHeight="1" x14ac:dyDescent="0.15">
      <c r="B392" s="79" t="s">
        <v>717</v>
      </c>
      <c r="C392" s="52" t="s">
        <v>1571</v>
      </c>
      <c r="D392" s="52" t="s">
        <v>899</v>
      </c>
      <c r="E392" s="8">
        <v>42</v>
      </c>
      <c r="F392" s="8">
        <v>1</v>
      </c>
      <c r="G392" s="8">
        <v>2</v>
      </c>
      <c r="H392" s="76">
        <v>2</v>
      </c>
      <c r="I392" s="8">
        <v>43</v>
      </c>
      <c r="J392" s="9">
        <v>1.8559602220246399E-4</v>
      </c>
      <c r="K392" s="8">
        <v>44</v>
      </c>
      <c r="L392" s="9">
        <v>1.4879744609474301E-4</v>
      </c>
    </row>
    <row r="393" spans="2:12" s="1" customFormat="1" ht="11.85" customHeight="1" x14ac:dyDescent="0.15">
      <c r="B393" s="79" t="s">
        <v>718</v>
      </c>
      <c r="C393" s="56" t="s">
        <v>1003</v>
      </c>
      <c r="D393" s="56" t="s">
        <v>899</v>
      </c>
      <c r="E393" s="10">
        <v>175</v>
      </c>
      <c r="F393" s="10">
        <v>2</v>
      </c>
      <c r="G393" s="10">
        <v>8</v>
      </c>
      <c r="H393" s="78">
        <v>4</v>
      </c>
      <c r="I393" s="10">
        <v>177</v>
      </c>
      <c r="J393" s="11">
        <v>7.6396502162409501E-4</v>
      </c>
      <c r="K393" s="10">
        <v>183</v>
      </c>
      <c r="L393" s="11">
        <v>6.1886210534859202E-4</v>
      </c>
    </row>
    <row r="394" spans="2:12" s="1" customFormat="1" ht="11.85" customHeight="1" x14ac:dyDescent="0.15">
      <c r="B394" s="79" t="s">
        <v>727</v>
      </c>
      <c r="C394" s="52" t="s">
        <v>945</v>
      </c>
      <c r="D394" s="52" t="s">
        <v>906</v>
      </c>
      <c r="E394" s="8">
        <v>2</v>
      </c>
      <c r="F394" s="8">
        <v>3</v>
      </c>
      <c r="G394" s="8">
        <v>71</v>
      </c>
      <c r="H394" s="76">
        <v>23.6666666666667</v>
      </c>
      <c r="I394" s="8">
        <v>5</v>
      </c>
      <c r="J394" s="9">
        <v>2.1580932814239998E-5</v>
      </c>
      <c r="K394" s="8">
        <v>73</v>
      </c>
      <c r="L394" s="9">
        <v>2.4686849011173301E-4</v>
      </c>
    </row>
    <row r="395" spans="2:12" s="1" customFormat="1" ht="11.85" customHeight="1" x14ac:dyDescent="0.15">
      <c r="B395" s="79" t="s">
        <v>728</v>
      </c>
      <c r="C395" s="56" t="s">
        <v>945</v>
      </c>
      <c r="D395" s="56" t="s">
        <v>906</v>
      </c>
      <c r="E395" s="10">
        <v>5</v>
      </c>
      <c r="F395" s="10">
        <v>18</v>
      </c>
      <c r="G395" s="10">
        <v>212</v>
      </c>
      <c r="H395" s="78">
        <v>11.7777777777778</v>
      </c>
      <c r="I395" s="10">
        <v>23</v>
      </c>
      <c r="J395" s="11">
        <v>9.9272290945503794E-5</v>
      </c>
      <c r="K395" s="10">
        <v>217</v>
      </c>
      <c r="L395" s="11">
        <v>7.3384195005816598E-4</v>
      </c>
    </row>
    <row r="396" spans="2:12" s="1" customFormat="1" ht="11.85" customHeight="1" x14ac:dyDescent="0.15">
      <c r="B396" s="79" t="s">
        <v>729</v>
      </c>
      <c r="C396" s="52" t="s">
        <v>1002</v>
      </c>
      <c r="D396" s="52" t="s">
        <v>899</v>
      </c>
      <c r="E396" s="8">
        <v>4</v>
      </c>
      <c r="F396" s="8"/>
      <c r="G396" s="8"/>
      <c r="H396" s="76"/>
      <c r="I396" s="8">
        <v>4</v>
      </c>
      <c r="J396" s="9">
        <v>1.7264746251391999E-5</v>
      </c>
      <c r="K396" s="8">
        <v>4</v>
      </c>
      <c r="L396" s="9">
        <v>1.3527040554067601E-5</v>
      </c>
    </row>
    <row r="397" spans="2:12" s="1" customFormat="1" ht="11.85" customHeight="1" x14ac:dyDescent="0.15">
      <c r="B397" s="79" t="s">
        <v>730</v>
      </c>
      <c r="C397" s="56" t="s">
        <v>935</v>
      </c>
      <c r="D397" s="56" t="s">
        <v>906</v>
      </c>
      <c r="E397" s="10">
        <v>7</v>
      </c>
      <c r="F397" s="10">
        <v>68</v>
      </c>
      <c r="G397" s="10">
        <v>961</v>
      </c>
      <c r="H397" s="78">
        <v>14.132352941176499</v>
      </c>
      <c r="I397" s="10">
        <v>75</v>
      </c>
      <c r="J397" s="11">
        <v>3.2371399221359898E-4</v>
      </c>
      <c r="K397" s="10">
        <v>968</v>
      </c>
      <c r="L397" s="11">
        <v>3.2735438140843501E-3</v>
      </c>
    </row>
    <row r="398" spans="2:12" s="1" customFormat="1" ht="11.85" customHeight="1" x14ac:dyDescent="0.15">
      <c r="B398" s="79" t="s">
        <v>731</v>
      </c>
      <c r="C398" s="52" t="s">
        <v>1005</v>
      </c>
      <c r="D398" s="52" t="s">
        <v>899</v>
      </c>
      <c r="E398" s="8">
        <v>2</v>
      </c>
      <c r="F398" s="8"/>
      <c r="G398" s="8"/>
      <c r="H398" s="76"/>
      <c r="I398" s="8">
        <v>2</v>
      </c>
      <c r="J398" s="9">
        <v>8.6323731256959794E-6</v>
      </c>
      <c r="K398" s="8">
        <v>2</v>
      </c>
      <c r="L398" s="9">
        <v>6.7635202770337901E-6</v>
      </c>
    </row>
    <row r="399" spans="2:12" s="1" customFormat="1" ht="11.85" customHeight="1" x14ac:dyDescent="0.15">
      <c r="B399" s="79" t="s">
        <v>732</v>
      </c>
      <c r="C399" s="56" t="s">
        <v>1005</v>
      </c>
      <c r="D399" s="56" t="s">
        <v>899</v>
      </c>
      <c r="E399" s="10">
        <v>224</v>
      </c>
      <c r="F399" s="10">
        <v>14</v>
      </c>
      <c r="G399" s="10">
        <v>29</v>
      </c>
      <c r="H399" s="78">
        <v>2.0714285714285698</v>
      </c>
      <c r="I399" s="10">
        <v>238</v>
      </c>
      <c r="J399" s="11">
        <v>1.0272524019578201E-3</v>
      </c>
      <c r="K399" s="10">
        <v>253</v>
      </c>
      <c r="L399" s="11">
        <v>8.5558531504477495E-4</v>
      </c>
    </row>
    <row r="400" spans="2:12" s="1" customFormat="1" ht="11.85" customHeight="1" x14ac:dyDescent="0.15">
      <c r="B400" s="79" t="s">
        <v>738</v>
      </c>
      <c r="C400" s="52" t="s">
        <v>1002</v>
      </c>
      <c r="D400" s="52" t="s">
        <v>899</v>
      </c>
      <c r="E400" s="8">
        <v>744</v>
      </c>
      <c r="F400" s="8">
        <v>2</v>
      </c>
      <c r="G400" s="8">
        <v>5</v>
      </c>
      <c r="H400" s="76">
        <v>2.5</v>
      </c>
      <c r="I400" s="8">
        <v>746</v>
      </c>
      <c r="J400" s="9">
        <v>3.2198751758845999E-3</v>
      </c>
      <c r="K400" s="8">
        <v>749</v>
      </c>
      <c r="L400" s="9">
        <v>2.53293834374915E-3</v>
      </c>
    </row>
    <row r="401" spans="2:12" s="1" customFormat="1" ht="11.85" customHeight="1" x14ac:dyDescent="0.15">
      <c r="B401" s="79" t="s">
        <v>740</v>
      </c>
      <c r="C401" s="56" t="s">
        <v>1002</v>
      </c>
      <c r="D401" s="56" t="s">
        <v>899</v>
      </c>
      <c r="E401" s="10">
        <v>2</v>
      </c>
      <c r="F401" s="10"/>
      <c r="G401" s="10"/>
      <c r="H401" s="78"/>
      <c r="I401" s="10">
        <v>2</v>
      </c>
      <c r="J401" s="11">
        <v>8.6323731256959794E-6</v>
      </c>
      <c r="K401" s="10">
        <v>2</v>
      </c>
      <c r="L401" s="11">
        <v>6.7635202770337901E-6</v>
      </c>
    </row>
    <row r="402" spans="2:12" s="1" customFormat="1" ht="11.85" customHeight="1" x14ac:dyDescent="0.15">
      <c r="B402" s="79" t="s">
        <v>741</v>
      </c>
      <c r="C402" s="52" t="s">
        <v>1002</v>
      </c>
      <c r="D402" s="52" t="s">
        <v>899</v>
      </c>
      <c r="E402" s="8">
        <v>2282</v>
      </c>
      <c r="F402" s="8">
        <v>2</v>
      </c>
      <c r="G402" s="8">
        <v>4</v>
      </c>
      <c r="H402" s="76">
        <v>2</v>
      </c>
      <c r="I402" s="8">
        <v>2284</v>
      </c>
      <c r="J402" s="9">
        <v>9.8581701095448206E-3</v>
      </c>
      <c r="K402" s="8">
        <v>2286</v>
      </c>
      <c r="L402" s="9">
        <v>7.7307036766496202E-3</v>
      </c>
    </row>
    <row r="403" spans="2:12" s="1" customFormat="1" ht="11.85" customHeight="1" x14ac:dyDescent="0.15">
      <c r="B403" s="79" t="s">
        <v>745</v>
      </c>
      <c r="C403" s="56" t="s">
        <v>913</v>
      </c>
      <c r="D403" s="56" t="s">
        <v>899</v>
      </c>
      <c r="E403" s="10">
        <v>3</v>
      </c>
      <c r="F403" s="10"/>
      <c r="G403" s="10"/>
      <c r="H403" s="78"/>
      <c r="I403" s="10">
        <v>3</v>
      </c>
      <c r="J403" s="11">
        <v>1.2948559688544E-5</v>
      </c>
      <c r="K403" s="10">
        <v>3</v>
      </c>
      <c r="L403" s="11">
        <v>1.0145280415550699E-5</v>
      </c>
    </row>
    <row r="404" spans="2:12" s="1" customFormat="1" ht="11.85" customHeight="1" x14ac:dyDescent="0.15">
      <c r="B404" s="79" t="s">
        <v>747</v>
      </c>
      <c r="C404" s="52" t="s">
        <v>913</v>
      </c>
      <c r="D404" s="52" t="s">
        <v>906</v>
      </c>
      <c r="E404" s="8">
        <v>11</v>
      </c>
      <c r="F404" s="8"/>
      <c r="G404" s="8"/>
      <c r="H404" s="76"/>
      <c r="I404" s="8">
        <v>11</v>
      </c>
      <c r="J404" s="9">
        <v>4.7478052191327901E-5</v>
      </c>
      <c r="K404" s="8">
        <v>11</v>
      </c>
      <c r="L404" s="9">
        <v>3.7199361523685799E-5</v>
      </c>
    </row>
    <row r="405" spans="2:12" s="1" customFormat="1" ht="11.85" customHeight="1" x14ac:dyDescent="0.15">
      <c r="B405" s="79" t="s">
        <v>749</v>
      </c>
      <c r="C405" s="56" t="s">
        <v>913</v>
      </c>
      <c r="D405" s="56" t="s">
        <v>906</v>
      </c>
      <c r="E405" s="10">
        <v>12</v>
      </c>
      <c r="F405" s="10">
        <v>1</v>
      </c>
      <c r="G405" s="10">
        <v>2</v>
      </c>
      <c r="H405" s="78">
        <v>2</v>
      </c>
      <c r="I405" s="10">
        <v>13</v>
      </c>
      <c r="J405" s="11">
        <v>5.6110425317023899E-5</v>
      </c>
      <c r="K405" s="10">
        <v>14</v>
      </c>
      <c r="L405" s="11">
        <v>4.7344641939236501E-5</v>
      </c>
    </row>
    <row r="406" spans="2:12" s="1" customFormat="1" ht="11.85" customHeight="1" x14ac:dyDescent="0.15">
      <c r="B406" s="79" t="s">
        <v>752</v>
      </c>
      <c r="C406" s="52" t="s">
        <v>1003</v>
      </c>
      <c r="D406" s="52" t="s">
        <v>899</v>
      </c>
      <c r="E406" s="8">
        <v>22</v>
      </c>
      <c r="F406" s="8"/>
      <c r="G406" s="8"/>
      <c r="H406" s="76"/>
      <c r="I406" s="8">
        <v>22</v>
      </c>
      <c r="J406" s="9">
        <v>9.4956104382655802E-5</v>
      </c>
      <c r="K406" s="8">
        <v>22</v>
      </c>
      <c r="L406" s="9">
        <v>7.4398723047371706E-5</v>
      </c>
    </row>
    <row r="407" spans="2:12" s="1" customFormat="1" ht="11.85" customHeight="1" x14ac:dyDescent="0.15">
      <c r="B407" s="79" t="s">
        <v>753</v>
      </c>
      <c r="C407" s="56" t="s">
        <v>1003</v>
      </c>
      <c r="D407" s="56" t="s">
        <v>899</v>
      </c>
      <c r="E407" s="10">
        <v>29</v>
      </c>
      <c r="F407" s="10"/>
      <c r="G407" s="10"/>
      <c r="H407" s="78"/>
      <c r="I407" s="10">
        <v>29</v>
      </c>
      <c r="J407" s="11">
        <v>1.2516941032259199E-4</v>
      </c>
      <c r="K407" s="10">
        <v>29</v>
      </c>
      <c r="L407" s="11">
        <v>9.8071044016989994E-5</v>
      </c>
    </row>
    <row r="408" spans="2:12" s="1" customFormat="1" ht="11.85" customHeight="1" x14ac:dyDescent="0.15">
      <c r="B408" s="79" t="s">
        <v>755</v>
      </c>
      <c r="C408" s="52" t="s">
        <v>1002</v>
      </c>
      <c r="D408" s="52" t="s">
        <v>899</v>
      </c>
      <c r="E408" s="8">
        <v>1</v>
      </c>
      <c r="F408" s="8"/>
      <c r="G408" s="8"/>
      <c r="H408" s="76"/>
      <c r="I408" s="8">
        <v>1</v>
      </c>
      <c r="J408" s="9">
        <v>4.3161865628479897E-6</v>
      </c>
      <c r="K408" s="8">
        <v>1</v>
      </c>
      <c r="L408" s="9">
        <v>3.3817601385169002E-6</v>
      </c>
    </row>
    <row r="409" spans="2:12" s="1" customFormat="1" ht="11.85" customHeight="1" x14ac:dyDescent="0.15">
      <c r="B409" s="79" t="s">
        <v>758</v>
      </c>
      <c r="C409" s="56" t="s">
        <v>910</v>
      </c>
      <c r="D409" s="56" t="s">
        <v>906</v>
      </c>
      <c r="E409" s="10">
        <v>2</v>
      </c>
      <c r="F409" s="10">
        <v>15</v>
      </c>
      <c r="G409" s="10">
        <v>72</v>
      </c>
      <c r="H409" s="78">
        <v>4.8</v>
      </c>
      <c r="I409" s="10">
        <v>17</v>
      </c>
      <c r="J409" s="11">
        <v>7.3375171568415895E-5</v>
      </c>
      <c r="K409" s="10">
        <v>74</v>
      </c>
      <c r="L409" s="11">
        <v>2.5025025025024998E-4</v>
      </c>
    </row>
    <row r="410" spans="2:12" s="1" customFormat="1" ht="11.85" customHeight="1" x14ac:dyDescent="0.15">
      <c r="B410" s="79" t="s">
        <v>759</v>
      </c>
      <c r="C410" s="52" t="s">
        <v>1006</v>
      </c>
      <c r="D410" s="52" t="s">
        <v>906</v>
      </c>
      <c r="E410" s="8">
        <v>2</v>
      </c>
      <c r="F410" s="8">
        <v>1</v>
      </c>
      <c r="G410" s="8">
        <v>3</v>
      </c>
      <c r="H410" s="76">
        <v>3</v>
      </c>
      <c r="I410" s="8">
        <v>3</v>
      </c>
      <c r="J410" s="9">
        <v>1.2948559688544E-5</v>
      </c>
      <c r="K410" s="8">
        <v>5</v>
      </c>
      <c r="L410" s="9">
        <v>1.6908800692584499E-5</v>
      </c>
    </row>
    <row r="411" spans="2:12" s="1" customFormat="1" ht="11.85" customHeight="1" x14ac:dyDescent="0.15">
      <c r="B411" s="79" t="s">
        <v>764</v>
      </c>
      <c r="C411" s="56" t="s">
        <v>1006</v>
      </c>
      <c r="D411" s="56" t="s">
        <v>899</v>
      </c>
      <c r="E411" s="10">
        <v>1</v>
      </c>
      <c r="F411" s="10"/>
      <c r="G411" s="10"/>
      <c r="H411" s="78"/>
      <c r="I411" s="10">
        <v>1</v>
      </c>
      <c r="J411" s="11">
        <v>4.3161865628479897E-6</v>
      </c>
      <c r="K411" s="10">
        <v>1</v>
      </c>
      <c r="L411" s="11">
        <v>3.3817601385169002E-6</v>
      </c>
    </row>
    <row r="412" spans="2:12" s="1" customFormat="1" ht="11.85" customHeight="1" x14ac:dyDescent="0.15">
      <c r="B412" s="79" t="s">
        <v>765</v>
      </c>
      <c r="C412" s="52" t="s">
        <v>1006</v>
      </c>
      <c r="D412" s="52" t="s">
        <v>899</v>
      </c>
      <c r="E412" s="8">
        <v>53</v>
      </c>
      <c r="F412" s="8">
        <v>2</v>
      </c>
      <c r="G412" s="8">
        <v>4</v>
      </c>
      <c r="H412" s="76">
        <v>2</v>
      </c>
      <c r="I412" s="8">
        <v>55</v>
      </c>
      <c r="J412" s="9">
        <v>2.3739026095664001E-4</v>
      </c>
      <c r="K412" s="8">
        <v>57</v>
      </c>
      <c r="L412" s="9">
        <v>1.92760327895463E-4</v>
      </c>
    </row>
    <row r="413" spans="2:12" s="1" customFormat="1" ht="11.85" customHeight="1" x14ac:dyDescent="0.15">
      <c r="B413" s="79" t="s">
        <v>767</v>
      </c>
      <c r="C413" s="56" t="s">
        <v>1006</v>
      </c>
      <c r="D413" s="56" t="s">
        <v>899</v>
      </c>
      <c r="E413" s="10">
        <v>2</v>
      </c>
      <c r="F413" s="10"/>
      <c r="G413" s="10"/>
      <c r="H413" s="78"/>
      <c r="I413" s="10">
        <v>2</v>
      </c>
      <c r="J413" s="11">
        <v>8.6323731256959794E-6</v>
      </c>
      <c r="K413" s="10">
        <v>2</v>
      </c>
      <c r="L413" s="11">
        <v>6.7635202770337901E-6</v>
      </c>
    </row>
    <row r="414" spans="2:12" s="1" customFormat="1" ht="11.85" customHeight="1" x14ac:dyDescent="0.15">
      <c r="B414" s="79" t="s">
        <v>770</v>
      </c>
      <c r="C414" s="52" t="s">
        <v>1002</v>
      </c>
      <c r="D414" s="52" t="s">
        <v>899</v>
      </c>
      <c r="E414" s="8">
        <v>13</v>
      </c>
      <c r="F414" s="8">
        <v>1</v>
      </c>
      <c r="G414" s="8">
        <v>2</v>
      </c>
      <c r="H414" s="76">
        <v>2</v>
      </c>
      <c r="I414" s="8">
        <v>14</v>
      </c>
      <c r="J414" s="9">
        <v>6.0426611879871898E-5</v>
      </c>
      <c r="K414" s="8">
        <v>15</v>
      </c>
      <c r="L414" s="9">
        <v>5.0726402077753398E-5</v>
      </c>
    </row>
    <row r="415" spans="2:12" s="1" customFormat="1" ht="11.85" customHeight="1" x14ac:dyDescent="0.15">
      <c r="B415" s="79" t="s">
        <v>771</v>
      </c>
      <c r="C415" s="56" t="s">
        <v>1002</v>
      </c>
      <c r="D415" s="56" t="s">
        <v>899</v>
      </c>
      <c r="E415" s="10">
        <v>7031</v>
      </c>
      <c r="F415" s="10">
        <v>284</v>
      </c>
      <c r="G415" s="10">
        <v>582</v>
      </c>
      <c r="H415" s="78">
        <v>2.0492957746478901</v>
      </c>
      <c r="I415" s="10">
        <v>7315</v>
      </c>
      <c r="J415" s="11">
        <v>3.1572904707233097E-2</v>
      </c>
      <c r="K415" s="10">
        <v>7613</v>
      </c>
      <c r="L415" s="11">
        <v>2.5745339934529099E-2</v>
      </c>
    </row>
    <row r="416" spans="2:12" s="1" customFormat="1" ht="11.85" customHeight="1" x14ac:dyDescent="0.15">
      <c r="B416" s="79" t="s">
        <v>772</v>
      </c>
      <c r="C416" s="52" t="s">
        <v>935</v>
      </c>
      <c r="D416" s="52" t="s">
        <v>899</v>
      </c>
      <c r="E416" s="8">
        <v>2</v>
      </c>
      <c r="F416" s="8"/>
      <c r="G416" s="8"/>
      <c r="H416" s="76"/>
      <c r="I416" s="8">
        <v>2</v>
      </c>
      <c r="J416" s="9">
        <v>8.6323731256959794E-6</v>
      </c>
      <c r="K416" s="8">
        <v>2</v>
      </c>
      <c r="L416" s="9">
        <v>6.7635202770337901E-6</v>
      </c>
    </row>
    <row r="417" spans="2:12" s="1" customFormat="1" ht="11.85" customHeight="1" x14ac:dyDescent="0.15">
      <c r="B417" s="79" t="s">
        <v>773</v>
      </c>
      <c r="C417" s="56" t="s">
        <v>935</v>
      </c>
      <c r="D417" s="56" t="s">
        <v>899</v>
      </c>
      <c r="E417" s="10">
        <v>26</v>
      </c>
      <c r="F417" s="10"/>
      <c r="G417" s="10"/>
      <c r="H417" s="78"/>
      <c r="I417" s="10">
        <v>26</v>
      </c>
      <c r="J417" s="11">
        <v>1.12220850634048E-4</v>
      </c>
      <c r="K417" s="10">
        <v>26</v>
      </c>
      <c r="L417" s="11">
        <v>8.7925763601439305E-5</v>
      </c>
    </row>
    <row r="418" spans="2:12" s="1" customFormat="1" ht="11.85" customHeight="1" x14ac:dyDescent="0.15">
      <c r="B418" s="79" t="s">
        <v>775</v>
      </c>
      <c r="C418" s="52" t="s">
        <v>1572</v>
      </c>
      <c r="D418" s="52" t="s">
        <v>899</v>
      </c>
      <c r="E418" s="8">
        <v>4</v>
      </c>
      <c r="F418" s="8"/>
      <c r="G418" s="8"/>
      <c r="H418" s="76"/>
      <c r="I418" s="8">
        <v>4</v>
      </c>
      <c r="J418" s="9">
        <v>1.7264746251391999E-5</v>
      </c>
      <c r="K418" s="8">
        <v>4</v>
      </c>
      <c r="L418" s="9">
        <v>1.3527040554067601E-5</v>
      </c>
    </row>
    <row r="419" spans="2:12" s="1" customFormat="1" ht="11.85" customHeight="1" x14ac:dyDescent="0.15">
      <c r="B419" s="79" t="s">
        <v>777</v>
      </c>
      <c r="C419" s="56" t="s">
        <v>1002</v>
      </c>
      <c r="D419" s="56" t="s">
        <v>899</v>
      </c>
      <c r="E419" s="10">
        <v>2</v>
      </c>
      <c r="F419" s="10"/>
      <c r="G419" s="10"/>
      <c r="H419" s="78"/>
      <c r="I419" s="10">
        <v>2</v>
      </c>
      <c r="J419" s="11">
        <v>8.6323731256959794E-6</v>
      </c>
      <c r="K419" s="10">
        <v>2</v>
      </c>
      <c r="L419" s="11">
        <v>6.7635202770337901E-6</v>
      </c>
    </row>
    <row r="420" spans="2:12" s="1" customFormat="1" ht="11.85" customHeight="1" x14ac:dyDescent="0.15">
      <c r="B420" s="79" t="s">
        <v>784</v>
      </c>
      <c r="C420" s="52" t="s">
        <v>1003</v>
      </c>
      <c r="D420" s="52" t="s">
        <v>899</v>
      </c>
      <c r="E420" s="8">
        <v>381</v>
      </c>
      <c r="F420" s="8"/>
      <c r="G420" s="8"/>
      <c r="H420" s="76"/>
      <c r="I420" s="8">
        <v>381</v>
      </c>
      <c r="J420" s="9">
        <v>1.64446708044509E-3</v>
      </c>
      <c r="K420" s="8">
        <v>381</v>
      </c>
      <c r="L420" s="9">
        <v>1.28845061277494E-3</v>
      </c>
    </row>
    <row r="421" spans="2:12" s="1" customFormat="1" ht="11.85" customHeight="1" x14ac:dyDescent="0.15">
      <c r="B421" s="79" t="s">
        <v>785</v>
      </c>
      <c r="C421" s="56" t="s">
        <v>1003</v>
      </c>
      <c r="D421" s="56" t="s">
        <v>899</v>
      </c>
      <c r="E421" s="10">
        <v>6</v>
      </c>
      <c r="F421" s="10"/>
      <c r="G421" s="10"/>
      <c r="H421" s="78"/>
      <c r="I421" s="10">
        <v>6</v>
      </c>
      <c r="J421" s="11">
        <v>2.5897119377088001E-5</v>
      </c>
      <c r="K421" s="10">
        <v>6</v>
      </c>
      <c r="L421" s="11">
        <v>2.0290560831101398E-5</v>
      </c>
    </row>
    <row r="422" spans="2:12" s="1" customFormat="1" ht="11.85" customHeight="1" x14ac:dyDescent="0.15">
      <c r="B422" s="79" t="s">
        <v>787</v>
      </c>
      <c r="C422" s="52" t="s">
        <v>1003</v>
      </c>
      <c r="D422" s="52" t="s">
        <v>899</v>
      </c>
      <c r="E422" s="8">
        <v>7</v>
      </c>
      <c r="F422" s="8">
        <v>1</v>
      </c>
      <c r="G422" s="8">
        <v>2</v>
      </c>
      <c r="H422" s="76">
        <v>2</v>
      </c>
      <c r="I422" s="8">
        <v>8</v>
      </c>
      <c r="J422" s="9">
        <v>3.4529492502783897E-5</v>
      </c>
      <c r="K422" s="8">
        <v>9</v>
      </c>
      <c r="L422" s="9">
        <v>3.0435841246652101E-5</v>
      </c>
    </row>
    <row r="423" spans="2:12" s="1" customFormat="1" ht="11.85" customHeight="1" x14ac:dyDescent="0.15">
      <c r="B423" s="79" t="s">
        <v>788</v>
      </c>
      <c r="C423" s="56" t="s">
        <v>1003</v>
      </c>
      <c r="D423" s="56" t="s">
        <v>899</v>
      </c>
      <c r="E423" s="10">
        <v>4</v>
      </c>
      <c r="F423" s="10"/>
      <c r="G423" s="10"/>
      <c r="H423" s="78"/>
      <c r="I423" s="10">
        <v>4</v>
      </c>
      <c r="J423" s="11">
        <v>1.7264746251391999E-5</v>
      </c>
      <c r="K423" s="10">
        <v>4</v>
      </c>
      <c r="L423" s="11">
        <v>1.3527040554067601E-5</v>
      </c>
    </row>
    <row r="424" spans="2:12" s="1" customFormat="1" ht="11.85" customHeight="1" x14ac:dyDescent="0.15">
      <c r="B424" s="79" t="s">
        <v>791</v>
      </c>
      <c r="C424" s="52" t="s">
        <v>1003</v>
      </c>
      <c r="D424" s="52" t="s">
        <v>899</v>
      </c>
      <c r="E424" s="8">
        <v>5</v>
      </c>
      <c r="F424" s="8"/>
      <c r="G424" s="8"/>
      <c r="H424" s="76"/>
      <c r="I424" s="8">
        <v>5</v>
      </c>
      <c r="J424" s="9">
        <v>2.1580932814239998E-5</v>
      </c>
      <c r="K424" s="8">
        <v>5</v>
      </c>
      <c r="L424" s="9">
        <v>1.6908800692584499E-5</v>
      </c>
    </row>
    <row r="425" spans="2:12" s="1" customFormat="1" ht="11.85" customHeight="1" x14ac:dyDescent="0.15">
      <c r="B425" s="79" t="s">
        <v>793</v>
      </c>
      <c r="C425" s="56" t="s">
        <v>1006</v>
      </c>
      <c r="D425" s="56" t="s">
        <v>906</v>
      </c>
      <c r="E425" s="10">
        <v>1</v>
      </c>
      <c r="F425" s="10">
        <v>3</v>
      </c>
      <c r="G425" s="10">
        <v>20</v>
      </c>
      <c r="H425" s="78">
        <v>6.6666666666666696</v>
      </c>
      <c r="I425" s="10">
        <v>4</v>
      </c>
      <c r="J425" s="11">
        <v>1.7264746251391999E-5</v>
      </c>
      <c r="K425" s="10">
        <v>21</v>
      </c>
      <c r="L425" s="11">
        <v>7.1016962908854796E-5</v>
      </c>
    </row>
    <row r="426" spans="2:12" s="1" customFormat="1" ht="11.85" customHeight="1" x14ac:dyDescent="0.15">
      <c r="B426" s="79" t="s">
        <v>794</v>
      </c>
      <c r="C426" s="52" t="s">
        <v>1006</v>
      </c>
      <c r="D426" s="52" t="s">
        <v>906</v>
      </c>
      <c r="E426" s="8">
        <v>2</v>
      </c>
      <c r="F426" s="8">
        <v>5</v>
      </c>
      <c r="G426" s="8">
        <v>45</v>
      </c>
      <c r="H426" s="76">
        <v>9</v>
      </c>
      <c r="I426" s="8">
        <v>7</v>
      </c>
      <c r="J426" s="9">
        <v>3.0213305939936E-5</v>
      </c>
      <c r="K426" s="8">
        <v>47</v>
      </c>
      <c r="L426" s="9">
        <v>1.5894272651029401E-4</v>
      </c>
    </row>
    <row r="427" spans="2:12" s="1" customFormat="1" ht="11.85" customHeight="1" x14ac:dyDescent="0.15">
      <c r="B427" s="79" t="s">
        <v>795</v>
      </c>
      <c r="C427" s="56" t="s">
        <v>1006</v>
      </c>
      <c r="D427" s="56" t="s">
        <v>906</v>
      </c>
      <c r="E427" s="10">
        <v>16</v>
      </c>
      <c r="F427" s="10">
        <v>1</v>
      </c>
      <c r="G427" s="10">
        <v>2</v>
      </c>
      <c r="H427" s="78">
        <v>2</v>
      </c>
      <c r="I427" s="10">
        <v>17</v>
      </c>
      <c r="J427" s="11">
        <v>7.3375171568415895E-5</v>
      </c>
      <c r="K427" s="10">
        <v>18</v>
      </c>
      <c r="L427" s="11">
        <v>6.08716824933041E-5</v>
      </c>
    </row>
    <row r="428" spans="2:12" s="1" customFormat="1" ht="11.85" customHeight="1" x14ac:dyDescent="0.15">
      <c r="B428" s="79" t="s">
        <v>796</v>
      </c>
      <c r="C428" s="52" t="s">
        <v>1006</v>
      </c>
      <c r="D428" s="52" t="s">
        <v>906</v>
      </c>
      <c r="E428" s="8">
        <v>94</v>
      </c>
      <c r="F428" s="8">
        <v>3</v>
      </c>
      <c r="G428" s="8">
        <v>10</v>
      </c>
      <c r="H428" s="76">
        <v>3.3333333333333299</v>
      </c>
      <c r="I428" s="8">
        <v>97</v>
      </c>
      <c r="J428" s="9">
        <v>4.1867009659625498E-4</v>
      </c>
      <c r="K428" s="8">
        <v>104</v>
      </c>
      <c r="L428" s="9">
        <v>3.51703054405757E-4</v>
      </c>
    </row>
    <row r="429" spans="2:12" s="1" customFormat="1" ht="11.85" customHeight="1" x14ac:dyDescent="0.15">
      <c r="B429" s="79" t="s">
        <v>797</v>
      </c>
      <c r="C429" s="56" t="s">
        <v>1006</v>
      </c>
      <c r="D429" s="56" t="s">
        <v>906</v>
      </c>
      <c r="E429" s="10">
        <v>12</v>
      </c>
      <c r="F429" s="10">
        <v>5</v>
      </c>
      <c r="G429" s="10">
        <v>27</v>
      </c>
      <c r="H429" s="78">
        <v>5.4</v>
      </c>
      <c r="I429" s="10">
        <v>17</v>
      </c>
      <c r="J429" s="11">
        <v>7.3375171568415895E-5</v>
      </c>
      <c r="K429" s="10">
        <v>39</v>
      </c>
      <c r="L429" s="11">
        <v>1.31888645402159E-4</v>
      </c>
    </row>
    <row r="430" spans="2:12" s="1" customFormat="1" ht="11.85" customHeight="1" x14ac:dyDescent="0.15">
      <c r="B430" s="79" t="s">
        <v>798</v>
      </c>
      <c r="C430" s="52" t="s">
        <v>1004</v>
      </c>
      <c r="D430" s="52" t="s">
        <v>906</v>
      </c>
      <c r="E430" s="8">
        <v>3</v>
      </c>
      <c r="F430" s="8"/>
      <c r="G430" s="8"/>
      <c r="H430" s="76"/>
      <c r="I430" s="8">
        <v>3</v>
      </c>
      <c r="J430" s="9">
        <v>1.2948559688544E-5</v>
      </c>
      <c r="K430" s="8">
        <v>3</v>
      </c>
      <c r="L430" s="9">
        <v>1.0145280415550699E-5</v>
      </c>
    </row>
    <row r="431" spans="2:12" s="1" customFormat="1" ht="11.85" customHeight="1" x14ac:dyDescent="0.15">
      <c r="B431" s="79" t="s">
        <v>799</v>
      </c>
      <c r="C431" s="56" t="s">
        <v>1004</v>
      </c>
      <c r="D431" s="56" t="s">
        <v>906</v>
      </c>
      <c r="E431" s="10">
        <v>73</v>
      </c>
      <c r="F431" s="10"/>
      <c r="G431" s="10"/>
      <c r="H431" s="78"/>
      <c r="I431" s="10">
        <v>73</v>
      </c>
      <c r="J431" s="11">
        <v>3.15081619087903E-4</v>
      </c>
      <c r="K431" s="10">
        <v>73</v>
      </c>
      <c r="L431" s="11">
        <v>2.4686849011173301E-4</v>
      </c>
    </row>
    <row r="432" spans="2:12" s="1" customFormat="1" ht="11.85" customHeight="1" x14ac:dyDescent="0.15">
      <c r="B432" s="79" t="s">
        <v>803</v>
      </c>
      <c r="C432" s="52" t="s">
        <v>1007</v>
      </c>
      <c r="D432" s="52" t="s">
        <v>899</v>
      </c>
      <c r="E432" s="8">
        <v>1</v>
      </c>
      <c r="F432" s="8"/>
      <c r="G432" s="8"/>
      <c r="H432" s="76"/>
      <c r="I432" s="8">
        <v>1</v>
      </c>
      <c r="J432" s="9">
        <v>4.3161865628479897E-6</v>
      </c>
      <c r="K432" s="8">
        <v>1</v>
      </c>
      <c r="L432" s="9">
        <v>3.3817601385169002E-6</v>
      </c>
    </row>
    <row r="433" spans="2:12" s="1" customFormat="1" ht="11.85" customHeight="1" x14ac:dyDescent="0.15">
      <c r="B433" s="79" t="s">
        <v>804</v>
      </c>
      <c r="C433" s="56" t="s">
        <v>1007</v>
      </c>
      <c r="D433" s="56" t="s">
        <v>906</v>
      </c>
      <c r="E433" s="10">
        <v>22</v>
      </c>
      <c r="F433" s="10">
        <v>13</v>
      </c>
      <c r="G433" s="10">
        <v>34</v>
      </c>
      <c r="H433" s="78">
        <v>2.6153846153846199</v>
      </c>
      <c r="I433" s="10">
        <v>35</v>
      </c>
      <c r="J433" s="11">
        <v>1.5106652969968E-4</v>
      </c>
      <c r="K433" s="10">
        <v>56</v>
      </c>
      <c r="L433" s="11">
        <v>1.8937856775694601E-4</v>
      </c>
    </row>
    <row r="434" spans="2:12" s="1" customFormat="1" ht="11.85" customHeight="1" x14ac:dyDescent="0.15">
      <c r="B434" s="79" t="s">
        <v>805</v>
      </c>
      <c r="C434" s="52" t="s">
        <v>1007</v>
      </c>
      <c r="D434" s="52" t="s">
        <v>906</v>
      </c>
      <c r="E434" s="8">
        <v>5</v>
      </c>
      <c r="F434" s="8">
        <v>2</v>
      </c>
      <c r="G434" s="8">
        <v>5</v>
      </c>
      <c r="H434" s="76">
        <v>2.5</v>
      </c>
      <c r="I434" s="8">
        <v>7</v>
      </c>
      <c r="J434" s="9">
        <v>3.0213305939936E-5</v>
      </c>
      <c r="K434" s="8">
        <v>10</v>
      </c>
      <c r="L434" s="9">
        <v>3.3817601385168997E-5</v>
      </c>
    </row>
    <row r="435" spans="2:12" s="1" customFormat="1" ht="11.85" customHeight="1" x14ac:dyDescent="0.15">
      <c r="B435" s="79" t="s">
        <v>807</v>
      </c>
      <c r="C435" s="56" t="s">
        <v>908</v>
      </c>
      <c r="D435" s="56" t="s">
        <v>906</v>
      </c>
      <c r="E435" s="10">
        <v>31</v>
      </c>
      <c r="F435" s="10">
        <v>130</v>
      </c>
      <c r="G435" s="10">
        <v>870</v>
      </c>
      <c r="H435" s="78">
        <v>6.6923076923076898</v>
      </c>
      <c r="I435" s="10">
        <v>161</v>
      </c>
      <c r="J435" s="11">
        <v>6.9490603661852702E-4</v>
      </c>
      <c r="K435" s="10">
        <v>901</v>
      </c>
      <c r="L435" s="11">
        <v>3.0469658848037199E-3</v>
      </c>
    </row>
    <row r="436" spans="2:12" s="1" customFormat="1" ht="11.85" customHeight="1" x14ac:dyDescent="0.15">
      <c r="B436" s="79" t="s">
        <v>809</v>
      </c>
      <c r="C436" s="52" t="s">
        <v>918</v>
      </c>
      <c r="D436" s="52" t="s">
        <v>906</v>
      </c>
      <c r="E436" s="8">
        <v>1</v>
      </c>
      <c r="F436" s="8"/>
      <c r="G436" s="8"/>
      <c r="H436" s="76"/>
      <c r="I436" s="8">
        <v>1</v>
      </c>
      <c r="J436" s="9">
        <v>4.3161865628479897E-6</v>
      </c>
      <c r="K436" s="8">
        <v>1</v>
      </c>
      <c r="L436" s="9">
        <v>3.3817601385169002E-6</v>
      </c>
    </row>
    <row r="437" spans="2:12" s="1" customFormat="1" ht="11.85" customHeight="1" x14ac:dyDescent="0.15">
      <c r="B437" s="79" t="s">
        <v>810</v>
      </c>
      <c r="C437" s="56" t="s">
        <v>1006</v>
      </c>
      <c r="D437" s="56" t="s">
        <v>899</v>
      </c>
      <c r="E437" s="10">
        <v>1</v>
      </c>
      <c r="F437" s="10"/>
      <c r="G437" s="10"/>
      <c r="H437" s="78"/>
      <c r="I437" s="10">
        <v>1</v>
      </c>
      <c r="J437" s="11">
        <v>4.3161865628479897E-6</v>
      </c>
      <c r="K437" s="10">
        <v>1</v>
      </c>
      <c r="L437" s="11">
        <v>3.3817601385169002E-6</v>
      </c>
    </row>
    <row r="438" spans="2:12" s="1" customFormat="1" ht="11.85" customHeight="1" x14ac:dyDescent="0.15">
      <c r="B438" s="79" t="s">
        <v>811</v>
      </c>
      <c r="C438" s="52" t="s">
        <v>918</v>
      </c>
      <c r="D438" s="52" t="s">
        <v>899</v>
      </c>
      <c r="E438" s="8">
        <v>6</v>
      </c>
      <c r="F438" s="8"/>
      <c r="G438" s="8"/>
      <c r="H438" s="76"/>
      <c r="I438" s="8">
        <v>6</v>
      </c>
      <c r="J438" s="9">
        <v>2.5897119377088001E-5</v>
      </c>
      <c r="K438" s="8">
        <v>6</v>
      </c>
      <c r="L438" s="9">
        <v>2.0290560831101398E-5</v>
      </c>
    </row>
    <row r="439" spans="2:12" s="1" customFormat="1" ht="11.85" customHeight="1" x14ac:dyDescent="0.15">
      <c r="B439" s="79" t="s">
        <v>812</v>
      </c>
      <c r="C439" s="56" t="s">
        <v>918</v>
      </c>
      <c r="D439" s="56" t="s">
        <v>899</v>
      </c>
      <c r="E439" s="10">
        <v>1</v>
      </c>
      <c r="F439" s="10"/>
      <c r="G439" s="10"/>
      <c r="H439" s="78"/>
      <c r="I439" s="10">
        <v>1</v>
      </c>
      <c r="J439" s="11">
        <v>4.3161865628479897E-6</v>
      </c>
      <c r="K439" s="10">
        <v>1</v>
      </c>
      <c r="L439" s="11">
        <v>3.3817601385169002E-6</v>
      </c>
    </row>
    <row r="440" spans="2:12" s="1" customFormat="1" ht="11.85" customHeight="1" x14ac:dyDescent="0.15">
      <c r="B440" s="12" t="s">
        <v>879</v>
      </c>
      <c r="C440" s="72"/>
      <c r="D440" s="72"/>
      <c r="E440" s="13">
        <v>219983</v>
      </c>
      <c r="F440" s="13">
        <v>11691</v>
      </c>
      <c r="G440" s="13">
        <v>75451</v>
      </c>
      <c r="H440" s="80">
        <v>6.4537678556154301</v>
      </c>
      <c r="I440" s="13">
        <v>231674</v>
      </c>
      <c r="J440" s="14">
        <v>0.99994820576124599</v>
      </c>
      <c r="K440" s="13">
        <v>295434</v>
      </c>
      <c r="L440" s="14">
        <v>0.99908692476260097</v>
      </c>
    </row>
  </sheetData>
  <mergeCells count="9">
    <mergeCell ref="F18:H18"/>
    <mergeCell ref="I18:J18"/>
    <mergeCell ref="K18:L18"/>
    <mergeCell ref="B2:B5"/>
    <mergeCell ref="F3:G4"/>
    <mergeCell ref="K3:L3"/>
    <mergeCell ref="D7:H8"/>
    <mergeCell ref="F17:H17"/>
    <mergeCell ref="I17:L17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AD5BB-425C-462D-ACD6-787ECD6A9FD2}">
  <dimension ref="A1:C72"/>
  <sheetViews>
    <sheetView topLeftCell="A19" workbookViewId="0">
      <selection activeCell="A44" sqref="A44"/>
    </sheetView>
  </sheetViews>
  <sheetFormatPr defaultRowHeight="15" x14ac:dyDescent="0.25"/>
  <cols>
    <col min="1" max="1" width="20.85546875" style="238" customWidth="1"/>
    <col min="2" max="2" width="93.5703125" bestFit="1" customWidth="1"/>
    <col min="3" max="3" width="91.42578125" bestFit="1" customWidth="1"/>
    <col min="10" max="10" width="9.140625" customWidth="1"/>
  </cols>
  <sheetData>
    <row r="1" spans="1:3" ht="23.25" x14ac:dyDescent="0.25">
      <c r="A1" s="228" t="s">
        <v>3632</v>
      </c>
      <c r="B1" s="228"/>
    </row>
    <row r="2" spans="1:3" x14ac:dyDescent="0.25">
      <c r="A2" s="229" t="s">
        <v>3633</v>
      </c>
      <c r="B2" s="229"/>
    </row>
    <row r="3" spans="1:3" x14ac:dyDescent="0.25">
      <c r="A3" s="230" t="s">
        <v>3634</v>
      </c>
      <c r="B3" s="230"/>
    </row>
    <row r="4" spans="1:3" x14ac:dyDescent="0.25">
      <c r="A4" s="231" t="str">
        <f>HYPERLINK("#'Tabella 1.1.1'!a1","Tabella 1.1.1")</f>
        <v>Tabella 1.1.1</v>
      </c>
      <c r="B4" s="232" t="s">
        <v>3635</v>
      </c>
    </row>
    <row r="5" spans="1:3" x14ac:dyDescent="0.25">
      <c r="A5" s="231" t="str">
        <f>HYPERLINK("#'Tabella 1.1.2'!a1","Tabella 1.1.2")</f>
        <v>Tabella 1.1.2</v>
      </c>
      <c r="B5" s="232" t="s">
        <v>3636</v>
      </c>
    </row>
    <row r="6" spans="1:3" x14ac:dyDescent="0.25">
      <c r="A6" s="231" t="str">
        <f>HYPERLINK("#'Tabella 1.1.3'!a1","Tabella 1.1.3")</f>
        <v>Tabella 1.1.3</v>
      </c>
      <c r="B6" s="232" t="s">
        <v>3637</v>
      </c>
    </row>
    <row r="7" spans="1:3" x14ac:dyDescent="0.25">
      <c r="A7" s="231" t="str">
        <f>HYPERLINK("#'Tabella 1.1.4'!a1","Tabella 1.1.4")</f>
        <v>Tabella 1.1.4</v>
      </c>
      <c r="B7" s="232" t="s">
        <v>3638</v>
      </c>
      <c r="C7" s="233"/>
    </row>
    <row r="8" spans="1:3" x14ac:dyDescent="0.25">
      <c r="A8" s="234"/>
      <c r="B8" s="232"/>
    </row>
    <row r="9" spans="1:3" x14ac:dyDescent="0.25">
      <c r="A9" s="229" t="s">
        <v>3639</v>
      </c>
      <c r="B9" s="229"/>
    </row>
    <row r="10" spans="1:3" x14ac:dyDescent="0.25">
      <c r="A10" s="230" t="s">
        <v>3640</v>
      </c>
      <c r="B10" s="230"/>
    </row>
    <row r="11" spans="1:3" x14ac:dyDescent="0.25">
      <c r="A11" s="231" t="str">
        <f>HYPERLINK("#'Tabella 2.1.1'!a1","Tabella 2.1.1")</f>
        <v>Tabella 2.1.1</v>
      </c>
      <c r="B11" s="235" t="s">
        <v>3641</v>
      </c>
    </row>
    <row r="12" spans="1:3" x14ac:dyDescent="0.25">
      <c r="A12" s="231" t="str">
        <f>HYPERLINK("#'Tabella 2.1.2'!a1","Tabella 2.1.2")</f>
        <v>Tabella 2.1.2</v>
      </c>
      <c r="B12" s="235" t="s">
        <v>3642</v>
      </c>
    </row>
    <row r="13" spans="1:3" x14ac:dyDescent="0.25">
      <c r="A13" s="230" t="s">
        <v>3643</v>
      </c>
      <c r="B13" s="230"/>
    </row>
    <row r="14" spans="1:3" x14ac:dyDescent="0.25">
      <c r="A14" s="231" t="str">
        <f>HYPERLINK("#'Tabella 2.2.1'!a1","Tabella 2.2.1")</f>
        <v>Tabella 2.2.1</v>
      </c>
      <c r="B14" s="235" t="s">
        <v>3644</v>
      </c>
    </row>
    <row r="15" spans="1:3" x14ac:dyDescent="0.25">
      <c r="A15" s="231" t="str">
        <f>HYPERLINK("#'Tabella 2.2.2'!a1","Tabella 2.2.2")</f>
        <v>Tabella 2.2.2</v>
      </c>
      <c r="B15" s="235" t="s">
        <v>3645</v>
      </c>
    </row>
    <row r="16" spans="1:3" x14ac:dyDescent="0.25">
      <c r="A16" s="230" t="s">
        <v>3646</v>
      </c>
      <c r="B16" s="230"/>
    </row>
    <row r="17" spans="1:2" x14ac:dyDescent="0.25">
      <c r="A17" s="231" t="str">
        <f>HYPERLINK("#'Tabella 2.3.1'!a1","Tabella 2.3.1")</f>
        <v>Tabella 2.3.1</v>
      </c>
      <c r="B17" s="235" t="s">
        <v>3647</v>
      </c>
    </row>
    <row r="18" spans="1:2" ht="25.5" x14ac:dyDescent="0.25">
      <c r="A18" s="231" t="str">
        <f>HYPERLINK("#'Tabella 2.3.2'!a1","Tabella 2.3.2")</f>
        <v>Tabella 2.3.2</v>
      </c>
      <c r="B18" s="235" t="s">
        <v>3648</v>
      </c>
    </row>
    <row r="19" spans="1:2" x14ac:dyDescent="0.25">
      <c r="A19" s="231" t="str">
        <f>HYPERLINK("#'Tabella 2.3.3'!a1","Tabella 2.3.3")</f>
        <v>Tabella 2.3.3</v>
      </c>
      <c r="B19" s="235" t="s">
        <v>3649</v>
      </c>
    </row>
    <row r="20" spans="1:2" x14ac:dyDescent="0.25">
      <c r="A20" s="230" t="s">
        <v>3650</v>
      </c>
      <c r="B20" s="230"/>
    </row>
    <row r="21" spans="1:2" x14ac:dyDescent="0.25">
      <c r="A21" s="231" t="str">
        <f>HYPERLINK("#'Tabella 2.4.1'!a1","Tabella 2.4.1")</f>
        <v>Tabella 2.4.1</v>
      </c>
      <c r="B21" s="235" t="s">
        <v>3651</v>
      </c>
    </row>
    <row r="22" spans="1:2" ht="25.5" x14ac:dyDescent="0.25">
      <c r="A22" s="231" t="str">
        <f>HYPERLINK("#'Tabella 2.4.2'!a1","Tabella 2.4.2")</f>
        <v>Tabella 2.4.2</v>
      </c>
      <c r="B22" s="235" t="s">
        <v>3652</v>
      </c>
    </row>
    <row r="23" spans="1:2" x14ac:dyDescent="0.25">
      <c r="A23" s="231" t="str">
        <f>HYPERLINK("#'Tabella 2.4.3'!a1","Tabella 2.4.3")</f>
        <v>Tabella 2.4.3</v>
      </c>
      <c r="B23" s="235" t="s">
        <v>3653</v>
      </c>
    </row>
    <row r="24" spans="1:2" x14ac:dyDescent="0.25">
      <c r="A24" s="230" t="s">
        <v>3654</v>
      </c>
      <c r="B24" s="230"/>
    </row>
    <row r="25" spans="1:2" x14ac:dyDescent="0.25">
      <c r="A25" s="231" t="str">
        <f>HYPERLINK("#'Tabella 2.5.1'!a1","Tabella 2.5.1")</f>
        <v>Tabella 2.5.1</v>
      </c>
      <c r="B25" s="235" t="s">
        <v>3655</v>
      </c>
    </row>
    <row r="26" spans="1:2" x14ac:dyDescent="0.25">
      <c r="A26" s="230" t="s">
        <v>3656</v>
      </c>
      <c r="B26" s="230"/>
    </row>
    <row r="27" spans="1:2" x14ac:dyDescent="0.25">
      <c r="A27" s="231" t="str">
        <f>HYPERLINK("#'Tabella 2.6.1'!a1","Tabella 2.6.1")</f>
        <v>Tabella 2.6.1</v>
      </c>
      <c r="B27" s="235" t="s">
        <v>3657</v>
      </c>
    </row>
    <row r="28" spans="1:2" x14ac:dyDescent="0.25">
      <c r="A28" s="231" t="str">
        <f>HYPERLINK("#'Tabella 2.6.2'!a1","Tabella 2.6.2")</f>
        <v>Tabella 2.6.2</v>
      </c>
      <c r="B28" s="235" t="s">
        <v>3658</v>
      </c>
    </row>
    <row r="29" spans="1:2" x14ac:dyDescent="0.25">
      <c r="A29" s="230" t="s">
        <v>3659</v>
      </c>
      <c r="B29" s="230"/>
    </row>
    <row r="30" spans="1:2" x14ac:dyDescent="0.25">
      <c r="A30" s="231" t="str">
        <f>HYPERLINK("#'Tabella 2.8.1'!a1","Tabella 2.8.1")</f>
        <v>Tabella 2.8.1</v>
      </c>
      <c r="B30" s="235" t="s">
        <v>3660</v>
      </c>
    </row>
    <row r="31" spans="1:2" x14ac:dyDescent="0.25">
      <c r="A31" s="231" t="str">
        <f>HYPERLINK("#'Tabella 2.8.2'!a1","Tabella 2.8.2")</f>
        <v>Tabella 2.8.2</v>
      </c>
      <c r="B31" s="235" t="s">
        <v>3661</v>
      </c>
    </row>
    <row r="32" spans="1:2" x14ac:dyDescent="0.25">
      <c r="A32" s="231" t="str">
        <f>HYPERLINK("#'Tabella 2.8.3'!a1","Tabella 2.8.3")</f>
        <v>Tabella 2.8.3</v>
      </c>
      <c r="B32" s="235" t="s">
        <v>3662</v>
      </c>
    </row>
    <row r="33" spans="1:2" x14ac:dyDescent="0.25">
      <c r="A33" s="230" t="s">
        <v>3663</v>
      </c>
      <c r="B33" s="230"/>
    </row>
    <row r="34" spans="1:2" x14ac:dyDescent="0.25">
      <c r="A34" s="231" t="str">
        <f>HYPERLINK("#'Tabella 2.9.1'!a1","Tabella 2.9.1")</f>
        <v>Tabella 2.9.1</v>
      </c>
      <c r="B34" s="235" t="s">
        <v>3664</v>
      </c>
    </row>
    <row r="35" spans="1:2" x14ac:dyDescent="0.25">
      <c r="A35" s="231" t="str">
        <f>HYPERLINK("#'Tabella 2.9.2'!a1","Tabella 2.9.2")</f>
        <v>Tabella 2.9.2</v>
      </c>
      <c r="B35" s="235" t="s">
        <v>3665</v>
      </c>
    </row>
    <row r="36" spans="1:2" x14ac:dyDescent="0.25">
      <c r="A36" s="231" t="str">
        <f>HYPERLINK("#'Tabella 2.9.3'!a1","Tabella 2.9.3")</f>
        <v>Tabella 2.9.3</v>
      </c>
      <c r="B36" s="235" t="s">
        <v>3666</v>
      </c>
    </row>
    <row r="37" spans="1:2" x14ac:dyDescent="0.25">
      <c r="A37" s="231" t="str">
        <f>HYPERLINK("#'Tabella 2.9.4'!a1","Tabella 2.9.4")</f>
        <v>Tabella 2.9.4</v>
      </c>
      <c r="B37" s="235" t="s">
        <v>3667</v>
      </c>
    </row>
    <row r="38" spans="1:2" x14ac:dyDescent="0.25">
      <c r="A38" s="231" t="str">
        <f>HYPERLINK("#'Tabella 2.9.5'!a1","Tabella 2.9.5")</f>
        <v>Tabella 2.9.5</v>
      </c>
      <c r="B38" s="235" t="s">
        <v>3668</v>
      </c>
    </row>
    <row r="39" spans="1:2" x14ac:dyDescent="0.25">
      <c r="A39" s="231" t="str">
        <f>HYPERLINK("#'Tabella 2.9.6'!a1","Tabella 2.9.6")</f>
        <v>Tabella 2.9.6</v>
      </c>
      <c r="B39" s="235" t="s">
        <v>3669</v>
      </c>
    </row>
    <row r="40" spans="1:2" x14ac:dyDescent="0.25">
      <c r="A40" s="231" t="str">
        <f>HYPERLINK("#'Tabella 2.9.7'!a1","Tabella 2.9.7")</f>
        <v>Tabella 2.9.7</v>
      </c>
      <c r="B40" s="235" t="s">
        <v>3670</v>
      </c>
    </row>
    <row r="41" spans="1:2" x14ac:dyDescent="0.25">
      <c r="A41" s="231" t="str">
        <f>HYPERLINK("#'Tabella 2.9.8'!a1","Tabella 2.9.8")</f>
        <v>Tabella 2.9.8</v>
      </c>
      <c r="B41" s="235" t="s">
        <v>3671</v>
      </c>
    </row>
    <row r="42" spans="1:2" x14ac:dyDescent="0.25">
      <c r="A42" s="234"/>
      <c r="B42" s="235"/>
    </row>
    <row r="43" spans="1:2" x14ac:dyDescent="0.25">
      <c r="A43" s="229" t="s">
        <v>3672</v>
      </c>
      <c r="B43" s="229"/>
    </row>
    <row r="44" spans="1:2" x14ac:dyDescent="0.25">
      <c r="A44" s="231" t="str">
        <f>HYPERLINK("#'Tabella 3.1'!a1","Tabella 3.1  ")</f>
        <v xml:space="preserve">Tabella 3.1  </v>
      </c>
      <c r="B44" s="235" t="s">
        <v>3673</v>
      </c>
    </row>
    <row r="45" spans="1:2" x14ac:dyDescent="0.25">
      <c r="A45" s="231" t="str">
        <f>HYPERLINK("#'Tabella 3.2'!a1","Tabella 3.2  ")</f>
        <v xml:space="preserve">Tabella 3.2  </v>
      </c>
      <c r="B45" s="235" t="s">
        <v>3674</v>
      </c>
    </row>
    <row r="46" spans="1:2" x14ac:dyDescent="0.25">
      <c r="A46" s="231" t="str">
        <f>HYPERLINK("#'Tabella 3.3'!a1","Tabella 3.3  ")</f>
        <v xml:space="preserve">Tabella 3.3  </v>
      </c>
      <c r="B46" s="235" t="s">
        <v>3675</v>
      </c>
    </row>
    <row r="47" spans="1:2" x14ac:dyDescent="0.25">
      <c r="A47" s="231" t="str">
        <f>HYPERLINK("#'Tabella 3.4'!a1","Tabella 3.4  ")</f>
        <v xml:space="preserve">Tabella 3.4  </v>
      </c>
      <c r="B47" s="235" t="s">
        <v>3676</v>
      </c>
    </row>
    <row r="48" spans="1:2" x14ac:dyDescent="0.25">
      <c r="A48" s="234"/>
      <c r="B48" s="235"/>
    </row>
    <row r="49" spans="1:3" x14ac:dyDescent="0.25">
      <c r="A49" s="229" t="s">
        <v>3677</v>
      </c>
      <c r="B49" s="229"/>
    </row>
    <row r="50" spans="1:3" x14ac:dyDescent="0.25">
      <c r="A50" s="230" t="s">
        <v>3678</v>
      </c>
      <c r="B50" s="230"/>
    </row>
    <row r="51" spans="1:3" x14ac:dyDescent="0.25">
      <c r="A51" s="231" t="str">
        <f>HYPERLINK("#'Tabella 4.1.1'!a1","Tabella 4.1.1")</f>
        <v>Tabella 4.1.1</v>
      </c>
      <c r="B51" s="235" t="s">
        <v>3679</v>
      </c>
    </row>
    <row r="52" spans="1:3" x14ac:dyDescent="0.25">
      <c r="A52" s="231" t="str">
        <f>HYPERLINK("#'Tabella 4.1.2'!a1","Tabella 4.1.2")</f>
        <v>Tabella 4.1.2</v>
      </c>
      <c r="B52" s="235" t="s">
        <v>3680</v>
      </c>
    </row>
    <row r="53" spans="1:3" x14ac:dyDescent="0.25">
      <c r="A53" s="231" t="str">
        <f>HYPERLINK("#'Tabella 4.1.3'!a1","Tabella 4.1.3")</f>
        <v>Tabella 4.1.3</v>
      </c>
      <c r="B53" s="235" t="s">
        <v>3681</v>
      </c>
    </row>
    <row r="54" spans="1:3" x14ac:dyDescent="0.25">
      <c r="A54" s="230" t="s">
        <v>3682</v>
      </c>
      <c r="B54" s="230"/>
    </row>
    <row r="55" spans="1:3" x14ac:dyDescent="0.25">
      <c r="A55" s="231" t="str">
        <f>HYPERLINK("#'Tabella 4.2.1'!a1","Tabella 4.2.1")</f>
        <v>Tabella 4.2.1</v>
      </c>
      <c r="B55" s="235" t="s">
        <v>3683</v>
      </c>
    </row>
    <row r="56" spans="1:3" x14ac:dyDescent="0.25">
      <c r="A56" s="230" t="s">
        <v>3684</v>
      </c>
      <c r="B56" s="230"/>
    </row>
    <row r="57" spans="1:3" ht="15" customHeight="1" x14ac:dyDescent="0.25">
      <c r="A57" s="231" t="str">
        <f>HYPERLINK("#'Tabella 4.3.1'!a1","Tabella 4.3.1")</f>
        <v>Tabella 4.3.1</v>
      </c>
      <c r="B57" s="235" t="s">
        <v>3679</v>
      </c>
      <c r="C57" s="236"/>
    </row>
    <row r="58" spans="1:3" ht="15" customHeight="1" x14ac:dyDescent="0.25">
      <c r="A58" s="231" t="str">
        <f>HYPERLINK("#'Tabella 4.3.2'!a1","Tabella 4.3.2")</f>
        <v>Tabella 4.3.2</v>
      </c>
      <c r="B58" s="235" t="s">
        <v>3685</v>
      </c>
      <c r="C58" s="236"/>
    </row>
    <row r="59" spans="1:3" ht="15" customHeight="1" x14ac:dyDescent="0.25">
      <c r="A59" s="231" t="str">
        <f>HYPERLINK("#'Tabella 4.3.3'!a1","Tabella 4.3.3")</f>
        <v>Tabella 4.3.3</v>
      </c>
      <c r="B59" s="235" t="s">
        <v>3681</v>
      </c>
      <c r="C59" s="236"/>
    </row>
    <row r="60" spans="1:3" ht="15" customHeight="1" x14ac:dyDescent="0.25">
      <c r="A60" s="230" t="s">
        <v>3686</v>
      </c>
      <c r="B60" s="230"/>
      <c r="C60" s="236"/>
    </row>
    <row r="61" spans="1:3" ht="15" customHeight="1" x14ac:dyDescent="0.25">
      <c r="A61" s="231" t="str">
        <f>HYPERLINK("#'Tabella 4.4.1'!a1","Tabella 4.4.1")</f>
        <v>Tabella 4.4.1</v>
      </c>
      <c r="B61" s="235" t="s">
        <v>3679</v>
      </c>
      <c r="C61" s="236"/>
    </row>
    <row r="62" spans="1:3" ht="15" customHeight="1" x14ac:dyDescent="0.25">
      <c r="A62" s="231" t="str">
        <f>HYPERLINK("#'Tabella 4.4.2'!a1","Tabella 4.4.2")</f>
        <v>Tabella 4.4.2</v>
      </c>
      <c r="B62" s="235" t="s">
        <v>3687</v>
      </c>
      <c r="C62" s="236"/>
    </row>
    <row r="63" spans="1:3" ht="15" customHeight="1" x14ac:dyDescent="0.25">
      <c r="A63" s="231" t="str">
        <f>HYPERLINK("#'Tabella 4.4.3'!a1","Tabella 4.4.3")</f>
        <v>Tabella 4.4.3</v>
      </c>
      <c r="B63" s="235" t="s">
        <v>3688</v>
      </c>
      <c r="C63" s="236"/>
    </row>
    <row r="64" spans="1:3" ht="15" customHeight="1" x14ac:dyDescent="0.25">
      <c r="A64" s="230" t="s">
        <v>3689</v>
      </c>
      <c r="B64" s="230"/>
      <c r="C64" s="236"/>
    </row>
    <row r="65" spans="1:3" ht="15" customHeight="1" x14ac:dyDescent="0.25">
      <c r="A65" s="231" t="str">
        <f>HYPERLINK("#'Tabella 4.5.1'!a1","Tabella 4.5.1")</f>
        <v>Tabella 4.5.1</v>
      </c>
      <c r="B65" s="235" t="s">
        <v>3690</v>
      </c>
      <c r="C65" s="236"/>
    </row>
    <row r="66" spans="1:3" ht="15" customHeight="1" x14ac:dyDescent="0.25">
      <c r="A66" s="231" t="str">
        <f>HYPERLINK("#'Tabella 4.5.2'!a1","Tabella 4.5.2")</f>
        <v>Tabella 4.5.2</v>
      </c>
      <c r="B66" s="235" t="s">
        <v>3691</v>
      </c>
      <c r="C66" s="236"/>
    </row>
    <row r="67" spans="1:3" ht="15" customHeight="1" x14ac:dyDescent="0.25">
      <c r="A67" s="237"/>
      <c r="B67" s="235"/>
      <c r="C67" s="236"/>
    </row>
    <row r="68" spans="1:3" ht="15" customHeight="1" x14ac:dyDescent="0.25">
      <c r="A68" s="229" t="s">
        <v>3692</v>
      </c>
      <c r="B68" s="229"/>
      <c r="C68" s="236"/>
    </row>
    <row r="69" spans="1:3" ht="15" customHeight="1" x14ac:dyDescent="0.25">
      <c r="A69" s="230" t="s">
        <v>3693</v>
      </c>
      <c r="B69" s="230"/>
      <c r="C69" s="236"/>
    </row>
    <row r="70" spans="1:3" ht="15" customHeight="1" x14ac:dyDescent="0.25">
      <c r="A70" s="231" t="str">
        <f>HYPERLINK("#'Tabella 5.1.1'!a1","Tabella 5.1.1")</f>
        <v>Tabella 5.1.1</v>
      </c>
      <c r="B70" s="235" t="s">
        <v>3694</v>
      </c>
      <c r="C70" s="236"/>
    </row>
    <row r="71" spans="1:3" ht="15" customHeight="1" x14ac:dyDescent="0.25">
      <c r="A71" s="231" t="str">
        <f>HYPERLINK("#'Tabella 5.1.2'!a1","Tabella 5.1.2")</f>
        <v>Tabella 5.1.2</v>
      </c>
      <c r="B71" s="235" t="s">
        <v>3695</v>
      </c>
      <c r="C71" s="236"/>
    </row>
    <row r="72" spans="1:3" x14ac:dyDescent="0.25">
      <c r="A72" s="231" t="str">
        <f>HYPERLINK("#'Tabella 5.1.3'!a1","Tabella 5.1.3")</f>
        <v>Tabella 5.1.3</v>
      </c>
      <c r="B72" s="235" t="s">
        <v>3696</v>
      </c>
      <c r="C72" s="236"/>
    </row>
  </sheetData>
  <mergeCells count="22">
    <mergeCell ref="A43:B43"/>
    <mergeCell ref="A49:B49"/>
    <mergeCell ref="A50:B50"/>
    <mergeCell ref="A54:B54"/>
    <mergeCell ref="A56:B56"/>
    <mergeCell ref="C57:C72"/>
    <mergeCell ref="A60:B60"/>
    <mergeCell ref="A64:B64"/>
    <mergeCell ref="A68:B68"/>
    <mergeCell ref="A69:B69"/>
    <mergeCell ref="A16:B16"/>
    <mergeCell ref="A20:B20"/>
    <mergeCell ref="A24:B24"/>
    <mergeCell ref="A26:B26"/>
    <mergeCell ref="A29:B29"/>
    <mergeCell ref="A33:B33"/>
    <mergeCell ref="A1:B1"/>
    <mergeCell ref="A2:B2"/>
    <mergeCell ref="A3:B3"/>
    <mergeCell ref="A9:B9"/>
    <mergeCell ref="A10:B10"/>
    <mergeCell ref="A13:B1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Q73"/>
  <sheetViews>
    <sheetView workbookViewId="0"/>
  </sheetViews>
  <sheetFormatPr defaultColWidth="8.85546875" defaultRowHeight="12.75" x14ac:dyDescent="0.2"/>
  <cols>
    <col min="1" max="2" width="0.42578125" style="15" customWidth="1"/>
    <col min="3" max="3" width="34.140625" style="15" customWidth="1"/>
    <col min="4" max="16" width="7.140625" style="15" customWidth="1"/>
    <col min="17" max="17" width="6.85546875" style="15" customWidth="1"/>
    <col min="18" max="18" width="5" style="15" customWidth="1"/>
    <col min="19" max="16384" width="8.85546875" style="15"/>
  </cols>
  <sheetData>
    <row r="1" spans="2:16" s="1" customFormat="1" ht="6.4" customHeight="1" x14ac:dyDescent="0.15"/>
    <row r="2" spans="2:16" s="1" customFormat="1" ht="2.1" customHeight="1" thickBot="1" x14ac:dyDescent="0.2">
      <c r="B2" s="159"/>
    </row>
    <row r="3" spans="2:16" s="1" customFormat="1" ht="12.75" customHeight="1" thickBot="1" x14ac:dyDescent="0.25">
      <c r="B3" s="159"/>
      <c r="G3" s="160" t="s">
        <v>0</v>
      </c>
      <c r="H3" s="160"/>
      <c r="I3" s="160"/>
      <c r="J3" s="160"/>
      <c r="M3" s="161" t="s">
        <v>1794</v>
      </c>
      <c r="N3" s="161"/>
      <c r="O3" s="161"/>
      <c r="P3" s="161"/>
    </row>
    <row r="4" spans="2:16" s="1" customFormat="1" ht="2.1" customHeight="1" thickBot="1" x14ac:dyDescent="0.2">
      <c r="B4" s="159"/>
      <c r="G4" s="160"/>
      <c r="H4" s="160"/>
      <c r="I4" s="160"/>
      <c r="J4" s="160"/>
    </row>
    <row r="5" spans="2:16" s="1" customFormat="1" ht="24.4" customHeight="1" x14ac:dyDescent="0.15">
      <c r="B5" s="159"/>
    </row>
    <row r="6" spans="2:16" s="1" customFormat="1" ht="5.0999999999999996" customHeight="1" x14ac:dyDescent="0.15"/>
    <row r="7" spans="2:16" s="1" customFormat="1" ht="12.75" customHeight="1" thickBot="1" x14ac:dyDescent="0.2">
      <c r="E7" s="164" t="s">
        <v>1795</v>
      </c>
      <c r="F7" s="164"/>
      <c r="G7" s="164"/>
      <c r="H7" s="164"/>
      <c r="I7" s="164"/>
      <c r="J7" s="164"/>
      <c r="K7" s="164"/>
    </row>
    <row r="8" spans="2:16" s="1" customFormat="1" ht="1.7" customHeight="1" thickBot="1" x14ac:dyDescent="0.2">
      <c r="C8" s="161" t="s">
        <v>3</v>
      </c>
      <c r="E8" s="164"/>
      <c r="F8" s="164"/>
      <c r="G8" s="164"/>
      <c r="H8" s="164"/>
      <c r="I8" s="164"/>
      <c r="J8" s="164"/>
      <c r="K8" s="164"/>
    </row>
    <row r="9" spans="2:16" s="1" customFormat="1" ht="10.15" customHeight="1" x14ac:dyDescent="0.15">
      <c r="C9" s="161"/>
    </row>
    <row r="10" spans="2:16" s="1" customFormat="1" ht="8.85" customHeight="1" x14ac:dyDescent="0.15"/>
    <row r="11" spans="2:16" s="1" customFormat="1" ht="11.65" customHeight="1" x14ac:dyDescent="0.2">
      <c r="C11" s="2" t="s">
        <v>1019</v>
      </c>
    </row>
    <row r="12" spans="2:16" s="1" customFormat="1" ht="8.85" customHeight="1" x14ac:dyDescent="0.15"/>
    <row r="13" spans="2:16" s="1" customFormat="1" ht="11.85" customHeight="1" x14ac:dyDescent="0.2">
      <c r="C13" s="2" t="s">
        <v>853</v>
      </c>
    </row>
    <row r="14" spans="2:16" s="1" customFormat="1" ht="8.85" customHeight="1" x14ac:dyDescent="0.15"/>
    <row r="15" spans="2:16" s="1" customFormat="1" ht="11.85" customHeight="1" x14ac:dyDescent="0.2">
      <c r="C15" s="2" t="s">
        <v>852</v>
      </c>
    </row>
    <row r="16" spans="2:16" s="1" customFormat="1" ht="15.4" customHeight="1" x14ac:dyDescent="0.15"/>
    <row r="17" spans="3:17" s="1" customFormat="1" ht="14.65" customHeight="1" x14ac:dyDescent="0.2">
      <c r="C17" s="25"/>
      <c r="D17" s="62"/>
      <c r="E17" s="62"/>
      <c r="F17" s="94"/>
      <c r="G17" s="94"/>
      <c r="H17" s="187" t="s">
        <v>1796</v>
      </c>
      <c r="I17" s="187"/>
      <c r="J17" s="187"/>
      <c r="K17" s="187"/>
      <c r="L17" s="187"/>
      <c r="M17" s="187"/>
      <c r="N17" s="187"/>
      <c r="O17" s="187"/>
      <c r="P17" s="187"/>
      <c r="Q17" s="187"/>
    </row>
    <row r="18" spans="3:17" s="1" customFormat="1" ht="14.65" customHeight="1" x14ac:dyDescent="0.15">
      <c r="C18" s="25"/>
      <c r="D18" s="187" t="s">
        <v>1797</v>
      </c>
      <c r="E18" s="187"/>
      <c r="F18" s="187" t="s">
        <v>842</v>
      </c>
      <c r="G18" s="187"/>
      <c r="H18" s="189"/>
      <c r="I18" s="189"/>
      <c r="J18" s="187" t="s">
        <v>888</v>
      </c>
      <c r="K18" s="187"/>
      <c r="L18" s="190" t="s">
        <v>1798</v>
      </c>
      <c r="M18" s="190"/>
      <c r="N18" s="190"/>
      <c r="O18" s="190"/>
      <c r="P18" s="174" t="s">
        <v>1799</v>
      </c>
      <c r="Q18" s="174" t="s">
        <v>1800</v>
      </c>
    </row>
    <row r="19" spans="3:17" s="1" customFormat="1" ht="37.15" customHeight="1" x14ac:dyDescent="0.15">
      <c r="C19" s="95" t="s">
        <v>1801</v>
      </c>
      <c r="D19" s="27" t="s">
        <v>892</v>
      </c>
      <c r="E19" s="27" t="s">
        <v>1802</v>
      </c>
      <c r="F19" s="50" t="s">
        <v>892</v>
      </c>
      <c r="G19" s="50" t="s">
        <v>893</v>
      </c>
      <c r="H19" s="27" t="s">
        <v>892</v>
      </c>
      <c r="I19" s="50" t="s">
        <v>1802</v>
      </c>
      <c r="J19" s="27" t="s">
        <v>895</v>
      </c>
      <c r="K19" s="27" t="s">
        <v>1803</v>
      </c>
      <c r="L19" s="27" t="s">
        <v>892</v>
      </c>
      <c r="M19" s="27" t="s">
        <v>893</v>
      </c>
      <c r="N19" s="27" t="s">
        <v>1802</v>
      </c>
      <c r="O19" s="27" t="s">
        <v>893</v>
      </c>
      <c r="P19" s="174"/>
      <c r="Q19" s="174"/>
    </row>
    <row r="20" spans="3:17" s="1" customFormat="1" ht="11.85" customHeight="1" x14ac:dyDescent="0.15">
      <c r="C20" s="79" t="s">
        <v>214</v>
      </c>
      <c r="D20" s="8">
        <v>93</v>
      </c>
      <c r="E20" s="8">
        <v>952</v>
      </c>
      <c r="F20" s="8"/>
      <c r="G20" s="9"/>
      <c r="H20" s="8">
        <v>93</v>
      </c>
      <c r="I20" s="8">
        <v>952</v>
      </c>
      <c r="J20" s="76">
        <v>10.2365591397849</v>
      </c>
      <c r="K20" s="76">
        <v>9.2716049382716097</v>
      </c>
      <c r="L20" s="8">
        <v>12</v>
      </c>
      <c r="M20" s="9">
        <v>0.12903225806451599</v>
      </c>
      <c r="N20" s="8">
        <v>53</v>
      </c>
      <c r="O20" s="9">
        <v>5.5672268907563001E-2</v>
      </c>
      <c r="P20" s="96">
        <v>0.87859354838709702</v>
      </c>
      <c r="Q20" s="9">
        <v>6.1064929733384204E-5</v>
      </c>
    </row>
    <row r="21" spans="3:17" s="1" customFormat="1" ht="11.85" customHeight="1" x14ac:dyDescent="0.15">
      <c r="C21" s="79" t="s">
        <v>216</v>
      </c>
      <c r="D21" s="10">
        <v>12378</v>
      </c>
      <c r="E21" s="10">
        <v>164404</v>
      </c>
      <c r="F21" s="10">
        <v>337</v>
      </c>
      <c r="G21" s="11">
        <v>2.7225723057036699E-2</v>
      </c>
      <c r="H21" s="10">
        <v>12041</v>
      </c>
      <c r="I21" s="10">
        <v>164067</v>
      </c>
      <c r="J21" s="78">
        <v>13.6256955402375</v>
      </c>
      <c r="K21" s="78">
        <v>11.5587990762125</v>
      </c>
      <c r="L21" s="10">
        <v>1216</v>
      </c>
      <c r="M21" s="11">
        <v>0.10098829000913501</v>
      </c>
      <c r="N21" s="10">
        <v>16028</v>
      </c>
      <c r="O21" s="11">
        <v>9.7691796644054002E-2</v>
      </c>
      <c r="P21" s="97">
        <v>5.7467195083464802</v>
      </c>
      <c r="Q21" s="11">
        <v>4.0881781312730098E-2</v>
      </c>
    </row>
    <row r="22" spans="3:17" s="1" customFormat="1" ht="11.85" customHeight="1" x14ac:dyDescent="0.15">
      <c r="C22" s="79" t="s">
        <v>217</v>
      </c>
      <c r="D22" s="8">
        <v>95603</v>
      </c>
      <c r="E22" s="8">
        <v>581608</v>
      </c>
      <c r="F22" s="8">
        <v>12483</v>
      </c>
      <c r="G22" s="9">
        <v>0.13057121638442301</v>
      </c>
      <c r="H22" s="8">
        <v>83120</v>
      </c>
      <c r="I22" s="8">
        <v>569125</v>
      </c>
      <c r="J22" s="76">
        <v>6.84702839268527</v>
      </c>
      <c r="K22" s="76">
        <v>5.58236680559809</v>
      </c>
      <c r="L22" s="8">
        <v>8023</v>
      </c>
      <c r="M22" s="9">
        <v>9.65230991337825E-2</v>
      </c>
      <c r="N22" s="8">
        <v>59436</v>
      </c>
      <c r="O22" s="9">
        <v>0.104433999560729</v>
      </c>
      <c r="P22" s="96">
        <v>1.96459845765159</v>
      </c>
      <c r="Q22" s="9">
        <v>0.102726098189864</v>
      </c>
    </row>
    <row r="23" spans="3:17" s="1" customFormat="1" ht="11.85" customHeight="1" x14ac:dyDescent="0.15">
      <c r="C23" s="79" t="s">
        <v>218</v>
      </c>
      <c r="D23" s="10">
        <v>148923</v>
      </c>
      <c r="E23" s="10">
        <v>868054</v>
      </c>
      <c r="F23" s="10">
        <v>32351</v>
      </c>
      <c r="G23" s="11">
        <v>0.217233066752617</v>
      </c>
      <c r="H23" s="10">
        <v>116572</v>
      </c>
      <c r="I23" s="10">
        <v>835703</v>
      </c>
      <c r="J23" s="78">
        <v>7.1689856912466103</v>
      </c>
      <c r="K23" s="78">
        <v>5.8216383364133701</v>
      </c>
      <c r="L23" s="10">
        <v>7266</v>
      </c>
      <c r="M23" s="11">
        <v>6.2330576810898E-2</v>
      </c>
      <c r="N23" s="10">
        <v>77014</v>
      </c>
      <c r="O23" s="11">
        <v>9.21547487564362E-2</v>
      </c>
      <c r="P23" s="97">
        <v>1.41529693751501</v>
      </c>
      <c r="Q23" s="11">
        <v>0.129839207007826</v>
      </c>
    </row>
    <row r="24" spans="3:17" s="1" customFormat="1" ht="11.85" customHeight="1" x14ac:dyDescent="0.15">
      <c r="C24" s="79" t="s">
        <v>219</v>
      </c>
      <c r="D24" s="8">
        <v>4930</v>
      </c>
      <c r="E24" s="8">
        <v>18685</v>
      </c>
      <c r="F24" s="8">
        <v>1322</v>
      </c>
      <c r="G24" s="9">
        <v>0.26815415821500999</v>
      </c>
      <c r="H24" s="8">
        <v>3608</v>
      </c>
      <c r="I24" s="8">
        <v>17363</v>
      </c>
      <c r="J24" s="76">
        <v>4.8123614190687398</v>
      </c>
      <c r="K24" s="76">
        <v>4.5257731958762903</v>
      </c>
      <c r="L24" s="8">
        <v>116</v>
      </c>
      <c r="M24" s="9">
        <v>3.2150776053215098E-2</v>
      </c>
      <c r="N24" s="8">
        <v>565</v>
      </c>
      <c r="O24" s="9">
        <v>3.2540459597995702E-2</v>
      </c>
      <c r="P24" s="96">
        <v>1.20478766629712</v>
      </c>
      <c r="Q24" s="9">
        <v>3.40630451026935E-3</v>
      </c>
    </row>
    <row r="25" spans="3:17" s="1" customFormat="1" ht="11.85" customHeight="1" x14ac:dyDescent="0.15">
      <c r="C25" s="79" t="s">
        <v>220</v>
      </c>
      <c r="D25" s="10">
        <v>5870</v>
      </c>
      <c r="E25" s="10">
        <v>23969</v>
      </c>
      <c r="F25" s="10">
        <v>2759</v>
      </c>
      <c r="G25" s="11">
        <v>0.47001703577512799</v>
      </c>
      <c r="H25" s="10">
        <v>3111</v>
      </c>
      <c r="I25" s="10">
        <v>21210</v>
      </c>
      <c r="J25" s="78">
        <v>6.8177434908389598</v>
      </c>
      <c r="K25" s="78">
        <v>5.2859624739402404</v>
      </c>
      <c r="L25" s="10">
        <v>233</v>
      </c>
      <c r="M25" s="11">
        <v>7.4895531983285094E-2</v>
      </c>
      <c r="N25" s="10">
        <v>3214</v>
      </c>
      <c r="O25" s="11">
        <v>0.15153229608675201</v>
      </c>
      <c r="P25" s="97">
        <v>1.0990850530376099</v>
      </c>
      <c r="Q25" s="11">
        <v>2.4632145687367201E-3</v>
      </c>
    </row>
    <row r="26" spans="3:17" s="1" customFormat="1" ht="11.85" customHeight="1" x14ac:dyDescent="0.15">
      <c r="C26" s="79" t="s">
        <v>221</v>
      </c>
      <c r="D26" s="8">
        <v>8619</v>
      </c>
      <c r="E26" s="8">
        <v>28979</v>
      </c>
      <c r="F26" s="8">
        <v>3584</v>
      </c>
      <c r="G26" s="9">
        <v>0.41582550179835198</v>
      </c>
      <c r="H26" s="8">
        <v>5035</v>
      </c>
      <c r="I26" s="8">
        <v>25395</v>
      </c>
      <c r="J26" s="76">
        <v>5.0436941410129101</v>
      </c>
      <c r="K26" s="76">
        <v>4.0947063688999199</v>
      </c>
      <c r="L26" s="8">
        <v>199</v>
      </c>
      <c r="M26" s="9">
        <v>3.9523336643495499E-2</v>
      </c>
      <c r="N26" s="8">
        <v>2524</v>
      </c>
      <c r="O26" s="9">
        <v>9.9389643630635904E-2</v>
      </c>
      <c r="P26" s="96">
        <v>1.29631680238332</v>
      </c>
      <c r="Q26" s="9">
        <v>5.0454921623328099E-3</v>
      </c>
    </row>
    <row r="27" spans="3:17" s="1" customFormat="1" ht="11.85" customHeight="1" x14ac:dyDescent="0.15">
      <c r="C27" s="79" t="s">
        <v>222</v>
      </c>
      <c r="D27" s="10">
        <v>6989</v>
      </c>
      <c r="E27" s="10">
        <v>49119</v>
      </c>
      <c r="F27" s="10">
        <v>827</v>
      </c>
      <c r="G27" s="11">
        <v>0.11832880240377699</v>
      </c>
      <c r="H27" s="10">
        <v>6162</v>
      </c>
      <c r="I27" s="10">
        <v>48292</v>
      </c>
      <c r="J27" s="78">
        <v>7.8370658876987997</v>
      </c>
      <c r="K27" s="78">
        <v>7.1870382807253197</v>
      </c>
      <c r="L27" s="10">
        <v>206</v>
      </c>
      <c r="M27" s="11">
        <v>3.3430704316780302E-2</v>
      </c>
      <c r="N27" s="10">
        <v>2065</v>
      </c>
      <c r="O27" s="11">
        <v>4.2760705706949398E-2</v>
      </c>
      <c r="P27" s="97">
        <v>2.35266694255112</v>
      </c>
      <c r="Q27" s="11">
        <v>9.6333334098428394E-3</v>
      </c>
    </row>
    <row r="28" spans="3:17" s="1" customFormat="1" ht="11.85" customHeight="1" x14ac:dyDescent="0.15">
      <c r="C28" s="79" t="s">
        <v>223</v>
      </c>
      <c r="D28" s="8">
        <v>16350</v>
      </c>
      <c r="E28" s="8">
        <v>95735</v>
      </c>
      <c r="F28" s="8">
        <v>2723</v>
      </c>
      <c r="G28" s="9">
        <v>0.16654434250764499</v>
      </c>
      <c r="H28" s="8">
        <v>13627</v>
      </c>
      <c r="I28" s="8">
        <v>93012</v>
      </c>
      <c r="J28" s="76">
        <v>6.8255668892639596</v>
      </c>
      <c r="K28" s="76">
        <v>5.8783451245770504</v>
      </c>
      <c r="L28" s="8">
        <v>623</v>
      </c>
      <c r="M28" s="9">
        <v>4.5718059734350898E-2</v>
      </c>
      <c r="N28" s="8">
        <v>6984</v>
      </c>
      <c r="O28" s="9">
        <v>7.5087085537349996E-2</v>
      </c>
      <c r="P28" s="96">
        <v>1.8489484919644801</v>
      </c>
      <c r="Q28" s="9">
        <v>1.9605866965762001E-2</v>
      </c>
    </row>
    <row r="29" spans="3:17" s="1" customFormat="1" ht="11.85" customHeight="1" x14ac:dyDescent="0.15">
      <c r="C29" s="79" t="s">
        <v>224</v>
      </c>
      <c r="D29" s="10">
        <v>5058</v>
      </c>
      <c r="E29" s="10">
        <v>92367</v>
      </c>
      <c r="F29" s="10">
        <v>59</v>
      </c>
      <c r="G29" s="11">
        <v>1.16646896006327E-2</v>
      </c>
      <c r="H29" s="10">
        <v>4999</v>
      </c>
      <c r="I29" s="10">
        <v>92308</v>
      </c>
      <c r="J29" s="78">
        <v>18.465293058611699</v>
      </c>
      <c r="K29" s="78">
        <v>15.067544910179601</v>
      </c>
      <c r="L29" s="10">
        <v>824</v>
      </c>
      <c r="M29" s="11">
        <v>0.164832966593319</v>
      </c>
      <c r="N29" s="10">
        <v>13192</v>
      </c>
      <c r="O29" s="11">
        <v>0.14291285695714301</v>
      </c>
      <c r="P29" s="97">
        <v>2.6366162432486502</v>
      </c>
      <c r="Q29" s="11">
        <v>1.5332530814474299E-2</v>
      </c>
    </row>
    <row r="30" spans="3:17" s="1" customFormat="1" ht="11.85" customHeight="1" x14ac:dyDescent="0.15">
      <c r="C30" s="79" t="s">
        <v>225</v>
      </c>
      <c r="D30" s="8">
        <v>659</v>
      </c>
      <c r="E30" s="8">
        <v>5956</v>
      </c>
      <c r="F30" s="8">
        <v>6</v>
      </c>
      <c r="G30" s="9">
        <v>9.1047040971168405E-3</v>
      </c>
      <c r="H30" s="8">
        <v>653</v>
      </c>
      <c r="I30" s="8">
        <v>5950</v>
      </c>
      <c r="J30" s="76">
        <v>9.1117917304747298</v>
      </c>
      <c r="K30" s="76">
        <v>7.7474402730375402</v>
      </c>
      <c r="L30" s="8">
        <v>67</v>
      </c>
      <c r="M30" s="9">
        <v>0.10260336906585001</v>
      </c>
      <c r="N30" s="8">
        <v>494</v>
      </c>
      <c r="O30" s="9">
        <v>8.3025210084033602E-2</v>
      </c>
      <c r="P30" s="96">
        <v>0.88111684532925005</v>
      </c>
      <c r="Q30" s="9">
        <v>4.51305034877653E-4</v>
      </c>
    </row>
    <row r="31" spans="3:17" s="1" customFormat="1" ht="11.85" customHeight="1" x14ac:dyDescent="0.15">
      <c r="C31" s="79" t="s">
        <v>227</v>
      </c>
      <c r="D31" s="10">
        <v>8320</v>
      </c>
      <c r="E31" s="10">
        <v>94280</v>
      </c>
      <c r="F31" s="10">
        <v>41</v>
      </c>
      <c r="G31" s="11">
        <v>4.9278846153846204E-3</v>
      </c>
      <c r="H31" s="10">
        <v>8279</v>
      </c>
      <c r="I31" s="10">
        <v>94239</v>
      </c>
      <c r="J31" s="78">
        <v>11.3828964850827</v>
      </c>
      <c r="K31" s="78">
        <v>9.0987740317637193</v>
      </c>
      <c r="L31" s="10">
        <v>1101</v>
      </c>
      <c r="M31" s="11">
        <v>0.13298707573378399</v>
      </c>
      <c r="N31" s="10">
        <v>11504</v>
      </c>
      <c r="O31" s="11">
        <v>0.122072602637974</v>
      </c>
      <c r="P31" s="97">
        <v>1.1129038168861001</v>
      </c>
      <c r="Q31" s="11">
        <v>7.0095545405144902E-3</v>
      </c>
    </row>
    <row r="32" spans="3:17" s="1" customFormat="1" ht="11.85" customHeight="1" x14ac:dyDescent="0.15">
      <c r="C32" s="79" t="s">
        <v>228</v>
      </c>
      <c r="D32" s="8">
        <v>9676</v>
      </c>
      <c r="E32" s="8">
        <v>148722</v>
      </c>
      <c r="F32" s="8">
        <v>48</v>
      </c>
      <c r="G32" s="9">
        <v>4.9607275733774296E-3</v>
      </c>
      <c r="H32" s="8">
        <v>9628</v>
      </c>
      <c r="I32" s="8">
        <v>148674</v>
      </c>
      <c r="J32" s="76">
        <v>15.4418363107603</v>
      </c>
      <c r="K32" s="76">
        <v>12.114693576175201</v>
      </c>
      <c r="L32" s="8">
        <v>1502</v>
      </c>
      <c r="M32" s="9">
        <v>0.15600332363938499</v>
      </c>
      <c r="N32" s="8">
        <v>20698</v>
      </c>
      <c r="O32" s="9">
        <v>0.13921734802319199</v>
      </c>
      <c r="P32" s="96">
        <v>1.3825932384711299</v>
      </c>
      <c r="Q32" s="9">
        <v>1.0323712153044E-2</v>
      </c>
    </row>
    <row r="33" spans="3:17" s="1" customFormat="1" ht="11.85" customHeight="1" x14ac:dyDescent="0.15">
      <c r="C33" s="79" t="s">
        <v>229</v>
      </c>
      <c r="D33" s="10">
        <v>173</v>
      </c>
      <c r="E33" s="10">
        <v>650</v>
      </c>
      <c r="F33" s="10"/>
      <c r="G33" s="11"/>
      <c r="H33" s="10">
        <v>173</v>
      </c>
      <c r="I33" s="10">
        <v>650</v>
      </c>
      <c r="J33" s="78">
        <v>3.7572254335260098</v>
      </c>
      <c r="K33" s="78">
        <v>3.7572254335260098</v>
      </c>
      <c r="L33" s="10"/>
      <c r="M33" s="11"/>
      <c r="N33" s="10">
        <v>0</v>
      </c>
      <c r="O33" s="11">
        <v>0</v>
      </c>
      <c r="P33" s="97">
        <v>0.66928612716763003</v>
      </c>
      <c r="Q33" s="11">
        <v>7.3933030492216199E-5</v>
      </c>
    </row>
    <row r="34" spans="3:17" s="1" customFormat="1" ht="11.85" customHeight="1" x14ac:dyDescent="0.15">
      <c r="C34" s="79" t="s">
        <v>230</v>
      </c>
      <c r="D34" s="8">
        <v>154430</v>
      </c>
      <c r="E34" s="8">
        <v>1704527</v>
      </c>
      <c r="F34" s="8">
        <v>2500</v>
      </c>
      <c r="G34" s="9">
        <v>1.6188564398109201E-2</v>
      </c>
      <c r="H34" s="8">
        <v>151930</v>
      </c>
      <c r="I34" s="8">
        <v>1702027</v>
      </c>
      <c r="J34" s="76">
        <v>11.202705193181099</v>
      </c>
      <c r="K34" s="76">
        <v>9.20601390716031</v>
      </c>
      <c r="L34" s="8">
        <v>18905</v>
      </c>
      <c r="M34" s="9">
        <v>0.124432304350688</v>
      </c>
      <c r="N34" s="8">
        <v>178340</v>
      </c>
      <c r="O34" s="9">
        <v>0.104780946483223</v>
      </c>
      <c r="P34" s="96">
        <v>1.08150553281116</v>
      </c>
      <c r="Q34" s="9">
        <v>0.126058789482243</v>
      </c>
    </row>
    <row r="35" spans="3:17" s="1" customFormat="1" ht="11.85" customHeight="1" x14ac:dyDescent="0.15">
      <c r="C35" s="79" t="s">
        <v>231</v>
      </c>
      <c r="D35" s="10">
        <v>356</v>
      </c>
      <c r="E35" s="10">
        <v>20359</v>
      </c>
      <c r="F35" s="10">
        <v>1</v>
      </c>
      <c r="G35" s="11">
        <v>2.8089887640449398E-3</v>
      </c>
      <c r="H35" s="10">
        <v>355</v>
      </c>
      <c r="I35" s="10">
        <v>20358</v>
      </c>
      <c r="J35" s="78">
        <v>57.346478873239398</v>
      </c>
      <c r="K35" s="78">
        <v>50.038461538461497</v>
      </c>
      <c r="L35" s="10">
        <v>17</v>
      </c>
      <c r="M35" s="11">
        <v>4.7887323943661998E-2</v>
      </c>
      <c r="N35" s="10">
        <v>797</v>
      </c>
      <c r="O35" s="11">
        <v>3.91492288044012E-2</v>
      </c>
      <c r="P35" s="97">
        <v>1.3530157746478899</v>
      </c>
      <c r="Q35" s="11">
        <v>3.4660653969653302E-4</v>
      </c>
    </row>
    <row r="36" spans="3:17" s="1" customFormat="1" ht="11.85" customHeight="1" x14ac:dyDescent="0.15">
      <c r="C36" s="79" t="s">
        <v>232</v>
      </c>
      <c r="D36" s="8">
        <v>11396</v>
      </c>
      <c r="E36" s="8">
        <v>127185</v>
      </c>
      <c r="F36" s="8">
        <v>681</v>
      </c>
      <c r="G36" s="9">
        <v>5.9757809757809803E-2</v>
      </c>
      <c r="H36" s="8">
        <v>10715</v>
      </c>
      <c r="I36" s="8">
        <v>126504</v>
      </c>
      <c r="J36" s="76">
        <v>11.8062529164722</v>
      </c>
      <c r="K36" s="76">
        <v>9.4624960769954995</v>
      </c>
      <c r="L36" s="8">
        <v>1156</v>
      </c>
      <c r="M36" s="9">
        <v>0.107886140923938</v>
      </c>
      <c r="N36" s="8">
        <v>14510</v>
      </c>
      <c r="O36" s="9">
        <v>0.114699930436982</v>
      </c>
      <c r="P36" s="96">
        <v>1.30731240317312</v>
      </c>
      <c r="Q36" s="9">
        <v>1.0207887289594E-2</v>
      </c>
    </row>
    <row r="37" spans="3:17" s="1" customFormat="1" ht="11.85" customHeight="1" x14ac:dyDescent="0.15">
      <c r="C37" s="79" t="s">
        <v>233</v>
      </c>
      <c r="D37" s="10">
        <v>21675</v>
      </c>
      <c r="E37" s="10">
        <v>184586</v>
      </c>
      <c r="F37" s="10">
        <v>2330</v>
      </c>
      <c r="G37" s="11">
        <v>0.10749711649365599</v>
      </c>
      <c r="H37" s="10">
        <v>19345</v>
      </c>
      <c r="I37" s="10">
        <v>182256</v>
      </c>
      <c r="J37" s="78">
        <v>9.4213491858361298</v>
      </c>
      <c r="K37" s="78">
        <v>8.1450303161541804</v>
      </c>
      <c r="L37" s="10">
        <v>873</v>
      </c>
      <c r="M37" s="11">
        <v>4.5127940036185102E-2</v>
      </c>
      <c r="N37" s="10">
        <v>12497</v>
      </c>
      <c r="O37" s="11">
        <v>6.8568387323325403E-2</v>
      </c>
      <c r="P37" s="97">
        <v>2.0952378444042399</v>
      </c>
      <c r="Q37" s="11">
        <v>3.5694646934688601E-2</v>
      </c>
    </row>
    <row r="38" spans="3:17" s="1" customFormat="1" ht="11.85" customHeight="1" x14ac:dyDescent="0.15">
      <c r="C38" s="79" t="s">
        <v>234</v>
      </c>
      <c r="D38" s="8">
        <v>56886</v>
      </c>
      <c r="E38" s="8">
        <v>176913</v>
      </c>
      <c r="F38" s="8">
        <v>170</v>
      </c>
      <c r="G38" s="9">
        <v>2.9884330063636002E-3</v>
      </c>
      <c r="H38" s="8">
        <v>56716</v>
      </c>
      <c r="I38" s="8">
        <v>176743</v>
      </c>
      <c r="J38" s="76">
        <v>3.1162811199661502</v>
      </c>
      <c r="K38" s="76">
        <v>3.07252124645892</v>
      </c>
      <c r="L38" s="8">
        <v>236</v>
      </c>
      <c r="M38" s="9">
        <v>4.1610832921926801E-3</v>
      </c>
      <c r="N38" s="8">
        <v>1219</v>
      </c>
      <c r="O38" s="9">
        <v>6.8970199668445097E-3</v>
      </c>
      <c r="P38" s="96">
        <v>0.264026622117216</v>
      </c>
      <c r="Q38" s="9">
        <v>8.0090975503765201E-3</v>
      </c>
    </row>
    <row r="39" spans="3:17" s="1" customFormat="1" ht="11.85" customHeight="1" x14ac:dyDescent="0.15">
      <c r="C39" s="79" t="s">
        <v>235</v>
      </c>
      <c r="D39" s="10">
        <v>37317</v>
      </c>
      <c r="E39" s="10">
        <v>347707</v>
      </c>
      <c r="F39" s="10">
        <v>834</v>
      </c>
      <c r="G39" s="11">
        <v>2.23490634295361E-2</v>
      </c>
      <c r="H39" s="10">
        <v>36483</v>
      </c>
      <c r="I39" s="10">
        <v>346873</v>
      </c>
      <c r="J39" s="78">
        <v>9.5077981525642095</v>
      </c>
      <c r="K39" s="78">
        <v>8.5539643125252702</v>
      </c>
      <c r="L39" s="10">
        <v>1849</v>
      </c>
      <c r="M39" s="11">
        <v>5.0681139160704998E-2</v>
      </c>
      <c r="N39" s="10">
        <v>17764</v>
      </c>
      <c r="O39" s="11">
        <v>5.1211826806929303E-2</v>
      </c>
      <c r="P39" s="97">
        <v>1.1897477290792999</v>
      </c>
      <c r="Q39" s="11">
        <v>3.2563777218720703E-2</v>
      </c>
    </row>
    <row r="40" spans="3:17" s="1" customFormat="1" ht="11.85" customHeight="1" x14ac:dyDescent="0.15">
      <c r="C40" s="79" t="s">
        <v>236</v>
      </c>
      <c r="D40" s="8">
        <v>2799</v>
      </c>
      <c r="E40" s="8">
        <v>22519</v>
      </c>
      <c r="F40" s="8">
        <v>125</v>
      </c>
      <c r="G40" s="9">
        <v>4.4658806716684499E-2</v>
      </c>
      <c r="H40" s="8">
        <v>2674</v>
      </c>
      <c r="I40" s="8">
        <v>22394</v>
      </c>
      <c r="J40" s="76">
        <v>8.3747195213163792</v>
      </c>
      <c r="K40" s="76">
        <v>6.875</v>
      </c>
      <c r="L40" s="8">
        <v>138</v>
      </c>
      <c r="M40" s="9">
        <v>5.1608077786088301E-2</v>
      </c>
      <c r="N40" s="8">
        <v>2535</v>
      </c>
      <c r="O40" s="9">
        <v>0.113199964276145</v>
      </c>
      <c r="P40" s="96">
        <v>0.86465007479431599</v>
      </c>
      <c r="Q40" s="9">
        <v>1.47595131676181E-3</v>
      </c>
    </row>
    <row r="41" spans="3:17" s="1" customFormat="1" ht="11.85" customHeight="1" x14ac:dyDescent="0.15">
      <c r="C41" s="79" t="s">
        <v>237</v>
      </c>
      <c r="D41" s="10">
        <v>9877</v>
      </c>
      <c r="E41" s="10">
        <v>23640</v>
      </c>
      <c r="F41" s="10">
        <v>5245</v>
      </c>
      <c r="G41" s="11">
        <v>0.53103168978434701</v>
      </c>
      <c r="H41" s="10">
        <v>4632</v>
      </c>
      <c r="I41" s="10">
        <v>18395</v>
      </c>
      <c r="J41" s="78">
        <v>3.9712867012089799</v>
      </c>
      <c r="K41" s="78">
        <v>3.48233134465351</v>
      </c>
      <c r="L41" s="10">
        <v>274</v>
      </c>
      <c r="M41" s="11">
        <v>5.9153713298791002E-2</v>
      </c>
      <c r="N41" s="10">
        <v>1429</v>
      </c>
      <c r="O41" s="11">
        <v>7.7684153302527897E-2</v>
      </c>
      <c r="P41" s="97">
        <v>0.78337905872193403</v>
      </c>
      <c r="Q41" s="11">
        <v>2.9160405628908298E-3</v>
      </c>
    </row>
    <row r="42" spans="3:17" s="1" customFormat="1" ht="11.85" customHeight="1" x14ac:dyDescent="0.15">
      <c r="C42" s="79" t="s">
        <v>238</v>
      </c>
      <c r="D42" s="8">
        <v>12</v>
      </c>
      <c r="E42" s="8">
        <v>15</v>
      </c>
      <c r="F42" s="8">
        <v>11</v>
      </c>
      <c r="G42" s="9">
        <v>0.91666666666666696</v>
      </c>
      <c r="H42" s="8">
        <v>1</v>
      </c>
      <c r="I42" s="8">
        <v>4</v>
      </c>
      <c r="J42" s="76">
        <v>4</v>
      </c>
      <c r="K42" s="76">
        <v>4</v>
      </c>
      <c r="L42" s="8"/>
      <c r="M42" s="9"/>
      <c r="N42" s="8">
        <v>0</v>
      </c>
      <c r="O42" s="9">
        <v>0</v>
      </c>
      <c r="P42" s="96">
        <v>0.84209999999999996</v>
      </c>
      <c r="Q42" s="9">
        <v>4.0883928413227197E-7</v>
      </c>
    </row>
    <row r="43" spans="3:17" s="1" customFormat="1" ht="11.85" customHeight="1" x14ac:dyDescent="0.15">
      <c r="C43" s="79" t="s">
        <v>239</v>
      </c>
      <c r="D43" s="10">
        <v>133953</v>
      </c>
      <c r="E43" s="10">
        <v>700327</v>
      </c>
      <c r="F43" s="10">
        <v>36518</v>
      </c>
      <c r="G43" s="11">
        <v>0.27261800780870898</v>
      </c>
      <c r="H43" s="10">
        <v>97435</v>
      </c>
      <c r="I43" s="10">
        <v>663809</v>
      </c>
      <c r="J43" s="78">
        <v>6.8128393287832898</v>
      </c>
      <c r="K43" s="78">
        <v>6.2442435522467399</v>
      </c>
      <c r="L43" s="10">
        <v>3410</v>
      </c>
      <c r="M43" s="11">
        <v>3.4997690768204401E-2</v>
      </c>
      <c r="N43" s="10">
        <v>29665</v>
      </c>
      <c r="O43" s="11">
        <v>4.4689059654207802E-2</v>
      </c>
      <c r="P43" s="97">
        <v>1.6688595627854499</v>
      </c>
      <c r="Q43" s="11">
        <v>0.12919242326032901</v>
      </c>
    </row>
    <row r="44" spans="3:17" s="1" customFormat="1" ht="11.85" customHeight="1" x14ac:dyDescent="0.15">
      <c r="C44" s="79" t="s">
        <v>240</v>
      </c>
      <c r="D44" s="8">
        <v>125515</v>
      </c>
      <c r="E44" s="8">
        <v>483046</v>
      </c>
      <c r="F44" s="8">
        <v>15006</v>
      </c>
      <c r="G44" s="9">
        <v>0.119555431621719</v>
      </c>
      <c r="H44" s="8">
        <v>110509</v>
      </c>
      <c r="I44" s="8">
        <v>468040</v>
      </c>
      <c r="J44" s="76">
        <v>4.2353111511279602</v>
      </c>
      <c r="K44" s="76">
        <v>3.6644262507603802</v>
      </c>
      <c r="L44" s="8">
        <v>10230</v>
      </c>
      <c r="M44" s="9">
        <v>9.2571645748310102E-2</v>
      </c>
      <c r="N44" s="8">
        <v>42250</v>
      </c>
      <c r="O44" s="9">
        <v>9.02700623878301E-2</v>
      </c>
      <c r="P44" s="96">
        <v>0.59018730782108297</v>
      </c>
      <c r="Q44" s="9">
        <v>5.42557354465419E-2</v>
      </c>
    </row>
    <row r="45" spans="3:17" s="1" customFormat="1" ht="11.85" customHeight="1" x14ac:dyDescent="0.15">
      <c r="C45" s="79" t="s">
        <v>241</v>
      </c>
      <c r="D45" s="10">
        <v>33369</v>
      </c>
      <c r="E45" s="10">
        <v>117636</v>
      </c>
      <c r="F45" s="10">
        <v>11949</v>
      </c>
      <c r="G45" s="11">
        <v>0.35808684707363098</v>
      </c>
      <c r="H45" s="10">
        <v>21420</v>
      </c>
      <c r="I45" s="10">
        <v>105687</v>
      </c>
      <c r="J45" s="78">
        <v>4.9340336134453802</v>
      </c>
      <c r="K45" s="78">
        <v>4.4815210010670299</v>
      </c>
      <c r="L45" s="10">
        <v>802</v>
      </c>
      <c r="M45" s="11">
        <v>3.7441643323996299E-2</v>
      </c>
      <c r="N45" s="10">
        <v>4907</v>
      </c>
      <c r="O45" s="11">
        <v>4.6429551411242602E-2</v>
      </c>
      <c r="P45" s="97">
        <v>1.14095285714286</v>
      </c>
      <c r="Q45" s="11">
        <v>1.72674188841772E-2</v>
      </c>
    </row>
    <row r="46" spans="3:17" s="1" customFormat="1" ht="11.85" customHeight="1" x14ac:dyDescent="0.15">
      <c r="C46" s="79" t="s">
        <v>242</v>
      </c>
      <c r="D46" s="8">
        <v>53742</v>
      </c>
      <c r="E46" s="8">
        <v>257680</v>
      </c>
      <c r="F46" s="8">
        <v>5059</v>
      </c>
      <c r="G46" s="9">
        <v>9.41349410144766E-2</v>
      </c>
      <c r="H46" s="8">
        <v>48683</v>
      </c>
      <c r="I46" s="8">
        <v>252621</v>
      </c>
      <c r="J46" s="76">
        <v>5.1891009181849901</v>
      </c>
      <c r="K46" s="76">
        <v>4.6144273770173099</v>
      </c>
      <c r="L46" s="8">
        <v>2396</v>
      </c>
      <c r="M46" s="9">
        <v>4.9216358893248199E-2</v>
      </c>
      <c r="N46" s="8">
        <v>16911</v>
      </c>
      <c r="O46" s="9">
        <v>6.6942178203712302E-2</v>
      </c>
      <c r="P46" s="96">
        <v>0.76613121623564695</v>
      </c>
      <c r="Q46" s="9">
        <v>2.1738967571524E-2</v>
      </c>
    </row>
    <row r="47" spans="3:17" s="1" customFormat="1" ht="11.85" customHeight="1" x14ac:dyDescent="0.15">
      <c r="C47" s="79" t="s">
        <v>243</v>
      </c>
      <c r="D47" s="10">
        <v>19695</v>
      </c>
      <c r="E47" s="10">
        <v>277083</v>
      </c>
      <c r="F47" s="10">
        <v>736</v>
      </c>
      <c r="G47" s="11">
        <v>3.7369890835237403E-2</v>
      </c>
      <c r="H47" s="10">
        <v>18959</v>
      </c>
      <c r="I47" s="10">
        <v>276347</v>
      </c>
      <c r="J47" s="78">
        <v>14.576032491165099</v>
      </c>
      <c r="K47" s="78">
        <v>11.317194570135699</v>
      </c>
      <c r="L47" s="10">
        <v>1279</v>
      </c>
      <c r="M47" s="11">
        <v>6.7461363995991397E-2</v>
      </c>
      <c r="N47" s="10">
        <v>35277</v>
      </c>
      <c r="O47" s="11">
        <v>0.12765472395213301</v>
      </c>
      <c r="P47" s="97">
        <v>0.72240688327443403</v>
      </c>
      <c r="Q47" s="11">
        <v>1.05442579592661E-2</v>
      </c>
    </row>
    <row r="48" spans="3:17" s="1" customFormat="1" ht="11.85" customHeight="1" x14ac:dyDescent="0.15">
      <c r="C48" s="79" t="s">
        <v>244</v>
      </c>
      <c r="D48" s="8">
        <v>56216</v>
      </c>
      <c r="E48" s="8">
        <v>262755</v>
      </c>
      <c r="F48" s="8">
        <v>10827</v>
      </c>
      <c r="G48" s="9">
        <v>0.19259641383236101</v>
      </c>
      <c r="H48" s="8">
        <v>45389</v>
      </c>
      <c r="I48" s="8">
        <v>251928</v>
      </c>
      <c r="J48" s="76">
        <v>5.55041970521492</v>
      </c>
      <c r="K48" s="76">
        <v>4.91206698784125</v>
      </c>
      <c r="L48" s="8">
        <v>1799</v>
      </c>
      <c r="M48" s="9">
        <v>3.9635153891912099E-2</v>
      </c>
      <c r="N48" s="8">
        <v>14940</v>
      </c>
      <c r="O48" s="9">
        <v>5.9302657902257798E-2</v>
      </c>
      <c r="P48" s="96">
        <v>0.98437662429222905</v>
      </c>
      <c r="Q48" s="9">
        <v>3.7568296665090102E-2</v>
      </c>
    </row>
    <row r="49" spans="3:17" s="1" customFormat="1" ht="11.85" customHeight="1" x14ac:dyDescent="0.15">
      <c r="C49" s="79" t="s">
        <v>245</v>
      </c>
      <c r="D49" s="10">
        <v>78</v>
      </c>
      <c r="E49" s="10">
        <v>2479</v>
      </c>
      <c r="F49" s="10">
        <v>2</v>
      </c>
      <c r="G49" s="11">
        <v>2.5641025641025599E-2</v>
      </c>
      <c r="H49" s="10">
        <v>76</v>
      </c>
      <c r="I49" s="10">
        <v>2477</v>
      </c>
      <c r="J49" s="78">
        <v>32.592105263157897</v>
      </c>
      <c r="K49" s="78">
        <v>20.8958333333333</v>
      </c>
      <c r="L49" s="10">
        <v>28</v>
      </c>
      <c r="M49" s="11">
        <v>0.36842105263157898</v>
      </c>
      <c r="N49" s="10">
        <v>584</v>
      </c>
      <c r="O49" s="11">
        <v>0.23576907549455001</v>
      </c>
      <c r="P49" s="97">
        <v>3.7656039473684202</v>
      </c>
      <c r="Q49" s="11">
        <v>1.9389449896333201E-4</v>
      </c>
    </row>
    <row r="50" spans="3:17" s="1" customFormat="1" ht="11.85" customHeight="1" x14ac:dyDescent="0.15">
      <c r="C50" s="79" t="s">
        <v>246</v>
      </c>
      <c r="D50" s="8">
        <v>3111</v>
      </c>
      <c r="E50" s="8">
        <v>38958</v>
      </c>
      <c r="F50" s="8">
        <v>279</v>
      </c>
      <c r="G50" s="9">
        <v>8.9681774349083906E-2</v>
      </c>
      <c r="H50" s="8">
        <v>2832</v>
      </c>
      <c r="I50" s="8">
        <v>38679</v>
      </c>
      <c r="J50" s="76">
        <v>13.657838983050899</v>
      </c>
      <c r="K50" s="76">
        <v>10.287535993418301</v>
      </c>
      <c r="L50" s="8">
        <v>401</v>
      </c>
      <c r="M50" s="9">
        <v>0.14159604519773999</v>
      </c>
      <c r="N50" s="8">
        <v>5842</v>
      </c>
      <c r="O50" s="9">
        <v>0.15103803097287899</v>
      </c>
      <c r="P50" s="96">
        <v>1.42857411723164</v>
      </c>
      <c r="Q50" s="9">
        <v>4.1006111190382399E-3</v>
      </c>
    </row>
    <row r="51" spans="3:17" s="1" customFormat="1" ht="11.85" customHeight="1" x14ac:dyDescent="0.15">
      <c r="C51" s="79" t="s">
        <v>247</v>
      </c>
      <c r="D51" s="10">
        <v>8302</v>
      </c>
      <c r="E51" s="10">
        <v>103219</v>
      </c>
      <c r="F51" s="10">
        <v>515</v>
      </c>
      <c r="G51" s="11">
        <v>6.2033245001204503E-2</v>
      </c>
      <c r="H51" s="10">
        <v>7787</v>
      </c>
      <c r="I51" s="10">
        <v>102704</v>
      </c>
      <c r="J51" s="78">
        <v>13.1891614228843</v>
      </c>
      <c r="K51" s="78">
        <v>11.111324376199599</v>
      </c>
      <c r="L51" s="10">
        <v>493</v>
      </c>
      <c r="M51" s="11">
        <v>6.3310645948375502E-2</v>
      </c>
      <c r="N51" s="10">
        <v>8208</v>
      </c>
      <c r="O51" s="11">
        <v>7.9918990496962106E-2</v>
      </c>
      <c r="P51" s="97">
        <v>5.3206134968537304</v>
      </c>
      <c r="Q51" s="11">
        <v>2.44836396000544E-2</v>
      </c>
    </row>
    <row r="52" spans="3:17" s="1" customFormat="1" ht="11.85" customHeight="1" x14ac:dyDescent="0.15">
      <c r="C52" s="79" t="s">
        <v>248</v>
      </c>
      <c r="D52" s="8">
        <v>3123</v>
      </c>
      <c r="E52" s="8">
        <v>17643</v>
      </c>
      <c r="F52" s="8">
        <v>267</v>
      </c>
      <c r="G52" s="9">
        <v>8.5494716618635905E-2</v>
      </c>
      <c r="H52" s="8">
        <v>2856</v>
      </c>
      <c r="I52" s="8">
        <v>17376</v>
      </c>
      <c r="J52" s="76">
        <v>6.0840336134453796</v>
      </c>
      <c r="K52" s="76">
        <v>4.7611548556430501</v>
      </c>
      <c r="L52" s="8">
        <v>189</v>
      </c>
      <c r="M52" s="9">
        <v>6.6176470588235295E-2</v>
      </c>
      <c r="N52" s="8">
        <v>2172</v>
      </c>
      <c r="O52" s="9">
        <v>0.125</v>
      </c>
      <c r="P52" s="96">
        <v>1.8914352591036401</v>
      </c>
      <c r="Q52" s="9">
        <v>3.6298055302602999E-3</v>
      </c>
    </row>
    <row r="53" spans="3:17" s="1" customFormat="1" ht="11.85" customHeight="1" x14ac:dyDescent="0.15">
      <c r="C53" s="79" t="s">
        <v>249</v>
      </c>
      <c r="D53" s="10">
        <v>1918</v>
      </c>
      <c r="E53" s="10">
        <v>4096</v>
      </c>
      <c r="F53" s="10">
        <v>1389</v>
      </c>
      <c r="G53" s="11">
        <v>0.72419186652763301</v>
      </c>
      <c r="H53" s="10">
        <v>529</v>
      </c>
      <c r="I53" s="10">
        <v>2707</v>
      </c>
      <c r="J53" s="78">
        <v>5.1172022684309999</v>
      </c>
      <c r="K53" s="78">
        <v>4.83976833976834</v>
      </c>
      <c r="L53" s="10">
        <v>11</v>
      </c>
      <c r="M53" s="11">
        <v>2.0793950850661599E-2</v>
      </c>
      <c r="N53" s="10">
        <v>71</v>
      </c>
      <c r="O53" s="11">
        <v>2.6228297007757698E-2</v>
      </c>
      <c r="P53" s="97">
        <v>1.0875258979205999</v>
      </c>
      <c r="Q53" s="11">
        <v>4.0793698354614E-4</v>
      </c>
    </row>
    <row r="54" spans="3:17" s="1" customFormat="1" ht="11.85" customHeight="1" x14ac:dyDescent="0.15">
      <c r="C54" s="79" t="s">
        <v>250</v>
      </c>
      <c r="D54" s="8">
        <v>803</v>
      </c>
      <c r="E54" s="8">
        <v>8604</v>
      </c>
      <c r="F54" s="8">
        <v>26</v>
      </c>
      <c r="G54" s="9">
        <v>3.2378580323785801E-2</v>
      </c>
      <c r="H54" s="8">
        <v>777</v>
      </c>
      <c r="I54" s="8">
        <v>8578</v>
      </c>
      <c r="J54" s="76">
        <v>11.039897039896999</v>
      </c>
      <c r="K54" s="76">
        <v>9.0408163265306101</v>
      </c>
      <c r="L54" s="8">
        <v>91</v>
      </c>
      <c r="M54" s="9">
        <v>0.117117117117117</v>
      </c>
      <c r="N54" s="8">
        <v>890</v>
      </c>
      <c r="O54" s="9">
        <v>0.103753788761949</v>
      </c>
      <c r="P54" s="96">
        <v>0.76410463320463295</v>
      </c>
      <c r="Q54" s="9">
        <v>4.5569620020769603E-4</v>
      </c>
    </row>
    <row r="55" spans="3:17" s="1" customFormat="1" ht="11.85" customHeight="1" x14ac:dyDescent="0.15">
      <c r="C55" s="79" t="s">
        <v>251</v>
      </c>
      <c r="D55" s="10">
        <v>182</v>
      </c>
      <c r="E55" s="10">
        <v>1653</v>
      </c>
      <c r="F55" s="10">
        <v>2</v>
      </c>
      <c r="G55" s="11">
        <v>1.0989010989011E-2</v>
      </c>
      <c r="H55" s="10">
        <v>180</v>
      </c>
      <c r="I55" s="10">
        <v>1651</v>
      </c>
      <c r="J55" s="78">
        <v>9.1722222222222207</v>
      </c>
      <c r="K55" s="78">
        <v>7.9532163742690098</v>
      </c>
      <c r="L55" s="10">
        <v>9</v>
      </c>
      <c r="M55" s="11">
        <v>0.05</v>
      </c>
      <c r="N55" s="10">
        <v>107</v>
      </c>
      <c r="O55" s="11">
        <v>6.480920654149E-2</v>
      </c>
      <c r="P55" s="97">
        <v>1.488955</v>
      </c>
      <c r="Q55" s="11">
        <v>1.93091785455657E-4</v>
      </c>
    </row>
    <row r="56" spans="3:17" s="1" customFormat="1" ht="11.85" customHeight="1" x14ac:dyDescent="0.15">
      <c r="C56" s="79" t="s">
        <v>252</v>
      </c>
      <c r="D56" s="8">
        <v>87277</v>
      </c>
      <c r="E56" s="8">
        <v>2067477</v>
      </c>
      <c r="F56" s="8">
        <v>294</v>
      </c>
      <c r="G56" s="9">
        <v>3.3685850796888101E-3</v>
      </c>
      <c r="H56" s="8">
        <v>86983</v>
      </c>
      <c r="I56" s="8">
        <v>2067183</v>
      </c>
      <c r="J56" s="76">
        <v>23.7653679454606</v>
      </c>
      <c r="K56" s="76">
        <v>21.172980977028399</v>
      </c>
      <c r="L56" s="8">
        <v>12021</v>
      </c>
      <c r="M56" s="9">
        <v>0.138199418277135</v>
      </c>
      <c r="N56" s="8">
        <v>116117</v>
      </c>
      <c r="O56" s="9">
        <v>5.6171611318397999E-2</v>
      </c>
      <c r="P56" s="96">
        <v>0.89853885816768797</v>
      </c>
      <c r="Q56" s="9">
        <v>5.2665097150911201E-2</v>
      </c>
    </row>
    <row r="57" spans="3:17" s="1" customFormat="1" ht="11.85" customHeight="1" x14ac:dyDescent="0.15">
      <c r="C57" s="79" t="s">
        <v>253</v>
      </c>
      <c r="D57" s="10">
        <v>7203</v>
      </c>
      <c r="E57" s="10">
        <v>65039</v>
      </c>
      <c r="F57" s="10">
        <v>268</v>
      </c>
      <c r="G57" s="11">
        <v>3.7206719422462897E-2</v>
      </c>
      <c r="H57" s="10">
        <v>6935</v>
      </c>
      <c r="I57" s="10">
        <v>64771</v>
      </c>
      <c r="J57" s="78">
        <v>9.3397260273972602</v>
      </c>
      <c r="K57" s="78">
        <v>7.5513974419706296</v>
      </c>
      <c r="L57" s="10">
        <v>602</v>
      </c>
      <c r="M57" s="11">
        <v>8.6806056236481605E-2</v>
      </c>
      <c r="N57" s="10">
        <v>6708</v>
      </c>
      <c r="O57" s="11">
        <v>0.103564866992944</v>
      </c>
      <c r="P57" s="97">
        <v>1.22146134102379</v>
      </c>
      <c r="Q57" s="11">
        <v>6.72131713687916E-3</v>
      </c>
    </row>
    <row r="58" spans="3:17" s="1" customFormat="1" ht="11.85" customHeight="1" x14ac:dyDescent="0.15">
      <c r="C58" s="79" t="s">
        <v>254</v>
      </c>
      <c r="D58" s="8">
        <v>6511</v>
      </c>
      <c r="E58" s="8">
        <v>195970</v>
      </c>
      <c r="F58" s="8">
        <v>22</v>
      </c>
      <c r="G58" s="9">
        <v>3.3788972508063302E-3</v>
      </c>
      <c r="H58" s="8">
        <v>6489</v>
      </c>
      <c r="I58" s="8">
        <v>195948</v>
      </c>
      <c r="J58" s="76">
        <v>30.196948682385599</v>
      </c>
      <c r="K58" s="76">
        <v>28.287551603683699</v>
      </c>
      <c r="L58" s="8">
        <v>191</v>
      </c>
      <c r="M58" s="9">
        <v>2.9434427492679899E-2</v>
      </c>
      <c r="N58" s="8">
        <v>6717</v>
      </c>
      <c r="O58" s="9">
        <v>3.4279502725212803E-2</v>
      </c>
      <c r="P58" s="96">
        <v>0.79276215133302497</v>
      </c>
      <c r="Q58" s="9">
        <v>3.5465483413472899E-3</v>
      </c>
    </row>
    <row r="59" spans="3:17" s="1" customFormat="1" ht="11.85" customHeight="1" x14ac:dyDescent="0.15">
      <c r="C59" s="79" t="s">
        <v>255</v>
      </c>
      <c r="D59" s="10">
        <v>1285</v>
      </c>
      <c r="E59" s="10">
        <v>4891</v>
      </c>
      <c r="F59" s="10">
        <v>35</v>
      </c>
      <c r="G59" s="11">
        <v>2.7237354085603099E-2</v>
      </c>
      <c r="H59" s="10">
        <v>1250</v>
      </c>
      <c r="I59" s="10">
        <v>4856</v>
      </c>
      <c r="J59" s="78">
        <v>3.8847999999999998</v>
      </c>
      <c r="K59" s="78">
        <v>3.8847999999999998</v>
      </c>
      <c r="L59" s="10"/>
      <c r="M59" s="11"/>
      <c r="N59" s="10">
        <v>0</v>
      </c>
      <c r="O59" s="11">
        <v>0</v>
      </c>
      <c r="P59" s="97">
        <v>1.25764184</v>
      </c>
      <c r="Q59" s="11">
        <v>8.2956190632502895E-4</v>
      </c>
    </row>
    <row r="60" spans="3:17" s="1" customFormat="1" ht="11.85" customHeight="1" x14ac:dyDescent="0.15">
      <c r="C60" s="79" t="s">
        <v>256</v>
      </c>
      <c r="D60" s="8">
        <v>18467</v>
      </c>
      <c r="E60" s="8">
        <v>158847</v>
      </c>
      <c r="F60" s="8">
        <v>496</v>
      </c>
      <c r="G60" s="9">
        <v>2.6858720961715501E-2</v>
      </c>
      <c r="H60" s="8">
        <v>17971</v>
      </c>
      <c r="I60" s="8">
        <v>158351</v>
      </c>
      <c r="J60" s="76">
        <v>8.81147404151133</v>
      </c>
      <c r="K60" s="76">
        <v>7.7216308962950002</v>
      </c>
      <c r="L60" s="8">
        <v>778</v>
      </c>
      <c r="M60" s="9">
        <v>4.3291970396750298E-2</v>
      </c>
      <c r="N60" s="8">
        <v>11057</v>
      </c>
      <c r="O60" s="9">
        <v>6.9825893110874004E-2</v>
      </c>
      <c r="P60" s="96">
        <v>1.4828893828946601</v>
      </c>
      <c r="Q60" s="9">
        <v>1.3931203543734399E-2</v>
      </c>
    </row>
    <row r="61" spans="3:17" s="1" customFormat="1" ht="11.85" customHeight="1" x14ac:dyDescent="0.15">
      <c r="C61" s="79" t="s">
        <v>257</v>
      </c>
      <c r="D61" s="10">
        <v>23440</v>
      </c>
      <c r="E61" s="10">
        <v>219116</v>
      </c>
      <c r="F61" s="10">
        <v>1278</v>
      </c>
      <c r="G61" s="11">
        <v>5.4522184300341302E-2</v>
      </c>
      <c r="H61" s="10">
        <v>22162</v>
      </c>
      <c r="I61" s="10">
        <v>217838</v>
      </c>
      <c r="J61" s="78">
        <v>9.8293475318112105</v>
      </c>
      <c r="K61" s="78">
        <v>7.8661329550060799</v>
      </c>
      <c r="L61" s="10">
        <v>2426</v>
      </c>
      <c r="M61" s="11">
        <v>0.109466654634058</v>
      </c>
      <c r="N61" s="10">
        <v>23546</v>
      </c>
      <c r="O61" s="11">
        <v>0.10808949770012601</v>
      </c>
      <c r="P61" s="97">
        <v>1.2501614339861</v>
      </c>
      <c r="Q61" s="11">
        <v>2.0995442729825699E-2</v>
      </c>
    </row>
    <row r="62" spans="3:17" s="1" customFormat="1" ht="11.85" customHeight="1" x14ac:dyDescent="0.15">
      <c r="C62" s="79" t="s">
        <v>258</v>
      </c>
      <c r="D62" s="8">
        <v>357</v>
      </c>
      <c r="E62" s="8">
        <v>5467</v>
      </c>
      <c r="F62" s="8">
        <v>4</v>
      </c>
      <c r="G62" s="9">
        <v>1.1204481792717101E-2</v>
      </c>
      <c r="H62" s="8">
        <v>353</v>
      </c>
      <c r="I62" s="8">
        <v>5463</v>
      </c>
      <c r="J62" s="76">
        <v>15.4759206798867</v>
      </c>
      <c r="K62" s="76">
        <v>10.592948717948699</v>
      </c>
      <c r="L62" s="8">
        <v>41</v>
      </c>
      <c r="M62" s="9">
        <v>0.11614730878187</v>
      </c>
      <c r="N62" s="8">
        <v>914</v>
      </c>
      <c r="O62" s="9">
        <v>0.16730734028921801</v>
      </c>
      <c r="P62" s="96">
        <v>2.1607521246458901</v>
      </c>
      <c r="Q62" s="9">
        <v>6.9968423386600404E-4</v>
      </c>
    </row>
    <row r="63" spans="3:17" s="1" customFormat="1" ht="11.85" customHeight="1" x14ac:dyDescent="0.15">
      <c r="C63" s="79" t="s">
        <v>259</v>
      </c>
      <c r="D63" s="10">
        <v>793</v>
      </c>
      <c r="E63" s="10">
        <v>6187</v>
      </c>
      <c r="F63" s="10">
        <v>53</v>
      </c>
      <c r="G63" s="11">
        <v>6.6834804539722598E-2</v>
      </c>
      <c r="H63" s="10">
        <v>740</v>
      </c>
      <c r="I63" s="10">
        <v>6134</v>
      </c>
      <c r="J63" s="78">
        <v>8.2891891891891891</v>
      </c>
      <c r="K63" s="78">
        <v>7.3860398860398897</v>
      </c>
      <c r="L63" s="10">
        <v>38</v>
      </c>
      <c r="M63" s="11">
        <v>5.1351351351351403E-2</v>
      </c>
      <c r="N63" s="10">
        <v>384</v>
      </c>
      <c r="O63" s="11">
        <v>6.2601891098793605E-2</v>
      </c>
      <c r="P63" s="97">
        <v>1.76077094594595</v>
      </c>
      <c r="Q63" s="11">
        <v>1.4646390423278201E-3</v>
      </c>
    </row>
    <row r="64" spans="3:17" s="1" customFormat="1" ht="11.85" customHeight="1" x14ac:dyDescent="0.15">
      <c r="C64" s="79" t="s">
        <v>260</v>
      </c>
      <c r="D64" s="8">
        <v>9134</v>
      </c>
      <c r="E64" s="8">
        <v>28674</v>
      </c>
      <c r="F64" s="8">
        <v>4709</v>
      </c>
      <c r="G64" s="9">
        <v>0.51554631048828503</v>
      </c>
      <c r="H64" s="8">
        <v>4425</v>
      </c>
      <c r="I64" s="8">
        <v>23965</v>
      </c>
      <c r="J64" s="76">
        <v>5.4158192090395501</v>
      </c>
      <c r="K64" s="76">
        <v>4.7964871194379404</v>
      </c>
      <c r="L64" s="8">
        <v>155</v>
      </c>
      <c r="M64" s="9">
        <v>3.5028248587570601E-2</v>
      </c>
      <c r="N64" s="8">
        <v>1431</v>
      </c>
      <c r="O64" s="9">
        <v>5.9712080116837103E-2</v>
      </c>
      <c r="P64" s="96">
        <v>1.3968069604519799</v>
      </c>
      <c r="Q64" s="9">
        <v>4.6868889666685501E-3</v>
      </c>
    </row>
    <row r="65" spans="3:17" s="1" customFormat="1" ht="11.85" customHeight="1" x14ac:dyDescent="0.15">
      <c r="C65" s="79" t="s">
        <v>261</v>
      </c>
      <c r="D65" s="10">
        <v>18994</v>
      </c>
      <c r="E65" s="10">
        <v>224089</v>
      </c>
      <c r="F65" s="10">
        <v>637</v>
      </c>
      <c r="G65" s="11">
        <v>3.3536906391492101E-2</v>
      </c>
      <c r="H65" s="10">
        <v>18357</v>
      </c>
      <c r="I65" s="10">
        <v>223452</v>
      </c>
      <c r="J65" s="78">
        <v>12.1725772184998</v>
      </c>
      <c r="K65" s="78">
        <v>10.393895436687799</v>
      </c>
      <c r="L65" s="10">
        <v>1812</v>
      </c>
      <c r="M65" s="11">
        <v>9.8708939369178003E-2</v>
      </c>
      <c r="N65" s="10">
        <v>18339</v>
      </c>
      <c r="O65" s="11">
        <v>8.2071317329896407E-2</v>
      </c>
      <c r="P65" s="97">
        <v>1.3860111183744599</v>
      </c>
      <c r="Q65" s="11">
        <v>1.84226549131302E-2</v>
      </c>
    </row>
    <row r="66" spans="3:17" s="1" customFormat="1" ht="11.85" customHeight="1" x14ac:dyDescent="0.15">
      <c r="C66" s="79" t="s">
        <v>263</v>
      </c>
      <c r="D66" s="8">
        <v>1161</v>
      </c>
      <c r="E66" s="8">
        <v>14732</v>
      </c>
      <c r="F66" s="8">
        <v>251</v>
      </c>
      <c r="G66" s="9">
        <v>0.21619293712317</v>
      </c>
      <c r="H66" s="8">
        <v>910</v>
      </c>
      <c r="I66" s="8">
        <v>14481</v>
      </c>
      <c r="J66" s="76">
        <v>15.913186813186799</v>
      </c>
      <c r="K66" s="76">
        <v>10.7940414507772</v>
      </c>
      <c r="L66" s="8">
        <v>138</v>
      </c>
      <c r="M66" s="9">
        <v>0.151648351648352</v>
      </c>
      <c r="N66" s="8">
        <v>2185</v>
      </c>
      <c r="O66" s="9">
        <v>0.150887369656792</v>
      </c>
      <c r="P66" s="96">
        <v>1.4560043956044</v>
      </c>
      <c r="Q66" s="9">
        <v>7.3673286409663304E-4</v>
      </c>
    </row>
    <row r="67" spans="3:17" s="1" customFormat="1" ht="11.85" customHeight="1" x14ac:dyDescent="0.15">
      <c r="C67" s="79" t="s">
        <v>264</v>
      </c>
      <c r="D67" s="10">
        <v>1210</v>
      </c>
      <c r="E67" s="10">
        <v>12290</v>
      </c>
      <c r="F67" s="10">
        <v>5</v>
      </c>
      <c r="G67" s="11">
        <v>4.1322314049586804E-3</v>
      </c>
      <c r="H67" s="10">
        <v>1205</v>
      </c>
      <c r="I67" s="10">
        <v>12285</v>
      </c>
      <c r="J67" s="78">
        <v>10.195020746888</v>
      </c>
      <c r="K67" s="78">
        <v>8.66512488436633</v>
      </c>
      <c r="L67" s="10">
        <v>124</v>
      </c>
      <c r="M67" s="11">
        <v>0.102904564315353</v>
      </c>
      <c r="N67" s="10">
        <v>1078</v>
      </c>
      <c r="O67" s="11">
        <v>8.7749287749287794E-2</v>
      </c>
      <c r="P67" s="97">
        <v>0.93383502074688796</v>
      </c>
      <c r="Q67" s="11">
        <v>8.7177826510708995E-4</v>
      </c>
    </row>
    <row r="68" spans="3:17" s="1" customFormat="1" ht="11.85" customHeight="1" x14ac:dyDescent="0.15">
      <c r="C68" s="79" t="s">
        <v>265</v>
      </c>
      <c r="D68" s="8">
        <v>485</v>
      </c>
      <c r="E68" s="8">
        <v>8583</v>
      </c>
      <c r="F68" s="8">
        <v>21</v>
      </c>
      <c r="G68" s="9">
        <v>4.3298969072164899E-2</v>
      </c>
      <c r="H68" s="8">
        <v>464</v>
      </c>
      <c r="I68" s="8">
        <v>8562</v>
      </c>
      <c r="J68" s="76">
        <v>18.452586206896601</v>
      </c>
      <c r="K68" s="76">
        <v>8.4289405684754506</v>
      </c>
      <c r="L68" s="8">
        <v>77</v>
      </c>
      <c r="M68" s="9">
        <v>0.16594827586206901</v>
      </c>
      <c r="N68" s="8">
        <v>3317</v>
      </c>
      <c r="O68" s="9">
        <v>0.38740948376547502</v>
      </c>
      <c r="P68" s="96">
        <v>2.1248271551724098</v>
      </c>
      <c r="Q68" s="9">
        <v>5.6229988645287198E-4</v>
      </c>
    </row>
    <row r="69" spans="3:17" s="1" customFormat="1" ht="11.85" customHeight="1" x14ac:dyDescent="0.15">
      <c r="C69" s="79" t="s">
        <v>266</v>
      </c>
      <c r="D69" s="10">
        <v>4361</v>
      </c>
      <c r="E69" s="10">
        <v>129845</v>
      </c>
      <c r="F69" s="10">
        <v>12</v>
      </c>
      <c r="G69" s="11">
        <v>2.7516624627378999E-3</v>
      </c>
      <c r="H69" s="10">
        <v>4349</v>
      </c>
      <c r="I69" s="10">
        <v>129833</v>
      </c>
      <c r="J69" s="78">
        <v>29.853529547022301</v>
      </c>
      <c r="K69" s="78">
        <v>26.764675855028099</v>
      </c>
      <c r="L69" s="10">
        <v>431</v>
      </c>
      <c r="M69" s="11">
        <v>9.9103242124626401E-2</v>
      </c>
      <c r="N69" s="10">
        <v>3899</v>
      </c>
      <c r="O69" s="11">
        <v>3.00308858302589E-2</v>
      </c>
      <c r="P69" s="97">
        <v>0.91980128765233404</v>
      </c>
      <c r="Q69" s="11">
        <v>2.9322611457795501E-3</v>
      </c>
    </row>
    <row r="70" spans="3:17" s="1" customFormat="1" ht="11.85" customHeight="1" x14ac:dyDescent="0.15">
      <c r="C70" s="79" t="s">
        <v>268</v>
      </c>
      <c r="D70" s="8">
        <v>2</v>
      </c>
      <c r="E70" s="8">
        <v>3</v>
      </c>
      <c r="F70" s="8">
        <v>1</v>
      </c>
      <c r="G70" s="9">
        <v>0.5</v>
      </c>
      <c r="H70" s="8">
        <v>1</v>
      </c>
      <c r="I70" s="8">
        <v>2</v>
      </c>
      <c r="J70" s="76">
        <v>2</v>
      </c>
      <c r="K70" s="76">
        <v>2</v>
      </c>
      <c r="L70" s="8"/>
      <c r="M70" s="9"/>
      <c r="N70" s="8">
        <v>0</v>
      </c>
      <c r="O70" s="9">
        <v>0</v>
      </c>
      <c r="P70" s="96">
        <v>0.96519999999999995</v>
      </c>
      <c r="Q70" s="9">
        <v>6.3238951911629505E-7</v>
      </c>
    </row>
    <row r="71" spans="3:17" s="1" customFormat="1" ht="11.85" customHeight="1" x14ac:dyDescent="0.15">
      <c r="C71" s="79" t="s">
        <v>269</v>
      </c>
      <c r="D71" s="10">
        <v>7552</v>
      </c>
      <c r="E71" s="10">
        <v>125943</v>
      </c>
      <c r="F71" s="10">
        <v>20</v>
      </c>
      <c r="G71" s="11">
        <v>2.64830508474576E-3</v>
      </c>
      <c r="H71" s="10">
        <v>7532</v>
      </c>
      <c r="I71" s="10">
        <v>125923</v>
      </c>
      <c r="J71" s="78">
        <v>16.718401486988899</v>
      </c>
      <c r="K71" s="78">
        <v>16.718401486988899</v>
      </c>
      <c r="L71" s="10"/>
      <c r="M71" s="11"/>
      <c r="N71" s="10">
        <v>0</v>
      </c>
      <c r="O71" s="11">
        <v>0</v>
      </c>
      <c r="P71" s="97">
        <v>0.58960160647902304</v>
      </c>
      <c r="Q71" s="11">
        <v>2.45077914336368E-3</v>
      </c>
    </row>
    <row r="72" spans="3:17" s="1" customFormat="1" ht="11.85" customHeight="1" x14ac:dyDescent="0.15">
      <c r="C72" s="79" t="s">
        <v>270</v>
      </c>
      <c r="D72" s="8">
        <v>572</v>
      </c>
      <c r="E72" s="8">
        <v>12614</v>
      </c>
      <c r="F72" s="8">
        <v>3</v>
      </c>
      <c r="G72" s="9">
        <v>5.2447552447552502E-3</v>
      </c>
      <c r="H72" s="8">
        <v>569</v>
      </c>
      <c r="I72" s="8">
        <v>12611</v>
      </c>
      <c r="J72" s="76">
        <v>22.163444639718801</v>
      </c>
      <c r="K72" s="76">
        <v>17.915019762845901</v>
      </c>
      <c r="L72" s="8">
        <v>63</v>
      </c>
      <c r="M72" s="9">
        <v>0.110720562390158</v>
      </c>
      <c r="N72" s="8">
        <v>1656</v>
      </c>
      <c r="O72" s="9">
        <v>0.131313932281342</v>
      </c>
      <c r="P72" s="96">
        <v>0.87279736379613304</v>
      </c>
      <c r="Q72" s="9">
        <v>3.2409847145478801E-4</v>
      </c>
    </row>
    <row r="73" spans="3:17" s="1" customFormat="1" ht="13.15" customHeight="1" x14ac:dyDescent="0.15">
      <c r="C73" s="12" t="s">
        <v>879</v>
      </c>
      <c r="D73" s="13">
        <v>1247200</v>
      </c>
      <c r="E73" s="13">
        <v>10335877</v>
      </c>
      <c r="F73" s="13">
        <v>159121</v>
      </c>
      <c r="G73" s="14">
        <v>0.127582584990378</v>
      </c>
      <c r="H73" s="13">
        <v>1088079</v>
      </c>
      <c r="I73" s="13">
        <v>10176756</v>
      </c>
      <c r="J73" s="80">
        <v>9.3529569084597703</v>
      </c>
      <c r="K73" s="80">
        <v>7.9151791054297798</v>
      </c>
      <c r="L73" s="13">
        <v>84871</v>
      </c>
      <c r="M73" s="14">
        <v>7.8000770164666403E-2</v>
      </c>
      <c r="N73" s="13">
        <v>802034</v>
      </c>
      <c r="O73" s="14">
        <v>7.88103792603458E-2</v>
      </c>
      <c r="P73" s="98">
        <v>1.25533466899003</v>
      </c>
      <c r="Q73" s="14">
        <v>1</v>
      </c>
    </row>
  </sheetData>
  <mergeCells count="13">
    <mergeCell ref="Q18:Q19"/>
    <mergeCell ref="D18:E18"/>
    <mergeCell ref="F18:G18"/>
    <mergeCell ref="H18:I18"/>
    <mergeCell ref="J18:K18"/>
    <mergeCell ref="L18:O18"/>
    <mergeCell ref="P18:P19"/>
    <mergeCell ref="H17:Q17"/>
    <mergeCell ref="B2:B5"/>
    <mergeCell ref="G3:J4"/>
    <mergeCell ref="M3:P3"/>
    <mergeCell ref="E7:K8"/>
    <mergeCell ref="C8:C9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R204"/>
  <sheetViews>
    <sheetView topLeftCell="A10" workbookViewId="0"/>
  </sheetViews>
  <sheetFormatPr defaultColWidth="8.85546875" defaultRowHeight="12.75" x14ac:dyDescent="0.2"/>
  <cols>
    <col min="1" max="1" width="0.7109375" style="15" customWidth="1"/>
    <col min="2" max="2" width="0.28515625" style="15" customWidth="1"/>
    <col min="3" max="3" width="40.28515625" style="15" customWidth="1"/>
    <col min="4" max="10" width="6.42578125" style="15" customWidth="1"/>
    <col min="11" max="11" width="6.7109375" style="15" customWidth="1"/>
    <col min="12" max="12" width="6.140625" style="15" customWidth="1"/>
    <col min="13" max="13" width="6.7109375" style="15" customWidth="1"/>
    <col min="14" max="14" width="6.140625" style="15" customWidth="1"/>
    <col min="15" max="17" width="6.42578125" style="15" customWidth="1"/>
    <col min="18" max="18" width="2.7109375" style="15" customWidth="1"/>
    <col min="19" max="19" width="4.7109375" style="15" customWidth="1"/>
    <col min="20" max="16384" width="8.85546875" style="15"/>
  </cols>
  <sheetData>
    <row r="1" spans="2:18" s="1" customFormat="1" ht="3" customHeight="1" x14ac:dyDescent="0.15"/>
    <row r="2" spans="2:18" s="1" customFormat="1" ht="6" customHeight="1" thickBot="1" x14ac:dyDescent="0.2">
      <c r="B2" s="159"/>
    </row>
    <row r="3" spans="2:18" s="1" customFormat="1" ht="12.75" customHeight="1" thickBot="1" x14ac:dyDescent="0.25">
      <c r="B3" s="159"/>
      <c r="G3" s="160" t="s">
        <v>0</v>
      </c>
      <c r="H3" s="160"/>
      <c r="I3" s="160"/>
      <c r="J3" s="160"/>
      <c r="N3" s="161" t="s">
        <v>1794</v>
      </c>
      <c r="O3" s="161"/>
      <c r="P3" s="161"/>
      <c r="Q3" s="161"/>
      <c r="R3" s="161"/>
    </row>
    <row r="4" spans="2:18" s="1" customFormat="1" ht="2.1" customHeight="1" thickBot="1" x14ac:dyDescent="0.2">
      <c r="B4" s="159"/>
      <c r="G4" s="160"/>
      <c r="H4" s="160"/>
      <c r="I4" s="160"/>
      <c r="J4" s="160"/>
    </row>
    <row r="5" spans="2:18" s="1" customFormat="1" ht="20.85" customHeight="1" x14ac:dyDescent="0.15">
      <c r="B5" s="159"/>
    </row>
    <row r="6" spans="2:18" s="1" customFormat="1" ht="8.85" customHeight="1" x14ac:dyDescent="0.15"/>
    <row r="7" spans="2:18" s="1" customFormat="1" ht="12.75" customHeight="1" thickBot="1" x14ac:dyDescent="0.2">
      <c r="E7" s="164" t="s">
        <v>1804</v>
      </c>
      <c r="F7" s="164"/>
      <c r="G7" s="164"/>
      <c r="H7" s="164"/>
      <c r="I7" s="164"/>
      <c r="J7" s="164"/>
      <c r="K7" s="164"/>
      <c r="L7" s="164"/>
      <c r="M7" s="164"/>
    </row>
    <row r="8" spans="2:18" s="1" customFormat="1" ht="1.7" customHeight="1" thickBot="1" x14ac:dyDescent="0.2">
      <c r="C8" s="161" t="s">
        <v>3</v>
      </c>
      <c r="E8" s="164"/>
      <c r="F8" s="164"/>
      <c r="G8" s="164"/>
      <c r="H8" s="164"/>
      <c r="I8" s="164"/>
      <c r="J8" s="164"/>
      <c r="K8" s="164"/>
      <c r="L8" s="164"/>
      <c r="M8" s="164"/>
    </row>
    <row r="9" spans="2:18" s="1" customFormat="1" ht="10.15" customHeight="1" x14ac:dyDescent="0.15">
      <c r="C9" s="161"/>
    </row>
    <row r="10" spans="2:18" s="1" customFormat="1" ht="8.85" customHeight="1" x14ac:dyDescent="0.15"/>
    <row r="11" spans="2:18" s="1" customFormat="1" ht="11.65" customHeight="1" x14ac:dyDescent="0.2">
      <c r="C11" s="2" t="s">
        <v>1019</v>
      </c>
    </row>
    <row r="12" spans="2:18" s="1" customFormat="1" ht="8.85" customHeight="1" x14ac:dyDescent="0.15"/>
    <row r="13" spans="2:18" s="1" customFormat="1" ht="11.85" customHeight="1" x14ac:dyDescent="0.2">
      <c r="C13" s="2" t="s">
        <v>853</v>
      </c>
    </row>
    <row r="14" spans="2:18" s="1" customFormat="1" ht="8.85" customHeight="1" x14ac:dyDescent="0.15"/>
    <row r="15" spans="2:18" s="1" customFormat="1" ht="11.85" customHeight="1" x14ac:dyDescent="0.2">
      <c r="C15" s="2" t="s">
        <v>852</v>
      </c>
    </row>
    <row r="16" spans="2:18" s="1" customFormat="1" ht="14.1" customHeight="1" x14ac:dyDescent="0.15"/>
    <row r="17" spans="3:17" s="1" customFormat="1" ht="14.65" customHeight="1" x14ac:dyDescent="0.15">
      <c r="C17" s="99" t="s">
        <v>1805</v>
      </c>
    </row>
    <row r="18" spans="3:17" s="1" customFormat="1" ht="14.65" customHeight="1" x14ac:dyDescent="0.2">
      <c r="C18" s="100"/>
      <c r="D18" s="101"/>
      <c r="E18" s="101"/>
      <c r="F18" s="102"/>
      <c r="G18" s="102"/>
      <c r="H18" s="187" t="s">
        <v>1796</v>
      </c>
      <c r="I18" s="187"/>
      <c r="J18" s="187"/>
      <c r="K18" s="187"/>
      <c r="L18" s="187"/>
      <c r="M18" s="187"/>
      <c r="N18" s="187"/>
      <c r="O18" s="187"/>
      <c r="P18" s="187"/>
      <c r="Q18" s="187"/>
    </row>
    <row r="19" spans="3:17" s="1" customFormat="1" ht="13.15" customHeight="1" x14ac:dyDescent="0.15">
      <c r="C19" s="103"/>
      <c r="D19" s="187" t="s">
        <v>1797</v>
      </c>
      <c r="E19" s="187"/>
      <c r="F19" s="187" t="s">
        <v>842</v>
      </c>
      <c r="G19" s="187"/>
      <c r="H19" s="189"/>
      <c r="I19" s="189"/>
      <c r="J19" s="187" t="s">
        <v>888</v>
      </c>
      <c r="K19" s="187"/>
      <c r="L19" s="190" t="s">
        <v>1798</v>
      </c>
      <c r="M19" s="190"/>
      <c r="N19" s="190"/>
      <c r="O19" s="190"/>
      <c r="P19" s="174" t="s">
        <v>1799</v>
      </c>
      <c r="Q19" s="191" t="s">
        <v>1800</v>
      </c>
    </row>
    <row r="20" spans="3:17" s="1" customFormat="1" ht="37.15" customHeight="1" x14ac:dyDescent="0.15">
      <c r="C20" s="74" t="s">
        <v>1801</v>
      </c>
      <c r="D20" s="27" t="s">
        <v>892</v>
      </c>
      <c r="E20" s="27" t="s">
        <v>1802</v>
      </c>
      <c r="F20" s="50" t="s">
        <v>892</v>
      </c>
      <c r="G20" s="50" t="s">
        <v>893</v>
      </c>
      <c r="H20" s="27" t="s">
        <v>892</v>
      </c>
      <c r="I20" s="104" t="s">
        <v>1802</v>
      </c>
      <c r="J20" s="27" t="s">
        <v>895</v>
      </c>
      <c r="K20" s="27" t="s">
        <v>1803</v>
      </c>
      <c r="L20" s="27" t="s">
        <v>892</v>
      </c>
      <c r="M20" s="27" t="s">
        <v>893</v>
      </c>
      <c r="N20" s="27" t="s">
        <v>1802</v>
      </c>
      <c r="O20" s="27" t="s">
        <v>893</v>
      </c>
      <c r="P20" s="174"/>
      <c r="Q20" s="191"/>
    </row>
    <row r="21" spans="3:17" s="1" customFormat="1" ht="12.4" customHeight="1" x14ac:dyDescent="0.15">
      <c r="C21" s="105" t="s">
        <v>216</v>
      </c>
      <c r="D21" s="8">
        <v>2608</v>
      </c>
      <c r="E21" s="8">
        <v>31658</v>
      </c>
      <c r="F21" s="53">
        <v>22</v>
      </c>
      <c r="G21" s="9">
        <v>8.4355828220858894E-3</v>
      </c>
      <c r="H21" s="8">
        <v>2586</v>
      </c>
      <c r="I21" s="8">
        <v>31636</v>
      </c>
      <c r="J21" s="76">
        <v>12.2335653518948</v>
      </c>
      <c r="K21" s="76">
        <v>11.479787668436099</v>
      </c>
      <c r="L21" s="8">
        <v>137</v>
      </c>
      <c r="M21" s="9">
        <v>5.2977571539056502E-2</v>
      </c>
      <c r="N21" s="8">
        <v>1161</v>
      </c>
      <c r="O21" s="9">
        <v>3.6698697686180302E-2</v>
      </c>
      <c r="P21" s="96">
        <v>6.2491744392884803</v>
      </c>
      <c r="Q21" s="106">
        <v>9.4810595985385399E-3</v>
      </c>
    </row>
    <row r="22" spans="3:17" s="1" customFormat="1" ht="12.4" customHeight="1" x14ac:dyDescent="0.15">
      <c r="C22" s="105" t="s">
        <v>217</v>
      </c>
      <c r="D22" s="10">
        <v>20088</v>
      </c>
      <c r="E22" s="10">
        <v>111019</v>
      </c>
      <c r="F22" s="57">
        <v>2094</v>
      </c>
      <c r="G22" s="11">
        <v>0.104241338112306</v>
      </c>
      <c r="H22" s="10">
        <v>17994</v>
      </c>
      <c r="I22" s="10">
        <v>108925</v>
      </c>
      <c r="J22" s="78">
        <v>6.0534066911192603</v>
      </c>
      <c r="K22" s="78">
        <v>5.3471787296898103</v>
      </c>
      <c r="L22" s="10">
        <v>1069</v>
      </c>
      <c r="M22" s="11">
        <v>5.9408691786150901E-2</v>
      </c>
      <c r="N22" s="10">
        <v>6315</v>
      </c>
      <c r="O22" s="11">
        <v>5.7975671333486301E-2</v>
      </c>
      <c r="P22" s="97">
        <v>1.86578284983884</v>
      </c>
      <c r="Q22" s="107">
        <v>2.11758335757921E-2</v>
      </c>
    </row>
    <row r="23" spans="3:17" s="1" customFormat="1" ht="12.4" customHeight="1" x14ac:dyDescent="0.15">
      <c r="C23" s="105" t="s">
        <v>218</v>
      </c>
      <c r="D23" s="8">
        <v>40790</v>
      </c>
      <c r="E23" s="8">
        <v>160666</v>
      </c>
      <c r="F23" s="53">
        <v>13480</v>
      </c>
      <c r="G23" s="9">
        <v>0.33047315518509401</v>
      </c>
      <c r="H23" s="8">
        <v>27310</v>
      </c>
      <c r="I23" s="8">
        <v>147186</v>
      </c>
      <c r="J23" s="76">
        <v>5.3894544123031896</v>
      </c>
      <c r="K23" s="76">
        <v>4.6692013770665497</v>
      </c>
      <c r="L23" s="8">
        <v>877</v>
      </c>
      <c r="M23" s="9">
        <v>3.2112779201757598E-2</v>
      </c>
      <c r="N23" s="8">
        <v>8951</v>
      </c>
      <c r="O23" s="9">
        <v>6.0814207873031399E-2</v>
      </c>
      <c r="P23" s="96">
        <v>1.4439768033687299</v>
      </c>
      <c r="Q23" s="106">
        <v>3.0671437130456902E-2</v>
      </c>
    </row>
    <row r="24" spans="3:17" s="1" customFormat="1" ht="12.4" customHeight="1" x14ac:dyDescent="0.15">
      <c r="C24" s="105" t="s">
        <v>219</v>
      </c>
      <c r="D24" s="10">
        <v>321</v>
      </c>
      <c r="E24" s="10">
        <v>637</v>
      </c>
      <c r="F24" s="57">
        <v>100</v>
      </c>
      <c r="G24" s="11">
        <v>0.31152647975077902</v>
      </c>
      <c r="H24" s="10">
        <v>221</v>
      </c>
      <c r="I24" s="10">
        <v>537</v>
      </c>
      <c r="J24" s="78">
        <v>2.4298642533936698</v>
      </c>
      <c r="K24" s="78">
        <v>2.4298642533936698</v>
      </c>
      <c r="L24" s="10"/>
      <c r="M24" s="11"/>
      <c r="N24" s="10">
        <v>0</v>
      </c>
      <c r="O24" s="11">
        <v>0</v>
      </c>
      <c r="P24" s="97">
        <v>1.35095248868778</v>
      </c>
      <c r="Q24" s="107">
        <v>2.2484941823371299E-4</v>
      </c>
    </row>
    <row r="25" spans="3:17" s="1" customFormat="1" ht="12.4" customHeight="1" x14ac:dyDescent="0.15">
      <c r="C25" s="105" t="s">
        <v>221</v>
      </c>
      <c r="D25" s="8">
        <v>1787</v>
      </c>
      <c r="E25" s="8">
        <v>5042</v>
      </c>
      <c r="F25" s="53">
        <v>796</v>
      </c>
      <c r="G25" s="9">
        <v>0.445439283715725</v>
      </c>
      <c r="H25" s="8">
        <v>991</v>
      </c>
      <c r="I25" s="8">
        <v>4246</v>
      </c>
      <c r="J25" s="76">
        <v>4.2845610494450099</v>
      </c>
      <c r="K25" s="76">
        <v>3.8014329580348001</v>
      </c>
      <c r="L25" s="8">
        <v>14</v>
      </c>
      <c r="M25" s="9">
        <v>1.41271442986882E-2</v>
      </c>
      <c r="N25" s="8">
        <v>299</v>
      </c>
      <c r="O25" s="9">
        <v>7.0419218087611896E-2</v>
      </c>
      <c r="P25" s="96">
        <v>1.64894561049445</v>
      </c>
      <c r="Q25" s="106">
        <v>1.2468031463041701E-3</v>
      </c>
    </row>
    <row r="26" spans="3:17" s="1" customFormat="1" ht="12.4" customHeight="1" x14ac:dyDescent="0.15">
      <c r="C26" s="105" t="s">
        <v>222</v>
      </c>
      <c r="D26" s="10">
        <v>367</v>
      </c>
      <c r="E26" s="10">
        <v>2397</v>
      </c>
      <c r="F26" s="57">
        <v>35</v>
      </c>
      <c r="G26" s="11">
        <v>9.5367847411444107E-2</v>
      </c>
      <c r="H26" s="10">
        <v>332</v>
      </c>
      <c r="I26" s="10">
        <v>2362</v>
      </c>
      <c r="J26" s="78">
        <v>7.1144578313253</v>
      </c>
      <c r="K26" s="78">
        <v>6.9665653495440703</v>
      </c>
      <c r="L26" s="10">
        <v>3</v>
      </c>
      <c r="M26" s="11">
        <v>9.0361445783132491E-3</v>
      </c>
      <c r="N26" s="10">
        <v>32</v>
      </c>
      <c r="O26" s="11">
        <v>1.35478408128704E-2</v>
      </c>
      <c r="P26" s="97">
        <v>2.1823102409638602</v>
      </c>
      <c r="Q26" s="107">
        <v>4.9336256345480203E-4</v>
      </c>
    </row>
    <row r="27" spans="3:17" s="1" customFormat="1" ht="12.4" customHeight="1" x14ac:dyDescent="0.15">
      <c r="C27" s="105" t="s">
        <v>223</v>
      </c>
      <c r="D27" s="8">
        <v>5557</v>
      </c>
      <c r="E27" s="8">
        <v>28010</v>
      </c>
      <c r="F27" s="53">
        <v>1152</v>
      </c>
      <c r="G27" s="9">
        <v>0.207306100413892</v>
      </c>
      <c r="H27" s="8">
        <v>4405</v>
      </c>
      <c r="I27" s="8">
        <v>26858</v>
      </c>
      <c r="J27" s="76">
        <v>6.0971623155505101</v>
      </c>
      <c r="K27" s="76">
        <v>5.6238896680691903</v>
      </c>
      <c r="L27" s="8">
        <v>127</v>
      </c>
      <c r="M27" s="9">
        <v>2.8830874006810399E-2</v>
      </c>
      <c r="N27" s="8">
        <v>1013</v>
      </c>
      <c r="O27" s="9">
        <v>3.7716881376126297E-2</v>
      </c>
      <c r="P27" s="96">
        <v>1.7812302383654901</v>
      </c>
      <c r="Q27" s="106">
        <v>6.1730068050554398E-3</v>
      </c>
    </row>
    <row r="28" spans="3:17" s="1" customFormat="1" ht="12.4" customHeight="1" x14ac:dyDescent="0.15">
      <c r="C28" s="105" t="s">
        <v>225</v>
      </c>
      <c r="D28" s="10">
        <v>29</v>
      </c>
      <c r="E28" s="10">
        <v>278</v>
      </c>
      <c r="F28" s="57"/>
      <c r="G28" s="11"/>
      <c r="H28" s="10">
        <v>29</v>
      </c>
      <c r="I28" s="10">
        <v>278</v>
      </c>
      <c r="J28" s="78">
        <v>9.5862068965517206</v>
      </c>
      <c r="K28" s="78">
        <v>7.36</v>
      </c>
      <c r="L28" s="10">
        <v>4</v>
      </c>
      <c r="M28" s="11">
        <v>0.13793103448275901</v>
      </c>
      <c r="N28" s="10">
        <v>31</v>
      </c>
      <c r="O28" s="11">
        <v>0.111510791366906</v>
      </c>
      <c r="P28" s="97">
        <v>0.96040344827586199</v>
      </c>
      <c r="Q28" s="107">
        <v>2.1803399022774001E-5</v>
      </c>
    </row>
    <row r="29" spans="3:17" s="1" customFormat="1" ht="12.4" customHeight="1" x14ac:dyDescent="0.15">
      <c r="C29" s="105" t="s">
        <v>227</v>
      </c>
      <c r="D29" s="8">
        <v>2873</v>
      </c>
      <c r="E29" s="8">
        <v>18849</v>
      </c>
      <c r="F29" s="53">
        <v>28</v>
      </c>
      <c r="G29" s="9">
        <v>9.7459101983988893E-3</v>
      </c>
      <c r="H29" s="8">
        <v>2845</v>
      </c>
      <c r="I29" s="8">
        <v>18821</v>
      </c>
      <c r="J29" s="76">
        <v>6.6154657293497401</v>
      </c>
      <c r="K29" s="76">
        <v>6.3191948238677202</v>
      </c>
      <c r="L29" s="8">
        <v>63</v>
      </c>
      <c r="M29" s="9">
        <v>2.2144112478031601E-2</v>
      </c>
      <c r="N29" s="8">
        <v>300</v>
      </c>
      <c r="O29" s="9">
        <v>1.5939641889378901E-2</v>
      </c>
      <c r="P29" s="96">
        <v>0.952489630931459</v>
      </c>
      <c r="Q29" s="106">
        <v>2.0970466892236998E-3</v>
      </c>
    </row>
    <row r="30" spans="3:17" s="1" customFormat="1" ht="12.4" customHeight="1" x14ac:dyDescent="0.15">
      <c r="C30" s="105" t="s">
        <v>230</v>
      </c>
      <c r="D30" s="10">
        <v>30558</v>
      </c>
      <c r="E30" s="10">
        <v>301897</v>
      </c>
      <c r="F30" s="57">
        <v>532</v>
      </c>
      <c r="G30" s="11">
        <v>1.7409516329602699E-2</v>
      </c>
      <c r="H30" s="10">
        <v>30026</v>
      </c>
      <c r="I30" s="10">
        <v>301365</v>
      </c>
      <c r="J30" s="78">
        <v>10.0368014387531</v>
      </c>
      <c r="K30" s="78">
        <v>8.4476056754359998</v>
      </c>
      <c r="L30" s="10">
        <v>2962</v>
      </c>
      <c r="M30" s="11">
        <v>9.8647838539932101E-2</v>
      </c>
      <c r="N30" s="10">
        <v>28279</v>
      </c>
      <c r="O30" s="11">
        <v>9.3836377814278393E-2</v>
      </c>
      <c r="P30" s="97">
        <v>1.02368362086192</v>
      </c>
      <c r="Q30" s="107">
        <v>2.3715438684816102E-2</v>
      </c>
    </row>
    <row r="31" spans="3:17" s="1" customFormat="1" ht="12.4" customHeight="1" x14ac:dyDescent="0.15">
      <c r="C31" s="105" t="s">
        <v>231</v>
      </c>
      <c r="D31" s="8">
        <v>12</v>
      </c>
      <c r="E31" s="8">
        <v>974</v>
      </c>
      <c r="F31" s="53"/>
      <c r="G31" s="9"/>
      <c r="H31" s="8">
        <v>12</v>
      </c>
      <c r="I31" s="8">
        <v>974</v>
      </c>
      <c r="J31" s="76">
        <v>81.1666666666667</v>
      </c>
      <c r="K31" s="76">
        <v>81.1666666666667</v>
      </c>
      <c r="L31" s="8"/>
      <c r="M31" s="9"/>
      <c r="N31" s="8">
        <v>0</v>
      </c>
      <c r="O31" s="9">
        <v>0</v>
      </c>
      <c r="P31" s="96">
        <v>1.3647</v>
      </c>
      <c r="Q31" s="106">
        <v>1.1808821315491399E-5</v>
      </c>
    </row>
    <row r="32" spans="3:17" s="1" customFormat="1" ht="12.4" customHeight="1" x14ac:dyDescent="0.15">
      <c r="C32" s="105" t="s">
        <v>232</v>
      </c>
      <c r="D32" s="10">
        <v>312</v>
      </c>
      <c r="E32" s="10">
        <v>2339</v>
      </c>
      <c r="F32" s="57">
        <v>39</v>
      </c>
      <c r="G32" s="11">
        <v>0.125</v>
      </c>
      <c r="H32" s="10">
        <v>273</v>
      </c>
      <c r="I32" s="10">
        <v>2300</v>
      </c>
      <c r="J32" s="78">
        <v>8.4249084249084305</v>
      </c>
      <c r="K32" s="78">
        <v>8.1011235955056193</v>
      </c>
      <c r="L32" s="10">
        <v>6</v>
      </c>
      <c r="M32" s="11">
        <v>2.1978021978022001E-2</v>
      </c>
      <c r="N32" s="10">
        <v>33</v>
      </c>
      <c r="O32" s="11">
        <v>1.43478260869565E-2</v>
      </c>
      <c r="P32" s="97">
        <v>1.1779036630036599</v>
      </c>
      <c r="Q32" s="107">
        <v>2.35205008742833E-4</v>
      </c>
    </row>
    <row r="33" spans="3:17" s="1" customFormat="1" ht="12.4" customHeight="1" x14ac:dyDescent="0.15">
      <c r="C33" s="105" t="s">
        <v>233</v>
      </c>
      <c r="D33" s="8">
        <v>3037</v>
      </c>
      <c r="E33" s="8">
        <v>18831</v>
      </c>
      <c r="F33" s="53">
        <v>363</v>
      </c>
      <c r="G33" s="9">
        <v>0.119525847876194</v>
      </c>
      <c r="H33" s="8">
        <v>2674</v>
      </c>
      <c r="I33" s="8">
        <v>18468</v>
      </c>
      <c r="J33" s="76">
        <v>6.9065071054599896</v>
      </c>
      <c r="K33" s="76">
        <v>6.2063247204010796</v>
      </c>
      <c r="L33" s="8">
        <v>81</v>
      </c>
      <c r="M33" s="9">
        <v>3.02916978309649E-2</v>
      </c>
      <c r="N33" s="8">
        <v>787</v>
      </c>
      <c r="O33" s="9">
        <v>4.2614251678579199E-2</v>
      </c>
      <c r="P33" s="96">
        <v>1.7897360508601301</v>
      </c>
      <c r="Q33" s="106">
        <v>4.2583491830842004E-3</v>
      </c>
    </row>
    <row r="34" spans="3:17" s="1" customFormat="1" ht="12.4" customHeight="1" x14ac:dyDescent="0.15">
      <c r="C34" s="105" t="s">
        <v>234</v>
      </c>
      <c r="D34" s="10">
        <v>6990</v>
      </c>
      <c r="E34" s="10">
        <v>20527</v>
      </c>
      <c r="F34" s="57">
        <v>23</v>
      </c>
      <c r="G34" s="11">
        <v>3.2904148783977098E-3</v>
      </c>
      <c r="H34" s="10">
        <v>6967</v>
      </c>
      <c r="I34" s="10">
        <v>20504</v>
      </c>
      <c r="J34" s="78">
        <v>2.94301708052246</v>
      </c>
      <c r="K34" s="78">
        <v>2.9094442844802799</v>
      </c>
      <c r="L34" s="10">
        <v>21</v>
      </c>
      <c r="M34" s="11">
        <v>3.0142098464188299E-3</v>
      </c>
      <c r="N34" s="10">
        <v>127</v>
      </c>
      <c r="O34" s="11">
        <v>6.1939133827545899E-3</v>
      </c>
      <c r="P34" s="97">
        <v>0.22529338309171801</v>
      </c>
      <c r="Q34" s="107">
        <v>9.3232774878451697E-4</v>
      </c>
    </row>
    <row r="35" spans="3:17" s="1" customFormat="1" ht="12.4" customHeight="1" x14ac:dyDescent="0.15">
      <c r="C35" s="105" t="s">
        <v>235</v>
      </c>
      <c r="D35" s="8">
        <v>5244</v>
      </c>
      <c r="E35" s="8">
        <v>36833</v>
      </c>
      <c r="F35" s="53">
        <v>139</v>
      </c>
      <c r="G35" s="9">
        <v>2.6506483600305102E-2</v>
      </c>
      <c r="H35" s="8">
        <v>5105</v>
      </c>
      <c r="I35" s="8">
        <v>36694</v>
      </c>
      <c r="J35" s="76">
        <v>7.18785504407444</v>
      </c>
      <c r="K35" s="76">
        <v>6.8678414096916303</v>
      </c>
      <c r="L35" s="8">
        <v>111</v>
      </c>
      <c r="M35" s="9">
        <v>2.1743388834476001E-2</v>
      </c>
      <c r="N35" s="8">
        <v>678</v>
      </c>
      <c r="O35" s="9">
        <v>1.84771352264675E-2</v>
      </c>
      <c r="P35" s="96">
        <v>1.0419426444662101</v>
      </c>
      <c r="Q35" s="106">
        <v>4.04185196572787E-3</v>
      </c>
    </row>
    <row r="36" spans="3:17" s="1" customFormat="1" ht="12.4" customHeight="1" x14ac:dyDescent="0.15">
      <c r="C36" s="105" t="s">
        <v>237</v>
      </c>
      <c r="D36" s="10">
        <v>1749</v>
      </c>
      <c r="E36" s="10">
        <v>2312</v>
      </c>
      <c r="F36" s="57">
        <v>1535</v>
      </c>
      <c r="G36" s="11">
        <v>0.87764436821040603</v>
      </c>
      <c r="H36" s="10">
        <v>214</v>
      </c>
      <c r="I36" s="10">
        <v>777</v>
      </c>
      <c r="J36" s="78">
        <v>3.63084112149533</v>
      </c>
      <c r="K36" s="78">
        <v>3.2878048780487799</v>
      </c>
      <c r="L36" s="10">
        <v>9</v>
      </c>
      <c r="M36" s="11">
        <v>4.2056074766355103E-2</v>
      </c>
      <c r="N36" s="10">
        <v>42</v>
      </c>
      <c r="O36" s="11">
        <v>5.4054054054054099E-2</v>
      </c>
      <c r="P36" s="97">
        <v>0.78315700934579402</v>
      </c>
      <c r="Q36" s="107">
        <v>1.3595364133713099E-4</v>
      </c>
    </row>
    <row r="37" spans="3:17" s="1" customFormat="1" ht="12.4" customHeight="1" x14ac:dyDescent="0.15">
      <c r="C37" s="105" t="s">
        <v>239</v>
      </c>
      <c r="D37" s="8">
        <v>52078</v>
      </c>
      <c r="E37" s="8">
        <v>194475</v>
      </c>
      <c r="F37" s="53">
        <v>18272</v>
      </c>
      <c r="G37" s="9">
        <v>0.35085832789277599</v>
      </c>
      <c r="H37" s="8">
        <v>33806</v>
      </c>
      <c r="I37" s="8">
        <v>176203</v>
      </c>
      <c r="J37" s="76">
        <v>5.2121812695971101</v>
      </c>
      <c r="K37" s="76">
        <v>5.0240866521049599</v>
      </c>
      <c r="L37" s="8">
        <v>385</v>
      </c>
      <c r="M37" s="9">
        <v>1.1388510915222199E-2</v>
      </c>
      <c r="N37" s="8">
        <v>3306</v>
      </c>
      <c r="O37" s="9">
        <v>1.87624501285449E-2</v>
      </c>
      <c r="P37" s="96">
        <v>1.83053716795835</v>
      </c>
      <c r="Q37" s="106">
        <v>4.8528768906337297E-2</v>
      </c>
    </row>
    <row r="38" spans="3:17" s="1" customFormat="1" ht="12.4" customHeight="1" x14ac:dyDescent="0.15">
      <c r="C38" s="105" t="s">
        <v>240</v>
      </c>
      <c r="D38" s="10">
        <v>20490</v>
      </c>
      <c r="E38" s="10">
        <v>66108</v>
      </c>
      <c r="F38" s="57">
        <v>4259</v>
      </c>
      <c r="G38" s="11">
        <v>0.20785749145924801</v>
      </c>
      <c r="H38" s="10">
        <v>16231</v>
      </c>
      <c r="I38" s="10">
        <v>61849</v>
      </c>
      <c r="J38" s="78">
        <v>3.8105477173310298</v>
      </c>
      <c r="K38" s="78">
        <v>3.4455537190082599</v>
      </c>
      <c r="L38" s="10">
        <v>1106</v>
      </c>
      <c r="M38" s="11">
        <v>6.8141211262399096E-2</v>
      </c>
      <c r="N38" s="10">
        <v>3886</v>
      </c>
      <c r="O38" s="11">
        <v>6.2830441882649704E-2</v>
      </c>
      <c r="P38" s="97">
        <v>0.58910810794159296</v>
      </c>
      <c r="Q38" s="107">
        <v>8.0912639869352501E-3</v>
      </c>
    </row>
    <row r="39" spans="3:17" s="1" customFormat="1" ht="12.4" customHeight="1" x14ac:dyDescent="0.15">
      <c r="C39" s="105" t="s">
        <v>241</v>
      </c>
      <c r="D39" s="8">
        <v>5430</v>
      </c>
      <c r="E39" s="8">
        <v>12573</v>
      </c>
      <c r="F39" s="53">
        <v>2606</v>
      </c>
      <c r="G39" s="9">
        <v>0.47992633517495398</v>
      </c>
      <c r="H39" s="8">
        <v>2824</v>
      </c>
      <c r="I39" s="8">
        <v>9967</v>
      </c>
      <c r="J39" s="76">
        <v>3.5293909348441899</v>
      </c>
      <c r="K39" s="76">
        <v>3.4499465621660099</v>
      </c>
      <c r="L39" s="8">
        <v>17</v>
      </c>
      <c r="M39" s="9">
        <v>6.0198300283286097E-3</v>
      </c>
      <c r="N39" s="8">
        <v>76</v>
      </c>
      <c r="O39" s="9">
        <v>7.6251630380254802E-3</v>
      </c>
      <c r="P39" s="96">
        <v>1.0161881728045301</v>
      </c>
      <c r="Q39" s="106">
        <v>1.9547113752192099E-3</v>
      </c>
    </row>
    <row r="40" spans="3:17" s="1" customFormat="1" ht="12.4" customHeight="1" x14ac:dyDescent="0.15">
      <c r="C40" s="105" t="s">
        <v>242</v>
      </c>
      <c r="D40" s="10">
        <v>5207</v>
      </c>
      <c r="E40" s="10">
        <v>27265</v>
      </c>
      <c r="F40" s="57">
        <v>288</v>
      </c>
      <c r="G40" s="11">
        <v>5.5310159400806601E-2</v>
      </c>
      <c r="H40" s="10">
        <v>4919</v>
      </c>
      <c r="I40" s="10">
        <v>26977</v>
      </c>
      <c r="J40" s="78">
        <v>5.4842447651961796</v>
      </c>
      <c r="K40" s="78">
        <v>4.7139839459231103</v>
      </c>
      <c r="L40" s="10">
        <v>185</v>
      </c>
      <c r="M40" s="11">
        <v>3.7609270176865203E-2</v>
      </c>
      <c r="N40" s="10">
        <v>2394</v>
      </c>
      <c r="O40" s="11">
        <v>8.8742261926826604E-2</v>
      </c>
      <c r="P40" s="97">
        <v>0.93919123805651605</v>
      </c>
      <c r="Q40" s="107">
        <v>2.6054977364476099E-3</v>
      </c>
    </row>
    <row r="41" spans="3:17" s="1" customFormat="1" ht="12.4" customHeight="1" x14ac:dyDescent="0.15">
      <c r="C41" s="105" t="s">
        <v>243</v>
      </c>
      <c r="D41" s="8">
        <v>332</v>
      </c>
      <c r="E41" s="8">
        <v>8512</v>
      </c>
      <c r="F41" s="53">
        <v>17</v>
      </c>
      <c r="G41" s="9">
        <v>5.1204819277108397E-2</v>
      </c>
      <c r="H41" s="8">
        <v>315</v>
      </c>
      <c r="I41" s="8">
        <v>8495</v>
      </c>
      <c r="J41" s="76">
        <v>26.968253968254</v>
      </c>
      <c r="K41" s="76">
        <v>12.3021582733813</v>
      </c>
      <c r="L41" s="8">
        <v>37</v>
      </c>
      <c r="M41" s="9">
        <v>0.117460317460317</v>
      </c>
      <c r="N41" s="8">
        <v>3975</v>
      </c>
      <c r="O41" s="9">
        <v>0.46792230723955303</v>
      </c>
      <c r="P41" s="96">
        <v>0.61956285714285697</v>
      </c>
      <c r="Q41" s="106">
        <v>1.62454372316123E-4</v>
      </c>
    </row>
    <row r="42" spans="3:17" s="1" customFormat="1" ht="12.4" customHeight="1" x14ac:dyDescent="0.15">
      <c r="C42" s="105" t="s">
        <v>244</v>
      </c>
      <c r="D42" s="10">
        <v>13301</v>
      </c>
      <c r="E42" s="10">
        <v>49624</v>
      </c>
      <c r="F42" s="57">
        <v>3263</v>
      </c>
      <c r="G42" s="11">
        <v>0.24531990075934099</v>
      </c>
      <c r="H42" s="10">
        <v>10038</v>
      </c>
      <c r="I42" s="10">
        <v>46361</v>
      </c>
      <c r="J42" s="78">
        <v>4.6185495118549502</v>
      </c>
      <c r="K42" s="78">
        <v>4.3324181411429699</v>
      </c>
      <c r="L42" s="10">
        <v>204</v>
      </c>
      <c r="M42" s="11">
        <v>2.0322773460848799E-2</v>
      </c>
      <c r="N42" s="10">
        <v>1428</v>
      </c>
      <c r="O42" s="11">
        <v>3.0801751472142501E-2</v>
      </c>
      <c r="P42" s="97">
        <v>0.89822750547917896</v>
      </c>
      <c r="Q42" s="107">
        <v>7.9623168481148098E-3</v>
      </c>
    </row>
    <row r="43" spans="3:17" s="1" customFormat="1" ht="12.4" customHeight="1" x14ac:dyDescent="0.15">
      <c r="C43" s="105" t="s">
        <v>247</v>
      </c>
      <c r="D43" s="8">
        <v>1211</v>
      </c>
      <c r="E43" s="8">
        <v>17593</v>
      </c>
      <c r="F43" s="53">
        <v>17</v>
      </c>
      <c r="G43" s="9">
        <v>1.4037985136250999E-2</v>
      </c>
      <c r="H43" s="8">
        <v>1194</v>
      </c>
      <c r="I43" s="8">
        <v>17576</v>
      </c>
      <c r="J43" s="76">
        <v>14.7202680067002</v>
      </c>
      <c r="K43" s="76">
        <v>12.5477477477477</v>
      </c>
      <c r="L43" s="8">
        <v>84</v>
      </c>
      <c r="M43" s="9">
        <v>7.0351758793969904E-2</v>
      </c>
      <c r="N43" s="8">
        <v>1500</v>
      </c>
      <c r="O43" s="9">
        <v>8.5343650432407797E-2</v>
      </c>
      <c r="P43" s="96">
        <v>5.1864563651591302</v>
      </c>
      <c r="Q43" s="106">
        <v>3.6213960918831398E-3</v>
      </c>
    </row>
    <row r="44" spans="3:17" s="1" customFormat="1" ht="12.4" customHeight="1" x14ac:dyDescent="0.15">
      <c r="C44" s="105" t="s">
        <v>248</v>
      </c>
      <c r="D44" s="10">
        <v>196</v>
      </c>
      <c r="E44" s="10">
        <v>1261</v>
      </c>
      <c r="F44" s="57">
        <v>11</v>
      </c>
      <c r="G44" s="11">
        <v>5.6122448979591802E-2</v>
      </c>
      <c r="H44" s="10">
        <v>185</v>
      </c>
      <c r="I44" s="10">
        <v>1250</v>
      </c>
      <c r="J44" s="78">
        <v>6.7567567567567597</v>
      </c>
      <c r="K44" s="78">
        <v>5.1627906976744198</v>
      </c>
      <c r="L44" s="10">
        <v>13</v>
      </c>
      <c r="M44" s="11">
        <v>7.0270270270270302E-2</v>
      </c>
      <c r="N44" s="10">
        <v>147</v>
      </c>
      <c r="O44" s="11">
        <v>0.1176</v>
      </c>
      <c r="P44" s="97">
        <v>1.7722437837837799</v>
      </c>
      <c r="Q44" s="107">
        <v>2.2748249750250001E-4</v>
      </c>
    </row>
    <row r="45" spans="3:17" s="1" customFormat="1" ht="12.4" customHeight="1" x14ac:dyDescent="0.15">
      <c r="C45" s="105" t="s">
        <v>252</v>
      </c>
      <c r="D45" s="8">
        <v>44121</v>
      </c>
      <c r="E45" s="8">
        <v>1037870</v>
      </c>
      <c r="F45" s="53">
        <v>113</v>
      </c>
      <c r="G45" s="9">
        <v>2.5611386867931399E-3</v>
      </c>
      <c r="H45" s="8">
        <v>44008</v>
      </c>
      <c r="I45" s="8">
        <v>1037757</v>
      </c>
      <c r="J45" s="76">
        <v>23.581098891110699</v>
      </c>
      <c r="K45" s="76">
        <v>21.551904176904198</v>
      </c>
      <c r="L45" s="8">
        <v>4936</v>
      </c>
      <c r="M45" s="9">
        <v>0.112161425195419</v>
      </c>
      <c r="N45" s="8">
        <v>44245</v>
      </c>
      <c r="O45" s="9">
        <v>4.2635221925749499E-2</v>
      </c>
      <c r="P45" s="96">
        <v>0.873767008271224</v>
      </c>
      <c r="Q45" s="106">
        <v>2.5505560081005699E-2</v>
      </c>
    </row>
    <row r="46" spans="3:17" s="1" customFormat="1" ht="12.4" customHeight="1" x14ac:dyDescent="0.15">
      <c r="C46" s="105" t="s">
        <v>253</v>
      </c>
      <c r="D46" s="10">
        <v>712</v>
      </c>
      <c r="E46" s="10">
        <v>5398</v>
      </c>
      <c r="F46" s="57">
        <v>27</v>
      </c>
      <c r="G46" s="11">
        <v>3.7921348314606702E-2</v>
      </c>
      <c r="H46" s="10">
        <v>685</v>
      </c>
      <c r="I46" s="10">
        <v>5371</v>
      </c>
      <c r="J46" s="78">
        <v>7.8408759124087597</v>
      </c>
      <c r="K46" s="78">
        <v>6.8832807570977899</v>
      </c>
      <c r="L46" s="10">
        <v>51</v>
      </c>
      <c r="M46" s="11">
        <v>7.4452554744525501E-2</v>
      </c>
      <c r="N46" s="10">
        <v>303</v>
      </c>
      <c r="O46" s="11">
        <v>5.6414075591137598E-2</v>
      </c>
      <c r="P46" s="97">
        <v>1.17406072992701</v>
      </c>
      <c r="Q46" s="107">
        <v>6.0572610095801398E-4</v>
      </c>
    </row>
    <row r="47" spans="3:17" s="1" customFormat="1" ht="12.4" customHeight="1" x14ac:dyDescent="0.15">
      <c r="C47" s="105" t="s">
        <v>254</v>
      </c>
      <c r="D47" s="8">
        <v>3899</v>
      </c>
      <c r="E47" s="8">
        <v>113713</v>
      </c>
      <c r="F47" s="53">
        <v>12</v>
      </c>
      <c r="G47" s="9">
        <v>3.07771223390613E-3</v>
      </c>
      <c r="H47" s="8">
        <v>3887</v>
      </c>
      <c r="I47" s="8">
        <v>113701</v>
      </c>
      <c r="J47" s="76">
        <v>29.251607923848699</v>
      </c>
      <c r="K47" s="76">
        <v>27.4229957805907</v>
      </c>
      <c r="L47" s="8">
        <v>95</v>
      </c>
      <c r="M47" s="9">
        <v>2.44404425006432E-2</v>
      </c>
      <c r="N47" s="8">
        <v>4124</v>
      </c>
      <c r="O47" s="9">
        <v>3.6270569300182097E-2</v>
      </c>
      <c r="P47" s="96">
        <v>0.78697342423462802</v>
      </c>
      <c r="Q47" s="106">
        <v>2.1403160791506099E-3</v>
      </c>
    </row>
    <row r="48" spans="3:17" s="1" customFormat="1" ht="12.4" customHeight="1" x14ac:dyDescent="0.15">
      <c r="C48" s="105" t="s">
        <v>256</v>
      </c>
      <c r="D48" s="10">
        <v>4519</v>
      </c>
      <c r="E48" s="10">
        <v>24451</v>
      </c>
      <c r="F48" s="57">
        <v>78</v>
      </c>
      <c r="G48" s="11">
        <v>1.72604558530648E-2</v>
      </c>
      <c r="H48" s="10">
        <v>4441</v>
      </c>
      <c r="I48" s="10">
        <v>24373</v>
      </c>
      <c r="J48" s="78">
        <v>5.4881783382121103</v>
      </c>
      <c r="K48" s="78">
        <v>5.0708065994500497</v>
      </c>
      <c r="L48" s="10">
        <v>77</v>
      </c>
      <c r="M48" s="11">
        <v>1.73384372888989E-2</v>
      </c>
      <c r="N48" s="10">
        <v>1047</v>
      </c>
      <c r="O48" s="11">
        <v>4.2957370861198899E-2</v>
      </c>
      <c r="P48" s="97">
        <v>0.99338126548074801</v>
      </c>
      <c r="Q48" s="107">
        <v>1.96261439286046E-3</v>
      </c>
    </row>
    <row r="49" spans="3:17" s="1" customFormat="1" ht="12.4" customHeight="1" x14ac:dyDescent="0.15">
      <c r="C49" s="105" t="s">
        <v>257</v>
      </c>
      <c r="D49" s="8">
        <v>1626</v>
      </c>
      <c r="E49" s="8">
        <v>14840</v>
      </c>
      <c r="F49" s="53">
        <v>42</v>
      </c>
      <c r="G49" s="9">
        <v>2.5830258302582999E-2</v>
      </c>
      <c r="H49" s="8">
        <v>1584</v>
      </c>
      <c r="I49" s="8">
        <v>14798</v>
      </c>
      <c r="J49" s="76">
        <v>9.3421717171717198</v>
      </c>
      <c r="K49" s="76">
        <v>7.36273115220484</v>
      </c>
      <c r="L49" s="8">
        <v>178</v>
      </c>
      <c r="M49" s="9">
        <v>0.112373737373737</v>
      </c>
      <c r="N49" s="8">
        <v>1505</v>
      </c>
      <c r="O49" s="9">
        <v>0.101702932828761</v>
      </c>
      <c r="P49" s="96">
        <v>1.05105164141414</v>
      </c>
      <c r="Q49" s="106">
        <v>1.20640596805752E-3</v>
      </c>
    </row>
    <row r="50" spans="3:17" s="1" customFormat="1" ht="12.4" customHeight="1" x14ac:dyDescent="0.15">
      <c r="C50" s="105" t="s">
        <v>260</v>
      </c>
      <c r="D50" s="10">
        <v>616</v>
      </c>
      <c r="E50" s="10">
        <v>1481</v>
      </c>
      <c r="F50" s="57">
        <v>501</v>
      </c>
      <c r="G50" s="11">
        <v>0.81331168831168799</v>
      </c>
      <c r="H50" s="10">
        <v>115</v>
      </c>
      <c r="I50" s="10">
        <v>980</v>
      </c>
      <c r="J50" s="78">
        <v>8.5217391304347796</v>
      </c>
      <c r="K50" s="78">
        <v>5.84</v>
      </c>
      <c r="L50" s="10">
        <v>15</v>
      </c>
      <c r="M50" s="11">
        <v>0.13043478260869601</v>
      </c>
      <c r="N50" s="10">
        <v>164</v>
      </c>
      <c r="O50" s="11">
        <v>0.16734693877550999</v>
      </c>
      <c r="P50" s="97">
        <v>1.1242365217391299</v>
      </c>
      <c r="Q50" s="107">
        <v>1.0233941537218899E-4</v>
      </c>
    </row>
    <row r="51" spans="3:17" s="1" customFormat="1" ht="12.4" customHeight="1" x14ac:dyDescent="0.15">
      <c r="C51" s="105" t="s">
        <v>261</v>
      </c>
      <c r="D51" s="8">
        <v>931</v>
      </c>
      <c r="E51" s="8">
        <v>7066</v>
      </c>
      <c r="F51" s="53">
        <v>22</v>
      </c>
      <c r="G51" s="9">
        <v>2.3630504833512402E-2</v>
      </c>
      <c r="H51" s="8">
        <v>909</v>
      </c>
      <c r="I51" s="8">
        <v>7044</v>
      </c>
      <c r="J51" s="76">
        <v>7.7491749174917501</v>
      </c>
      <c r="K51" s="76">
        <v>7.4504504504504503</v>
      </c>
      <c r="L51" s="8">
        <v>21</v>
      </c>
      <c r="M51" s="9">
        <v>2.3102310231023101E-2</v>
      </c>
      <c r="N51" s="8">
        <v>80</v>
      </c>
      <c r="O51" s="9">
        <v>1.13571834185122E-2</v>
      </c>
      <c r="P51" s="96">
        <v>1.2072382838283799</v>
      </c>
      <c r="Q51" s="106">
        <v>8.3053031545201E-4</v>
      </c>
    </row>
    <row r="52" spans="3:17" s="1" customFormat="1" ht="12.4" customHeight="1" x14ac:dyDescent="0.15">
      <c r="C52" s="105" t="s">
        <v>265</v>
      </c>
      <c r="D52" s="10">
        <v>73</v>
      </c>
      <c r="E52" s="10">
        <v>1104</v>
      </c>
      <c r="F52" s="57">
        <v>10</v>
      </c>
      <c r="G52" s="11">
        <v>0.13698630136986301</v>
      </c>
      <c r="H52" s="10">
        <v>63</v>
      </c>
      <c r="I52" s="10">
        <v>1094</v>
      </c>
      <c r="J52" s="78">
        <v>17.365079365079399</v>
      </c>
      <c r="K52" s="78">
        <v>7.9245283018867898</v>
      </c>
      <c r="L52" s="10">
        <v>10</v>
      </c>
      <c r="M52" s="11">
        <v>0.158730158730159</v>
      </c>
      <c r="N52" s="10">
        <v>440</v>
      </c>
      <c r="O52" s="11">
        <v>0.402193784277879</v>
      </c>
      <c r="P52" s="97">
        <v>1.5544095238095199</v>
      </c>
      <c r="Q52" s="107">
        <v>5.2343924965917502E-5</v>
      </c>
    </row>
    <row r="53" spans="3:17" s="1" customFormat="1" ht="12.4" customHeight="1" x14ac:dyDescent="0.15">
      <c r="C53" s="105" t="s">
        <v>266</v>
      </c>
      <c r="D53" s="8">
        <v>2240</v>
      </c>
      <c r="E53" s="8">
        <v>83249</v>
      </c>
      <c r="F53" s="53">
        <v>4</v>
      </c>
      <c r="G53" s="9">
        <v>1.78571428571429E-3</v>
      </c>
      <c r="H53" s="8">
        <v>2236</v>
      </c>
      <c r="I53" s="8">
        <v>83245</v>
      </c>
      <c r="J53" s="76">
        <v>37.229427549195002</v>
      </c>
      <c r="K53" s="76">
        <v>34.042127435492397</v>
      </c>
      <c r="L53" s="8">
        <v>337</v>
      </c>
      <c r="M53" s="9">
        <v>0.150715563506261</v>
      </c>
      <c r="N53" s="8">
        <v>2474</v>
      </c>
      <c r="O53" s="9">
        <v>2.9719502672833201E-2</v>
      </c>
      <c r="P53" s="96">
        <v>0.92298622540250397</v>
      </c>
      <c r="Q53" s="106">
        <v>1.5141683016712099E-3</v>
      </c>
    </row>
    <row r="54" spans="3:17" s="1" customFormat="1" ht="12.4" customHeight="1" x14ac:dyDescent="0.15">
      <c r="C54" s="105" t="s">
        <v>269</v>
      </c>
      <c r="D54" s="10">
        <v>1263</v>
      </c>
      <c r="E54" s="10">
        <v>23289</v>
      </c>
      <c r="F54" s="57"/>
      <c r="G54" s="11"/>
      <c r="H54" s="10">
        <v>1263</v>
      </c>
      <c r="I54" s="10">
        <v>23289</v>
      </c>
      <c r="J54" s="78">
        <v>18.439429928741099</v>
      </c>
      <c r="K54" s="78">
        <v>18.439429928741099</v>
      </c>
      <c r="L54" s="10"/>
      <c r="M54" s="11"/>
      <c r="N54" s="10">
        <v>0</v>
      </c>
      <c r="O54" s="11">
        <v>0</v>
      </c>
      <c r="P54" s="97">
        <v>0.55713404592240701</v>
      </c>
      <c r="Q54" s="107">
        <v>3.5356668138119098E-4</v>
      </c>
    </row>
    <row r="55" spans="3:17" s="1" customFormat="1" ht="12.4" customHeight="1" x14ac:dyDescent="0.15">
      <c r="C55" s="105" t="s">
        <v>270</v>
      </c>
      <c r="D55" s="8">
        <v>572</v>
      </c>
      <c r="E55" s="8">
        <v>12614</v>
      </c>
      <c r="F55" s="53">
        <v>3</v>
      </c>
      <c r="G55" s="9">
        <v>5.2447552447552502E-3</v>
      </c>
      <c r="H55" s="8">
        <v>569</v>
      </c>
      <c r="I55" s="8">
        <v>12611</v>
      </c>
      <c r="J55" s="76">
        <v>22.163444639718801</v>
      </c>
      <c r="K55" s="76">
        <v>17.915019762845901</v>
      </c>
      <c r="L55" s="8">
        <v>63</v>
      </c>
      <c r="M55" s="9">
        <v>0.110720562390158</v>
      </c>
      <c r="N55" s="8">
        <v>1656</v>
      </c>
      <c r="O55" s="9">
        <v>0.131313932281342</v>
      </c>
      <c r="P55" s="96">
        <v>0.87279736379613304</v>
      </c>
      <c r="Q55" s="106">
        <v>3.2409847145478801E-4</v>
      </c>
    </row>
    <row r="56" spans="3:17" s="1" customFormat="1" ht="13.15" customHeight="1" x14ac:dyDescent="0.15">
      <c r="C56" s="108" t="s">
        <v>879</v>
      </c>
      <c r="D56" s="109">
        <v>281139</v>
      </c>
      <c r="E56" s="109">
        <v>2444755</v>
      </c>
      <c r="F56" s="109">
        <v>49883</v>
      </c>
      <c r="G56" s="110">
        <v>0.17743180419650101</v>
      </c>
      <c r="H56" s="109">
        <v>231256</v>
      </c>
      <c r="I56" s="109">
        <v>2394872</v>
      </c>
      <c r="J56" s="111">
        <v>10.3559345487252</v>
      </c>
      <c r="K56" s="111">
        <v>9.1477853531414297</v>
      </c>
      <c r="L56" s="109">
        <v>13298</v>
      </c>
      <c r="M56" s="110">
        <v>5.7503372885460299E-2</v>
      </c>
      <c r="N56" s="109">
        <v>120798</v>
      </c>
      <c r="O56" s="110">
        <v>5.0440274052224898E-2</v>
      </c>
      <c r="P56" s="112">
        <v>1.2668830867091001</v>
      </c>
      <c r="Q56" s="113">
        <v>0.21266769892697601</v>
      </c>
    </row>
    <row r="57" spans="3:17" s="1" customFormat="1" ht="14.65" customHeight="1" x14ac:dyDescent="0.15"/>
    <row r="58" spans="3:17" s="1" customFormat="1" ht="14.65" customHeight="1" x14ac:dyDescent="0.15">
      <c r="C58" s="99" t="s">
        <v>1806</v>
      </c>
    </row>
    <row r="59" spans="3:17" s="1" customFormat="1" ht="14.65" customHeight="1" x14ac:dyDescent="0.2">
      <c r="C59" s="100"/>
      <c r="D59" s="101"/>
      <c r="E59" s="101"/>
      <c r="F59" s="102"/>
      <c r="G59" s="102"/>
      <c r="H59" s="187" t="s">
        <v>1796</v>
      </c>
      <c r="I59" s="187"/>
      <c r="J59" s="187"/>
      <c r="K59" s="187"/>
      <c r="L59" s="187"/>
      <c r="M59" s="187"/>
      <c r="N59" s="187"/>
      <c r="O59" s="187"/>
      <c r="P59" s="187"/>
      <c r="Q59" s="187"/>
    </row>
    <row r="60" spans="3:17" s="1" customFormat="1" ht="13.15" customHeight="1" x14ac:dyDescent="0.15">
      <c r="C60" s="103"/>
      <c r="D60" s="187" t="s">
        <v>1797</v>
      </c>
      <c r="E60" s="187"/>
      <c r="F60" s="187" t="s">
        <v>842</v>
      </c>
      <c r="G60" s="187"/>
      <c r="H60" s="189"/>
      <c r="I60" s="189"/>
      <c r="J60" s="187" t="s">
        <v>888</v>
      </c>
      <c r="K60" s="187"/>
      <c r="L60" s="190" t="s">
        <v>1798</v>
      </c>
      <c r="M60" s="190"/>
      <c r="N60" s="190"/>
      <c r="O60" s="190"/>
      <c r="P60" s="174" t="s">
        <v>1799</v>
      </c>
      <c r="Q60" s="191" t="s">
        <v>1800</v>
      </c>
    </row>
    <row r="61" spans="3:17" s="1" customFormat="1" ht="37.15" customHeight="1" x14ac:dyDescent="0.15">
      <c r="C61" s="74" t="s">
        <v>1801</v>
      </c>
      <c r="D61" s="27" t="s">
        <v>892</v>
      </c>
      <c r="E61" s="27" t="s">
        <v>1802</v>
      </c>
      <c r="F61" s="50" t="s">
        <v>892</v>
      </c>
      <c r="G61" s="50" t="s">
        <v>893</v>
      </c>
      <c r="H61" s="27" t="s">
        <v>892</v>
      </c>
      <c r="I61" s="104" t="s">
        <v>1802</v>
      </c>
      <c r="J61" s="27" t="s">
        <v>895</v>
      </c>
      <c r="K61" s="27" t="s">
        <v>1803</v>
      </c>
      <c r="L61" s="27" t="s">
        <v>892</v>
      </c>
      <c r="M61" s="27" t="s">
        <v>893</v>
      </c>
      <c r="N61" s="27" t="s">
        <v>1802</v>
      </c>
      <c r="O61" s="27" t="s">
        <v>893</v>
      </c>
      <c r="P61" s="174"/>
      <c r="Q61" s="191"/>
    </row>
    <row r="62" spans="3:17" s="1" customFormat="1" ht="12.4" customHeight="1" x14ac:dyDescent="0.15">
      <c r="C62" s="105" t="s">
        <v>216</v>
      </c>
      <c r="D62" s="8">
        <v>4452</v>
      </c>
      <c r="E62" s="8">
        <v>56916</v>
      </c>
      <c r="F62" s="53">
        <v>130</v>
      </c>
      <c r="G62" s="9">
        <v>2.9200359389038599E-2</v>
      </c>
      <c r="H62" s="8">
        <v>4322</v>
      </c>
      <c r="I62" s="8">
        <v>56786</v>
      </c>
      <c r="J62" s="76">
        <v>13.138824618232301</v>
      </c>
      <c r="K62" s="76">
        <v>10.970780067832001</v>
      </c>
      <c r="L62" s="8">
        <v>489</v>
      </c>
      <c r="M62" s="9">
        <v>0.113142063859324</v>
      </c>
      <c r="N62" s="8">
        <v>6081</v>
      </c>
      <c r="O62" s="9">
        <v>0.10708625365407</v>
      </c>
      <c r="P62" s="96">
        <v>5.8043308422026803</v>
      </c>
      <c r="Q62" s="106">
        <v>1.46296251584678E-2</v>
      </c>
    </row>
    <row r="63" spans="3:17" s="1" customFormat="1" ht="12.4" customHeight="1" x14ac:dyDescent="0.15">
      <c r="C63" s="105" t="s">
        <v>217</v>
      </c>
      <c r="D63" s="10">
        <v>23093</v>
      </c>
      <c r="E63" s="10">
        <v>100726</v>
      </c>
      <c r="F63" s="57">
        <v>5308</v>
      </c>
      <c r="G63" s="11">
        <v>0.22985320226908601</v>
      </c>
      <c r="H63" s="10">
        <v>17785</v>
      </c>
      <c r="I63" s="10">
        <v>95418</v>
      </c>
      <c r="J63" s="78">
        <v>5.3650829350576297</v>
      </c>
      <c r="K63" s="78">
        <v>4.43515762619207</v>
      </c>
      <c r="L63" s="10">
        <v>1322</v>
      </c>
      <c r="M63" s="11">
        <v>7.4332302502108497E-2</v>
      </c>
      <c r="N63" s="10">
        <v>9114</v>
      </c>
      <c r="O63" s="11">
        <v>9.5516569200779694E-2</v>
      </c>
      <c r="P63" s="97">
        <v>2.1945255383750299</v>
      </c>
      <c r="Q63" s="107">
        <v>2.3831333745199801E-2</v>
      </c>
    </row>
    <row r="64" spans="3:17" s="1" customFormat="1" ht="12.4" customHeight="1" x14ac:dyDescent="0.15">
      <c r="C64" s="105" t="s">
        <v>218</v>
      </c>
      <c r="D64" s="8">
        <v>18327</v>
      </c>
      <c r="E64" s="8">
        <v>82688</v>
      </c>
      <c r="F64" s="53">
        <v>4867</v>
      </c>
      <c r="G64" s="9">
        <v>0.26556446772521403</v>
      </c>
      <c r="H64" s="8">
        <v>13460</v>
      </c>
      <c r="I64" s="8">
        <v>77821</v>
      </c>
      <c r="J64" s="76">
        <v>5.78164933135215</v>
      </c>
      <c r="K64" s="76">
        <v>4.9030948368316203</v>
      </c>
      <c r="L64" s="8">
        <v>406</v>
      </c>
      <c r="M64" s="9">
        <v>3.01634472511144E-2</v>
      </c>
      <c r="N64" s="8">
        <v>5492</v>
      </c>
      <c r="O64" s="9">
        <v>7.0572210585831602E-2</v>
      </c>
      <c r="P64" s="96">
        <v>1.5168207132243701</v>
      </c>
      <c r="Q64" s="106">
        <v>1.72027644226686E-2</v>
      </c>
    </row>
    <row r="65" spans="3:17" s="1" customFormat="1" ht="12.4" customHeight="1" x14ac:dyDescent="0.15">
      <c r="C65" s="105" t="s">
        <v>219</v>
      </c>
      <c r="D65" s="10">
        <v>115</v>
      </c>
      <c r="E65" s="10">
        <v>457</v>
      </c>
      <c r="F65" s="57">
        <v>14</v>
      </c>
      <c r="G65" s="11">
        <v>0.121739130434783</v>
      </c>
      <c r="H65" s="10">
        <v>101</v>
      </c>
      <c r="I65" s="10">
        <v>443</v>
      </c>
      <c r="J65" s="78">
        <v>4.38613861386139</v>
      </c>
      <c r="K65" s="78">
        <v>4.38613861386139</v>
      </c>
      <c r="L65" s="10"/>
      <c r="M65" s="11"/>
      <c r="N65" s="10">
        <v>0</v>
      </c>
      <c r="O65" s="11">
        <v>0</v>
      </c>
      <c r="P65" s="97">
        <v>1.40132772277228</v>
      </c>
      <c r="Q65" s="107">
        <v>1.1269431162592101E-4</v>
      </c>
    </row>
    <row r="66" spans="3:17" s="1" customFormat="1" ht="12.4" customHeight="1" x14ac:dyDescent="0.15">
      <c r="C66" s="105" t="s">
        <v>221</v>
      </c>
      <c r="D66" s="8">
        <v>1759</v>
      </c>
      <c r="E66" s="8">
        <v>3641</v>
      </c>
      <c r="F66" s="53">
        <v>1209</v>
      </c>
      <c r="G66" s="9">
        <v>0.68732234223990896</v>
      </c>
      <c r="H66" s="8">
        <v>550</v>
      </c>
      <c r="I66" s="8">
        <v>2432</v>
      </c>
      <c r="J66" s="76">
        <v>4.4218181818181801</v>
      </c>
      <c r="K66" s="76">
        <v>4.2129629629629601</v>
      </c>
      <c r="L66" s="8">
        <v>10</v>
      </c>
      <c r="M66" s="9">
        <v>1.8181818181818198E-2</v>
      </c>
      <c r="N66" s="8">
        <v>72</v>
      </c>
      <c r="O66" s="9">
        <v>2.9605263157894701E-2</v>
      </c>
      <c r="P66" s="96">
        <v>1.2066961818181801</v>
      </c>
      <c r="Q66" s="106">
        <v>5.2673225724414105E-4</v>
      </c>
    </row>
    <row r="67" spans="3:17" s="1" customFormat="1" ht="12.4" customHeight="1" x14ac:dyDescent="0.15">
      <c r="C67" s="105" t="s">
        <v>222</v>
      </c>
      <c r="D67" s="10">
        <v>2624</v>
      </c>
      <c r="E67" s="10">
        <v>15677</v>
      </c>
      <c r="F67" s="57">
        <v>416</v>
      </c>
      <c r="G67" s="11">
        <v>0.15853658536585399</v>
      </c>
      <c r="H67" s="10">
        <v>2208</v>
      </c>
      <c r="I67" s="10">
        <v>15261</v>
      </c>
      <c r="J67" s="78">
        <v>6.9116847826086998</v>
      </c>
      <c r="K67" s="78">
        <v>6.5733333333333297</v>
      </c>
      <c r="L67" s="10">
        <v>33</v>
      </c>
      <c r="M67" s="11">
        <v>1.4945652173913001E-2</v>
      </c>
      <c r="N67" s="10">
        <v>318</v>
      </c>
      <c r="O67" s="11">
        <v>2.08374287399253E-2</v>
      </c>
      <c r="P67" s="97">
        <v>2.46702019927536</v>
      </c>
      <c r="Q67" s="107">
        <v>3.5339374236400302E-3</v>
      </c>
    </row>
    <row r="68" spans="3:17" s="1" customFormat="1" ht="12.4" customHeight="1" x14ac:dyDescent="0.15">
      <c r="C68" s="105" t="s">
        <v>223</v>
      </c>
      <c r="D68" s="8">
        <v>3741</v>
      </c>
      <c r="E68" s="8">
        <v>18140</v>
      </c>
      <c r="F68" s="53">
        <v>471</v>
      </c>
      <c r="G68" s="9">
        <v>0.12590216519647199</v>
      </c>
      <c r="H68" s="8">
        <v>3270</v>
      </c>
      <c r="I68" s="8">
        <v>17669</v>
      </c>
      <c r="J68" s="76">
        <v>5.4033639143730898</v>
      </c>
      <c r="K68" s="76">
        <v>4.9856474258970396</v>
      </c>
      <c r="L68" s="8">
        <v>65</v>
      </c>
      <c r="M68" s="9">
        <v>1.98776758409786E-2</v>
      </c>
      <c r="N68" s="8">
        <v>609</v>
      </c>
      <c r="O68" s="9">
        <v>3.44671458486615E-2</v>
      </c>
      <c r="P68" s="96">
        <v>1.82283324159021</v>
      </c>
      <c r="Q68" s="106">
        <v>4.6326404677544701E-3</v>
      </c>
    </row>
    <row r="69" spans="3:17" s="1" customFormat="1" ht="12.4" customHeight="1" x14ac:dyDescent="0.15">
      <c r="C69" s="105" t="s">
        <v>224</v>
      </c>
      <c r="D69" s="10">
        <v>292</v>
      </c>
      <c r="E69" s="10">
        <v>10525</v>
      </c>
      <c r="F69" s="57">
        <v>5</v>
      </c>
      <c r="G69" s="11">
        <v>1.71232876712329E-2</v>
      </c>
      <c r="H69" s="10">
        <v>287</v>
      </c>
      <c r="I69" s="10">
        <v>10520</v>
      </c>
      <c r="J69" s="78">
        <v>36.655052264808397</v>
      </c>
      <c r="K69" s="78">
        <v>26.9392523364486</v>
      </c>
      <c r="L69" s="10">
        <v>73</v>
      </c>
      <c r="M69" s="11">
        <v>0.25435540069686402</v>
      </c>
      <c r="N69" s="10">
        <v>2038</v>
      </c>
      <c r="O69" s="11">
        <v>0.19372623574144501</v>
      </c>
      <c r="P69" s="97">
        <v>3.93960069686411</v>
      </c>
      <c r="Q69" s="107">
        <v>1.65533819229746E-3</v>
      </c>
    </row>
    <row r="70" spans="3:17" s="1" customFormat="1" ht="12.4" customHeight="1" x14ac:dyDescent="0.15">
      <c r="C70" s="105" t="s">
        <v>225</v>
      </c>
      <c r="D70" s="8">
        <v>28</v>
      </c>
      <c r="E70" s="8">
        <v>216</v>
      </c>
      <c r="F70" s="53">
        <v>2</v>
      </c>
      <c r="G70" s="9">
        <v>7.1428571428571397E-2</v>
      </c>
      <c r="H70" s="8">
        <v>26</v>
      </c>
      <c r="I70" s="8">
        <v>214</v>
      </c>
      <c r="J70" s="76">
        <v>8.2307692307692299</v>
      </c>
      <c r="K70" s="76">
        <v>7.1739130434782599</v>
      </c>
      <c r="L70" s="8">
        <v>3</v>
      </c>
      <c r="M70" s="9">
        <v>0.115384615384615</v>
      </c>
      <c r="N70" s="8">
        <v>10</v>
      </c>
      <c r="O70" s="9">
        <v>4.67289719626168E-2</v>
      </c>
      <c r="P70" s="96">
        <v>0.82386923076923102</v>
      </c>
      <c r="Q70" s="106">
        <v>1.83659091775849E-5</v>
      </c>
    </row>
    <row r="71" spans="3:17" s="1" customFormat="1" ht="12.4" customHeight="1" x14ac:dyDescent="0.15">
      <c r="C71" s="105" t="s">
        <v>228</v>
      </c>
      <c r="D71" s="10">
        <v>389</v>
      </c>
      <c r="E71" s="10">
        <v>7975</v>
      </c>
      <c r="F71" s="57"/>
      <c r="G71" s="11"/>
      <c r="H71" s="10">
        <v>389</v>
      </c>
      <c r="I71" s="10">
        <v>7975</v>
      </c>
      <c r="J71" s="78">
        <v>20.501285347043702</v>
      </c>
      <c r="K71" s="78">
        <v>15.4300341296928</v>
      </c>
      <c r="L71" s="10">
        <v>96</v>
      </c>
      <c r="M71" s="11">
        <v>0.246786632390745</v>
      </c>
      <c r="N71" s="10">
        <v>1609</v>
      </c>
      <c r="O71" s="11">
        <v>0.20175548589341699</v>
      </c>
      <c r="P71" s="97">
        <v>1.3897010282776401</v>
      </c>
      <c r="Q71" s="107">
        <v>4.3063689769347801E-4</v>
      </c>
    </row>
    <row r="72" spans="3:17" s="1" customFormat="1" ht="12.4" customHeight="1" x14ac:dyDescent="0.15">
      <c r="C72" s="105" t="s">
        <v>229</v>
      </c>
      <c r="D72" s="8">
        <v>94</v>
      </c>
      <c r="E72" s="8">
        <v>373</v>
      </c>
      <c r="F72" s="53"/>
      <c r="G72" s="9"/>
      <c r="H72" s="8">
        <v>94</v>
      </c>
      <c r="I72" s="8">
        <v>373</v>
      </c>
      <c r="J72" s="76">
        <v>3.9680851063829801</v>
      </c>
      <c r="K72" s="76">
        <v>3.9680851063829801</v>
      </c>
      <c r="L72" s="8"/>
      <c r="M72" s="9"/>
      <c r="N72" s="8">
        <v>0</v>
      </c>
      <c r="O72" s="9">
        <v>0</v>
      </c>
      <c r="P72" s="96">
        <v>0.50747234042553202</v>
      </c>
      <c r="Q72" s="106">
        <v>3.6244605351664297E-5</v>
      </c>
    </row>
    <row r="73" spans="3:17" s="1" customFormat="1" ht="12.4" customHeight="1" x14ac:dyDescent="0.15">
      <c r="C73" s="105" t="s">
        <v>230</v>
      </c>
      <c r="D73" s="10">
        <v>10077</v>
      </c>
      <c r="E73" s="10">
        <v>100916</v>
      </c>
      <c r="F73" s="57">
        <v>811</v>
      </c>
      <c r="G73" s="11">
        <v>8.0480301677086502E-2</v>
      </c>
      <c r="H73" s="10">
        <v>9266</v>
      </c>
      <c r="I73" s="10">
        <v>100105</v>
      </c>
      <c r="J73" s="78">
        <v>10.803475070148901</v>
      </c>
      <c r="K73" s="78">
        <v>8.61311996090887</v>
      </c>
      <c r="L73" s="10">
        <v>1080</v>
      </c>
      <c r="M73" s="11">
        <v>0.116555147852363</v>
      </c>
      <c r="N73" s="10">
        <v>11445</v>
      </c>
      <c r="O73" s="11">
        <v>0.114329953548774</v>
      </c>
      <c r="P73" s="97">
        <v>1.2816560543924</v>
      </c>
      <c r="Q73" s="107">
        <v>9.4127636903796295E-3</v>
      </c>
    </row>
    <row r="74" spans="3:17" s="1" customFormat="1" ht="12.4" customHeight="1" x14ac:dyDescent="0.15">
      <c r="C74" s="105" t="s">
        <v>232</v>
      </c>
      <c r="D74" s="8">
        <v>1391</v>
      </c>
      <c r="E74" s="8">
        <v>13538</v>
      </c>
      <c r="F74" s="53">
        <v>41</v>
      </c>
      <c r="G74" s="9">
        <v>2.9475197699496799E-2</v>
      </c>
      <c r="H74" s="8">
        <v>1350</v>
      </c>
      <c r="I74" s="8">
        <v>13497</v>
      </c>
      <c r="J74" s="76">
        <v>9.9977777777777792</v>
      </c>
      <c r="K74" s="76">
        <v>7.8244462674323199</v>
      </c>
      <c r="L74" s="8">
        <v>131</v>
      </c>
      <c r="M74" s="9">
        <v>9.7037037037037005E-2</v>
      </c>
      <c r="N74" s="8">
        <v>1459</v>
      </c>
      <c r="O74" s="9">
        <v>0.108098095873157</v>
      </c>
      <c r="P74" s="96">
        <v>1.20034444444444</v>
      </c>
      <c r="Q74" s="106">
        <v>1.2092319731847299E-3</v>
      </c>
    </row>
    <row r="75" spans="3:17" s="1" customFormat="1" ht="12.4" customHeight="1" x14ac:dyDescent="0.15">
      <c r="C75" s="105" t="s">
        <v>233</v>
      </c>
      <c r="D75" s="10">
        <v>5239</v>
      </c>
      <c r="E75" s="10">
        <v>36870</v>
      </c>
      <c r="F75" s="57">
        <v>997</v>
      </c>
      <c r="G75" s="11">
        <v>0.19030349303302199</v>
      </c>
      <c r="H75" s="10">
        <v>4242</v>
      </c>
      <c r="I75" s="10">
        <v>35873</v>
      </c>
      <c r="J75" s="78">
        <v>8.4566242338519597</v>
      </c>
      <c r="K75" s="78">
        <v>7.2280615986311396</v>
      </c>
      <c r="L75" s="10">
        <v>151</v>
      </c>
      <c r="M75" s="11">
        <v>3.5596416784535602E-2</v>
      </c>
      <c r="N75" s="10">
        <v>2535</v>
      </c>
      <c r="O75" s="11">
        <v>7.0665960471663902E-2</v>
      </c>
      <c r="P75" s="97">
        <v>1.9830453559641701</v>
      </c>
      <c r="Q75" s="107">
        <v>7.6936108541748004E-3</v>
      </c>
    </row>
    <row r="76" spans="3:17" s="1" customFormat="1" ht="12.4" customHeight="1" x14ac:dyDescent="0.15">
      <c r="C76" s="105" t="s">
        <v>235</v>
      </c>
      <c r="D76" s="8">
        <v>6926</v>
      </c>
      <c r="E76" s="8">
        <v>55155</v>
      </c>
      <c r="F76" s="53">
        <v>152</v>
      </c>
      <c r="G76" s="9">
        <v>2.1946289344499E-2</v>
      </c>
      <c r="H76" s="8">
        <v>6774</v>
      </c>
      <c r="I76" s="8">
        <v>55003</v>
      </c>
      <c r="J76" s="76">
        <v>8.1197224682609992</v>
      </c>
      <c r="K76" s="76">
        <v>7.6233550143699897</v>
      </c>
      <c r="L76" s="8">
        <v>163</v>
      </c>
      <c r="M76" s="9">
        <v>2.40625922645409E-2</v>
      </c>
      <c r="N76" s="8">
        <v>1770</v>
      </c>
      <c r="O76" s="9">
        <v>3.2180062905659702E-2</v>
      </c>
      <c r="P76" s="96">
        <v>1.0279349129022699</v>
      </c>
      <c r="Q76" s="106">
        <v>5.2398313704419899E-3</v>
      </c>
    </row>
    <row r="77" spans="3:17" s="1" customFormat="1" ht="12.4" customHeight="1" x14ac:dyDescent="0.15">
      <c r="C77" s="105" t="s">
        <v>236</v>
      </c>
      <c r="D77" s="10">
        <v>905</v>
      </c>
      <c r="E77" s="10">
        <v>5139</v>
      </c>
      <c r="F77" s="57">
        <v>79</v>
      </c>
      <c r="G77" s="11">
        <v>8.7292817679558002E-2</v>
      </c>
      <c r="H77" s="10">
        <v>826</v>
      </c>
      <c r="I77" s="10">
        <v>5060</v>
      </c>
      <c r="J77" s="78">
        <v>6.1259079903147704</v>
      </c>
      <c r="K77" s="78">
        <v>5.9853121175030601</v>
      </c>
      <c r="L77" s="10">
        <v>9</v>
      </c>
      <c r="M77" s="11">
        <v>1.08958837772397E-2</v>
      </c>
      <c r="N77" s="10">
        <v>31</v>
      </c>
      <c r="O77" s="11">
        <v>6.1264822134387397E-3</v>
      </c>
      <c r="P77" s="97">
        <v>0.79254818401937099</v>
      </c>
      <c r="Q77" s="107">
        <v>4.33564958362741E-4</v>
      </c>
    </row>
    <row r="78" spans="3:17" s="1" customFormat="1" ht="12.4" customHeight="1" x14ac:dyDescent="0.15">
      <c r="C78" s="105" t="s">
        <v>237</v>
      </c>
      <c r="D78" s="8">
        <v>1612</v>
      </c>
      <c r="E78" s="8">
        <v>2945</v>
      </c>
      <c r="F78" s="53">
        <v>750</v>
      </c>
      <c r="G78" s="9">
        <v>0.46526054590570698</v>
      </c>
      <c r="H78" s="8">
        <v>862</v>
      </c>
      <c r="I78" s="8">
        <v>2195</v>
      </c>
      <c r="J78" s="76">
        <v>2.5464037122969798</v>
      </c>
      <c r="K78" s="76">
        <v>2.3545347467608999</v>
      </c>
      <c r="L78" s="8">
        <v>13</v>
      </c>
      <c r="M78" s="9">
        <v>1.50812064965197E-2</v>
      </c>
      <c r="N78" s="8">
        <v>79</v>
      </c>
      <c r="O78" s="9">
        <v>3.5990888382687901E-2</v>
      </c>
      <c r="P78" s="96">
        <v>0.824155220417634</v>
      </c>
      <c r="Q78" s="106">
        <v>5.76872692747561E-4</v>
      </c>
    </row>
    <row r="79" spans="3:17" s="1" customFormat="1" ht="12.4" customHeight="1" x14ac:dyDescent="0.15">
      <c r="C79" s="105" t="s">
        <v>239</v>
      </c>
      <c r="D79" s="10">
        <v>19789</v>
      </c>
      <c r="E79" s="10">
        <v>92670</v>
      </c>
      <c r="F79" s="57">
        <v>4778</v>
      </c>
      <c r="G79" s="11">
        <v>0.24144726868462299</v>
      </c>
      <c r="H79" s="10">
        <v>15011</v>
      </c>
      <c r="I79" s="10">
        <v>87892</v>
      </c>
      <c r="J79" s="78">
        <v>5.8551728732262998</v>
      </c>
      <c r="K79" s="78">
        <v>5.5640504270028499</v>
      </c>
      <c r="L79" s="10">
        <v>257</v>
      </c>
      <c r="M79" s="11">
        <v>1.71207780960629E-2</v>
      </c>
      <c r="N79" s="10">
        <v>2434</v>
      </c>
      <c r="O79" s="11">
        <v>2.7693077868292899E-2</v>
      </c>
      <c r="P79" s="97">
        <v>1.9870277329957999</v>
      </c>
      <c r="Q79" s="107">
        <v>2.3392306076885201E-2</v>
      </c>
    </row>
    <row r="80" spans="3:17" s="1" customFormat="1" ht="12.4" customHeight="1" x14ac:dyDescent="0.15">
      <c r="C80" s="105" t="s">
        <v>240</v>
      </c>
      <c r="D80" s="8">
        <v>5525</v>
      </c>
      <c r="E80" s="8">
        <v>22553</v>
      </c>
      <c r="F80" s="53">
        <v>603</v>
      </c>
      <c r="G80" s="9">
        <v>0.109140271493213</v>
      </c>
      <c r="H80" s="8">
        <v>4922</v>
      </c>
      <c r="I80" s="8">
        <v>21950</v>
      </c>
      <c r="J80" s="76">
        <v>4.4595692807801699</v>
      </c>
      <c r="K80" s="76">
        <v>3.8717371737173698</v>
      </c>
      <c r="L80" s="8">
        <v>478</v>
      </c>
      <c r="M80" s="9">
        <v>9.7114993904916694E-2</v>
      </c>
      <c r="N80" s="8">
        <v>1911</v>
      </c>
      <c r="O80" s="9">
        <v>8.7061503416856506E-2</v>
      </c>
      <c r="P80" s="96">
        <v>0.81641550182852496</v>
      </c>
      <c r="Q80" s="106">
        <v>3.24683296765867E-3</v>
      </c>
    </row>
    <row r="81" spans="3:17" s="1" customFormat="1" ht="12.4" customHeight="1" x14ac:dyDescent="0.15">
      <c r="C81" s="105" t="s">
        <v>241</v>
      </c>
      <c r="D81" s="10">
        <v>1754</v>
      </c>
      <c r="E81" s="10">
        <v>5634</v>
      </c>
      <c r="F81" s="57">
        <v>1022</v>
      </c>
      <c r="G81" s="11">
        <v>0.58266818700113998</v>
      </c>
      <c r="H81" s="10">
        <v>732</v>
      </c>
      <c r="I81" s="10">
        <v>4612</v>
      </c>
      <c r="J81" s="78">
        <v>6.30054644808743</v>
      </c>
      <c r="K81" s="78">
        <v>5.7496483825597702</v>
      </c>
      <c r="L81" s="10">
        <v>21</v>
      </c>
      <c r="M81" s="11">
        <v>2.86885245901639E-2</v>
      </c>
      <c r="N81" s="10">
        <v>170</v>
      </c>
      <c r="O81" s="11">
        <v>3.68603642671292E-2</v>
      </c>
      <c r="P81" s="97">
        <v>1.39666420765027</v>
      </c>
      <c r="Q81" s="107">
        <v>8.1413732580857005E-4</v>
      </c>
    </row>
    <row r="82" spans="3:17" s="1" customFormat="1" ht="12.4" customHeight="1" x14ac:dyDescent="0.15">
      <c r="C82" s="105" t="s">
        <v>242</v>
      </c>
      <c r="D82" s="8">
        <v>4046</v>
      </c>
      <c r="E82" s="8">
        <v>19185</v>
      </c>
      <c r="F82" s="53">
        <v>177</v>
      </c>
      <c r="G82" s="9">
        <v>4.37469105289175E-2</v>
      </c>
      <c r="H82" s="8">
        <v>3869</v>
      </c>
      <c r="I82" s="8">
        <v>19008</v>
      </c>
      <c r="J82" s="76">
        <v>4.9128973895063304</v>
      </c>
      <c r="K82" s="76">
        <v>4.56111850865513</v>
      </c>
      <c r="L82" s="8">
        <v>114</v>
      </c>
      <c r="M82" s="9">
        <v>2.9464978030498801E-2</v>
      </c>
      <c r="N82" s="8">
        <v>588</v>
      </c>
      <c r="O82" s="9">
        <v>3.0934343434343401E-2</v>
      </c>
      <c r="P82" s="96">
        <v>0.64861928146808001</v>
      </c>
      <c r="Q82" s="106">
        <v>1.4413760870607001E-3</v>
      </c>
    </row>
    <row r="83" spans="3:17" s="1" customFormat="1" ht="12.4" customHeight="1" x14ac:dyDescent="0.15">
      <c r="C83" s="105" t="s">
        <v>243</v>
      </c>
      <c r="D83" s="10">
        <v>753</v>
      </c>
      <c r="E83" s="10">
        <v>9682</v>
      </c>
      <c r="F83" s="57">
        <v>9</v>
      </c>
      <c r="G83" s="11">
        <v>1.1952191235059801E-2</v>
      </c>
      <c r="H83" s="10">
        <v>744</v>
      </c>
      <c r="I83" s="10">
        <v>9673</v>
      </c>
      <c r="J83" s="78">
        <v>13.001344086021501</v>
      </c>
      <c r="K83" s="78">
        <v>12.702185792349701</v>
      </c>
      <c r="L83" s="10">
        <v>12</v>
      </c>
      <c r="M83" s="11">
        <v>1.6129032258064498E-2</v>
      </c>
      <c r="N83" s="10">
        <v>84</v>
      </c>
      <c r="O83" s="11">
        <v>8.6839656776594703E-3</v>
      </c>
      <c r="P83" s="97">
        <v>0.64355013440860198</v>
      </c>
      <c r="Q83" s="107">
        <v>3.7608022652655402E-4</v>
      </c>
    </row>
    <row r="84" spans="3:17" s="1" customFormat="1" ht="12.4" customHeight="1" x14ac:dyDescent="0.15">
      <c r="C84" s="105" t="s">
        <v>244</v>
      </c>
      <c r="D84" s="8">
        <v>8863</v>
      </c>
      <c r="E84" s="8">
        <v>35614</v>
      </c>
      <c r="F84" s="53">
        <v>1917</v>
      </c>
      <c r="G84" s="9">
        <v>0.216292451765768</v>
      </c>
      <c r="H84" s="8">
        <v>6946</v>
      </c>
      <c r="I84" s="8">
        <v>33697</v>
      </c>
      <c r="J84" s="76">
        <v>4.8512813129858898</v>
      </c>
      <c r="K84" s="76">
        <v>4.4686628504329997</v>
      </c>
      <c r="L84" s="8">
        <v>133</v>
      </c>
      <c r="M84" s="9">
        <v>1.9147710912755501E-2</v>
      </c>
      <c r="N84" s="8">
        <v>1264</v>
      </c>
      <c r="O84" s="9">
        <v>3.7510757634210801E-2</v>
      </c>
      <c r="P84" s="96">
        <v>1.0910001151741999</v>
      </c>
      <c r="Q84" s="106">
        <v>6.9470550477307297E-3</v>
      </c>
    </row>
    <row r="85" spans="3:17" s="1" customFormat="1" ht="12.4" customHeight="1" x14ac:dyDescent="0.15">
      <c r="C85" s="105" t="s">
        <v>246</v>
      </c>
      <c r="D85" s="10">
        <v>247</v>
      </c>
      <c r="E85" s="10">
        <v>3552</v>
      </c>
      <c r="F85" s="57">
        <v>4</v>
      </c>
      <c r="G85" s="11">
        <v>1.6194331983805699E-2</v>
      </c>
      <c r="H85" s="10">
        <v>243</v>
      </c>
      <c r="I85" s="10">
        <v>3548</v>
      </c>
      <c r="J85" s="78">
        <v>14.6008230452675</v>
      </c>
      <c r="K85" s="78">
        <v>11.1933962264151</v>
      </c>
      <c r="L85" s="10">
        <v>31</v>
      </c>
      <c r="M85" s="11">
        <v>0.12757201646090499</v>
      </c>
      <c r="N85" s="10">
        <v>449</v>
      </c>
      <c r="O85" s="11">
        <v>0.12655016910935701</v>
      </c>
      <c r="P85" s="97">
        <v>1.5991765432098799</v>
      </c>
      <c r="Q85" s="107">
        <v>2.7492366805679602E-4</v>
      </c>
    </row>
    <row r="86" spans="3:17" s="1" customFormat="1" ht="12.4" customHeight="1" x14ac:dyDescent="0.15">
      <c r="C86" s="105" t="s">
        <v>247</v>
      </c>
      <c r="D86" s="8">
        <v>814</v>
      </c>
      <c r="E86" s="8">
        <v>14365</v>
      </c>
      <c r="F86" s="53">
        <v>7</v>
      </c>
      <c r="G86" s="9">
        <v>8.5995085995085995E-3</v>
      </c>
      <c r="H86" s="8">
        <v>807</v>
      </c>
      <c r="I86" s="8">
        <v>14358</v>
      </c>
      <c r="J86" s="76">
        <v>17.791821561338299</v>
      </c>
      <c r="K86" s="76">
        <v>14.311724137931</v>
      </c>
      <c r="L86" s="8">
        <v>82</v>
      </c>
      <c r="M86" s="9">
        <v>0.10161090458488201</v>
      </c>
      <c r="N86" s="8">
        <v>1381</v>
      </c>
      <c r="O86" s="9">
        <v>9.6183312439058394E-2</v>
      </c>
      <c r="P86" s="96">
        <v>7.7347319702602197</v>
      </c>
      <c r="Q86" s="106">
        <v>3.5435911990912201E-3</v>
      </c>
    </row>
    <row r="87" spans="3:17" s="1" customFormat="1" ht="12.4" customHeight="1" x14ac:dyDescent="0.15">
      <c r="C87" s="105" t="s">
        <v>248</v>
      </c>
      <c r="D87" s="10">
        <v>478</v>
      </c>
      <c r="E87" s="10">
        <v>2389</v>
      </c>
      <c r="F87" s="57">
        <v>48</v>
      </c>
      <c r="G87" s="11">
        <v>0.100418410041841</v>
      </c>
      <c r="H87" s="10">
        <v>430</v>
      </c>
      <c r="I87" s="10">
        <v>2341</v>
      </c>
      <c r="J87" s="78">
        <v>5.4441860465116303</v>
      </c>
      <c r="K87" s="78">
        <v>4.3056234718826403</v>
      </c>
      <c r="L87" s="10">
        <v>21</v>
      </c>
      <c r="M87" s="11">
        <v>4.8837209302325602E-2</v>
      </c>
      <c r="N87" s="10">
        <v>259</v>
      </c>
      <c r="O87" s="11">
        <v>0.110636480136694</v>
      </c>
      <c r="P87" s="97">
        <v>2.33731069767442</v>
      </c>
      <c r="Q87" s="107">
        <v>6.4394648000486296E-4</v>
      </c>
    </row>
    <row r="88" spans="3:17" s="1" customFormat="1" ht="12.4" customHeight="1" x14ac:dyDescent="0.15">
      <c r="C88" s="105" t="s">
        <v>252</v>
      </c>
      <c r="D88" s="8">
        <v>21990</v>
      </c>
      <c r="E88" s="8">
        <v>538697</v>
      </c>
      <c r="F88" s="53">
        <v>48</v>
      </c>
      <c r="G88" s="9">
        <v>2.1828103683492498E-3</v>
      </c>
      <c r="H88" s="8">
        <v>21942</v>
      </c>
      <c r="I88" s="8">
        <v>538649</v>
      </c>
      <c r="J88" s="76">
        <v>24.548764925713201</v>
      </c>
      <c r="K88" s="76">
        <v>20.714606363279302</v>
      </c>
      <c r="L88" s="8">
        <v>4121</v>
      </c>
      <c r="M88" s="9">
        <v>0.18781332604138201</v>
      </c>
      <c r="N88" s="8">
        <v>42904</v>
      </c>
      <c r="O88" s="9">
        <v>7.9651127171868896E-2</v>
      </c>
      <c r="P88" s="96">
        <v>0.93332487011211396</v>
      </c>
      <c r="Q88" s="106">
        <v>1.41063765976219E-2</v>
      </c>
    </row>
    <row r="89" spans="3:17" s="1" customFormat="1" ht="12.4" customHeight="1" x14ac:dyDescent="0.15">
      <c r="C89" s="105" t="s">
        <v>253</v>
      </c>
      <c r="D89" s="10">
        <v>771</v>
      </c>
      <c r="E89" s="10">
        <v>4776</v>
      </c>
      <c r="F89" s="57">
        <v>159</v>
      </c>
      <c r="G89" s="11">
        <v>0.20622568093385199</v>
      </c>
      <c r="H89" s="10">
        <v>612</v>
      </c>
      <c r="I89" s="10">
        <v>4617</v>
      </c>
      <c r="J89" s="78">
        <v>7.5441176470588198</v>
      </c>
      <c r="K89" s="78">
        <v>6.2950530035335701</v>
      </c>
      <c r="L89" s="10">
        <v>46</v>
      </c>
      <c r="M89" s="11">
        <v>7.5163398692810496E-2</v>
      </c>
      <c r="N89" s="10">
        <v>439</v>
      </c>
      <c r="O89" s="11">
        <v>9.5083387481048304E-2</v>
      </c>
      <c r="P89" s="97">
        <v>0.93851307189542499</v>
      </c>
      <c r="Q89" s="107">
        <v>4.29767998505465E-4</v>
      </c>
    </row>
    <row r="90" spans="3:17" s="1" customFormat="1" ht="12.4" customHeight="1" x14ac:dyDescent="0.15">
      <c r="C90" s="105" t="s">
        <v>254</v>
      </c>
      <c r="D90" s="8">
        <v>341</v>
      </c>
      <c r="E90" s="8">
        <v>14425</v>
      </c>
      <c r="F90" s="53"/>
      <c r="G90" s="9"/>
      <c r="H90" s="8">
        <v>341</v>
      </c>
      <c r="I90" s="8">
        <v>14425</v>
      </c>
      <c r="J90" s="76">
        <v>42.302052785923799</v>
      </c>
      <c r="K90" s="76">
        <v>35.480769230769198</v>
      </c>
      <c r="L90" s="8">
        <v>29</v>
      </c>
      <c r="M90" s="9">
        <v>8.5043988269794701E-2</v>
      </c>
      <c r="N90" s="8">
        <v>1612</v>
      </c>
      <c r="O90" s="9">
        <v>0.111750433275563</v>
      </c>
      <c r="P90" s="96">
        <v>0.81382140762463395</v>
      </c>
      <c r="Q90" s="106">
        <v>1.9956594836861001E-4</v>
      </c>
    </row>
    <row r="91" spans="3:17" s="1" customFormat="1" ht="12.4" customHeight="1" x14ac:dyDescent="0.15">
      <c r="C91" s="105" t="s">
        <v>255</v>
      </c>
      <c r="D91" s="10">
        <v>3</v>
      </c>
      <c r="E91" s="10">
        <v>3</v>
      </c>
      <c r="F91" s="57">
        <v>3</v>
      </c>
      <c r="G91" s="11">
        <v>1</v>
      </c>
      <c r="H91" s="10"/>
      <c r="I91" s="10"/>
      <c r="J91" s="78"/>
      <c r="K91" s="78"/>
      <c r="L91" s="10"/>
      <c r="M91" s="11"/>
      <c r="N91" s="10"/>
      <c r="O91" s="11"/>
      <c r="P91" s="97"/>
      <c r="Q91" s="107"/>
    </row>
    <row r="92" spans="3:17" s="1" customFormat="1" ht="12.4" customHeight="1" x14ac:dyDescent="0.15">
      <c r="C92" s="105" t="s">
        <v>257</v>
      </c>
      <c r="D92" s="8">
        <v>5017</v>
      </c>
      <c r="E92" s="8">
        <v>38246</v>
      </c>
      <c r="F92" s="53">
        <v>538</v>
      </c>
      <c r="G92" s="9">
        <v>0.10723539964122</v>
      </c>
      <c r="H92" s="8">
        <v>4479</v>
      </c>
      <c r="I92" s="8">
        <v>37708</v>
      </c>
      <c r="J92" s="76">
        <v>8.4188434918508595</v>
      </c>
      <c r="K92" s="76">
        <v>7.0925881506356401</v>
      </c>
      <c r="L92" s="8">
        <v>310</v>
      </c>
      <c r="M92" s="9">
        <v>6.9211877651261397E-2</v>
      </c>
      <c r="N92" s="8">
        <v>2876</v>
      </c>
      <c r="O92" s="9">
        <v>7.6270287472154502E-2</v>
      </c>
      <c r="P92" s="96">
        <v>1.3494099129269901</v>
      </c>
      <c r="Q92" s="106">
        <v>5.1583345817748701E-3</v>
      </c>
    </row>
    <row r="93" spans="3:17" s="1" customFormat="1" ht="12.4" customHeight="1" x14ac:dyDescent="0.15">
      <c r="C93" s="105" t="s">
        <v>260</v>
      </c>
      <c r="D93" s="10">
        <v>6537</v>
      </c>
      <c r="E93" s="10">
        <v>20657</v>
      </c>
      <c r="F93" s="57">
        <v>3124</v>
      </c>
      <c r="G93" s="11">
        <v>0.47789505889551798</v>
      </c>
      <c r="H93" s="10">
        <v>3413</v>
      </c>
      <c r="I93" s="10">
        <v>17533</v>
      </c>
      <c r="J93" s="78">
        <v>5.1371227658951097</v>
      </c>
      <c r="K93" s="78">
        <v>4.5814164648910403</v>
      </c>
      <c r="L93" s="10">
        <v>109</v>
      </c>
      <c r="M93" s="11">
        <v>3.1936712569586898E-2</v>
      </c>
      <c r="N93" s="10">
        <v>1007</v>
      </c>
      <c r="O93" s="11">
        <v>5.7434551987680403E-2</v>
      </c>
      <c r="P93" s="97">
        <v>1.4370069733372399</v>
      </c>
      <c r="Q93" s="107">
        <v>3.7218272306117702E-3</v>
      </c>
    </row>
    <row r="94" spans="3:17" s="1" customFormat="1" ht="12.4" customHeight="1" x14ac:dyDescent="0.15">
      <c r="C94" s="105" t="s">
        <v>261</v>
      </c>
      <c r="D94" s="8">
        <v>781</v>
      </c>
      <c r="E94" s="8">
        <v>10335</v>
      </c>
      <c r="F94" s="53">
        <v>11</v>
      </c>
      <c r="G94" s="9">
        <v>1.4084507042253501E-2</v>
      </c>
      <c r="H94" s="8">
        <v>770</v>
      </c>
      <c r="I94" s="8">
        <v>10324</v>
      </c>
      <c r="J94" s="76">
        <v>13.4077922077922</v>
      </c>
      <c r="K94" s="76">
        <v>10.782674772036501</v>
      </c>
      <c r="L94" s="8">
        <v>112</v>
      </c>
      <c r="M94" s="9">
        <v>0.145454545454545</v>
      </c>
      <c r="N94" s="8">
        <v>1201</v>
      </c>
      <c r="O94" s="9">
        <v>0.11633087950406799</v>
      </c>
      <c r="P94" s="96">
        <v>1.30013675324675</v>
      </c>
      <c r="Q94" s="106">
        <v>7.5973416222191404E-4</v>
      </c>
    </row>
    <row r="95" spans="3:17" s="1" customFormat="1" ht="12.4" customHeight="1" x14ac:dyDescent="0.15">
      <c r="C95" s="105" t="s">
        <v>263</v>
      </c>
      <c r="D95" s="10">
        <v>89</v>
      </c>
      <c r="E95" s="10">
        <v>412</v>
      </c>
      <c r="F95" s="57">
        <v>2</v>
      </c>
      <c r="G95" s="11">
        <v>2.2471910112359599E-2</v>
      </c>
      <c r="H95" s="10">
        <v>87</v>
      </c>
      <c r="I95" s="10">
        <v>410</v>
      </c>
      <c r="J95" s="78">
        <v>4.7126436781609202</v>
      </c>
      <c r="K95" s="78">
        <v>4.7126436781609202</v>
      </c>
      <c r="L95" s="10"/>
      <c r="M95" s="11"/>
      <c r="N95" s="10">
        <v>0</v>
      </c>
      <c r="O95" s="11">
        <v>0</v>
      </c>
      <c r="P95" s="97">
        <v>1.93659770114943</v>
      </c>
      <c r="Q95" s="107">
        <v>9.1970634010694099E-5</v>
      </c>
    </row>
    <row r="96" spans="3:17" s="1" customFormat="1" ht="12.4" customHeight="1" x14ac:dyDescent="0.15">
      <c r="C96" s="105" t="s">
        <v>264</v>
      </c>
      <c r="D96" s="8">
        <v>5</v>
      </c>
      <c r="E96" s="8">
        <v>20</v>
      </c>
      <c r="F96" s="53"/>
      <c r="G96" s="9"/>
      <c r="H96" s="8">
        <v>5</v>
      </c>
      <c r="I96" s="8">
        <v>20</v>
      </c>
      <c r="J96" s="76">
        <v>4</v>
      </c>
      <c r="K96" s="76">
        <v>4</v>
      </c>
      <c r="L96" s="8"/>
      <c r="M96" s="9"/>
      <c r="N96" s="8">
        <v>0</v>
      </c>
      <c r="O96" s="9">
        <v>0</v>
      </c>
      <c r="P96" s="96">
        <v>0.62260000000000004</v>
      </c>
      <c r="Q96" s="106">
        <v>2.6411789149820502E-6</v>
      </c>
    </row>
    <row r="97" spans="3:17" s="1" customFormat="1" ht="12.4" customHeight="1" x14ac:dyDescent="0.15">
      <c r="C97" s="105" t="s">
        <v>266</v>
      </c>
      <c r="D97" s="10">
        <v>2028</v>
      </c>
      <c r="E97" s="10">
        <v>43383</v>
      </c>
      <c r="F97" s="57">
        <v>7</v>
      </c>
      <c r="G97" s="11">
        <v>3.4516765285996101E-3</v>
      </c>
      <c r="H97" s="10">
        <v>2021</v>
      </c>
      <c r="I97" s="10">
        <v>43376</v>
      </c>
      <c r="J97" s="78">
        <v>21.462642256308801</v>
      </c>
      <c r="K97" s="78">
        <v>19.5309278350515</v>
      </c>
      <c r="L97" s="10">
        <v>81</v>
      </c>
      <c r="M97" s="11">
        <v>4.00791687283523E-2</v>
      </c>
      <c r="N97" s="10">
        <v>1301</v>
      </c>
      <c r="O97" s="11">
        <v>2.9993544817410501E-2</v>
      </c>
      <c r="P97" s="97">
        <v>0.91317397328055405</v>
      </c>
      <c r="Q97" s="107">
        <v>1.3499038512792101E-3</v>
      </c>
    </row>
    <row r="98" spans="3:17" s="1" customFormat="1" ht="12.4" customHeight="1" x14ac:dyDescent="0.15">
      <c r="C98" s="105" t="s">
        <v>268</v>
      </c>
      <c r="D98" s="8">
        <v>1</v>
      </c>
      <c r="E98" s="8">
        <v>1</v>
      </c>
      <c r="F98" s="53">
        <v>1</v>
      </c>
      <c r="G98" s="9">
        <v>1</v>
      </c>
      <c r="H98" s="8"/>
      <c r="I98" s="8"/>
      <c r="J98" s="76"/>
      <c r="K98" s="76"/>
      <c r="L98" s="8"/>
      <c r="M98" s="9"/>
      <c r="N98" s="8"/>
      <c r="O98" s="9"/>
      <c r="P98" s="96"/>
      <c r="Q98" s="106"/>
    </row>
    <row r="99" spans="3:17" s="1" customFormat="1" ht="12.4" customHeight="1" x14ac:dyDescent="0.15">
      <c r="C99" s="105" t="s">
        <v>269</v>
      </c>
      <c r="D99" s="10">
        <v>546</v>
      </c>
      <c r="E99" s="10">
        <v>10093</v>
      </c>
      <c r="F99" s="57">
        <v>1</v>
      </c>
      <c r="G99" s="11">
        <v>1.83150183150183E-3</v>
      </c>
      <c r="H99" s="10">
        <v>545</v>
      </c>
      <c r="I99" s="10">
        <v>10092</v>
      </c>
      <c r="J99" s="78">
        <v>18.517431192660499</v>
      </c>
      <c r="K99" s="78">
        <v>18.517431192660499</v>
      </c>
      <c r="L99" s="10"/>
      <c r="M99" s="11"/>
      <c r="N99" s="10">
        <v>0</v>
      </c>
      <c r="O99" s="11">
        <v>0</v>
      </c>
      <c r="P99" s="97">
        <v>0.480852110091743</v>
      </c>
      <c r="Q99" s="107">
        <v>1.11202125378326E-4</v>
      </c>
    </row>
    <row r="100" spans="3:17" s="1" customFormat="1" ht="13.15" customHeight="1" x14ac:dyDescent="0.15">
      <c r="C100" s="108" t="s">
        <v>879</v>
      </c>
      <c r="D100" s="109">
        <v>161442</v>
      </c>
      <c r="E100" s="109">
        <v>1398589</v>
      </c>
      <c r="F100" s="109">
        <v>27711</v>
      </c>
      <c r="G100" s="110">
        <v>0.171646783364924</v>
      </c>
      <c r="H100" s="109">
        <v>133731</v>
      </c>
      <c r="I100" s="109">
        <v>1370878</v>
      </c>
      <c r="J100" s="111">
        <v>10.2510113586229</v>
      </c>
      <c r="K100" s="111">
        <v>8.4745736684716704</v>
      </c>
      <c r="L100" s="109">
        <v>10001</v>
      </c>
      <c r="M100" s="110">
        <v>7.4784455361883204E-2</v>
      </c>
      <c r="N100" s="109">
        <v>102542</v>
      </c>
      <c r="O100" s="110">
        <v>7.4800237512017906E-2</v>
      </c>
      <c r="P100" s="112">
        <v>1.6252938308993401</v>
      </c>
      <c r="Q100" s="113">
        <v>0.15778776231792299</v>
      </c>
    </row>
    <row r="101" spans="3:17" s="1" customFormat="1" ht="14.65" customHeight="1" x14ac:dyDescent="0.15"/>
    <row r="102" spans="3:17" s="1" customFormat="1" ht="14.65" customHeight="1" x14ac:dyDescent="0.15">
      <c r="C102" s="99" t="s">
        <v>1807</v>
      </c>
    </row>
    <row r="103" spans="3:17" s="1" customFormat="1" ht="14.65" customHeight="1" x14ac:dyDescent="0.2">
      <c r="C103" s="100"/>
      <c r="D103" s="101"/>
      <c r="E103" s="101"/>
      <c r="F103" s="102"/>
      <c r="G103" s="102"/>
      <c r="H103" s="187" t="s">
        <v>1796</v>
      </c>
      <c r="I103" s="187"/>
      <c r="J103" s="187"/>
      <c r="K103" s="187"/>
      <c r="L103" s="187"/>
      <c r="M103" s="187"/>
      <c r="N103" s="187"/>
      <c r="O103" s="187"/>
      <c r="P103" s="187"/>
      <c r="Q103" s="187"/>
    </row>
    <row r="104" spans="3:17" s="1" customFormat="1" ht="13.15" customHeight="1" x14ac:dyDescent="0.15">
      <c r="C104" s="103"/>
      <c r="D104" s="187" t="s">
        <v>1797</v>
      </c>
      <c r="E104" s="187"/>
      <c r="F104" s="187" t="s">
        <v>842</v>
      </c>
      <c r="G104" s="187"/>
      <c r="H104" s="189"/>
      <c r="I104" s="189"/>
      <c r="J104" s="187" t="s">
        <v>888</v>
      </c>
      <c r="K104" s="187"/>
      <c r="L104" s="190" t="s">
        <v>1798</v>
      </c>
      <c r="M104" s="190"/>
      <c r="N104" s="190"/>
      <c r="O104" s="190"/>
      <c r="P104" s="174" t="s">
        <v>1799</v>
      </c>
      <c r="Q104" s="191" t="s">
        <v>1800</v>
      </c>
    </row>
    <row r="105" spans="3:17" s="1" customFormat="1" ht="37.15" customHeight="1" x14ac:dyDescent="0.15">
      <c r="C105" s="74" t="s">
        <v>1801</v>
      </c>
      <c r="D105" s="27" t="s">
        <v>892</v>
      </c>
      <c r="E105" s="27" t="s">
        <v>1802</v>
      </c>
      <c r="F105" s="50" t="s">
        <v>892</v>
      </c>
      <c r="G105" s="50" t="s">
        <v>893</v>
      </c>
      <c r="H105" s="27" t="s">
        <v>892</v>
      </c>
      <c r="I105" s="104" t="s">
        <v>1802</v>
      </c>
      <c r="J105" s="27" t="s">
        <v>895</v>
      </c>
      <c r="K105" s="27" t="s">
        <v>1803</v>
      </c>
      <c r="L105" s="27" t="s">
        <v>892</v>
      </c>
      <c r="M105" s="27" t="s">
        <v>893</v>
      </c>
      <c r="N105" s="27" t="s">
        <v>1802</v>
      </c>
      <c r="O105" s="27" t="s">
        <v>893</v>
      </c>
      <c r="P105" s="174"/>
      <c r="Q105" s="191"/>
    </row>
    <row r="106" spans="3:17" s="1" customFormat="1" ht="12.4" customHeight="1" x14ac:dyDescent="0.15">
      <c r="C106" s="105" t="s">
        <v>216</v>
      </c>
      <c r="D106" s="8">
        <v>402</v>
      </c>
      <c r="E106" s="8">
        <v>6222</v>
      </c>
      <c r="F106" s="53">
        <v>42</v>
      </c>
      <c r="G106" s="9">
        <v>0.104477611940299</v>
      </c>
      <c r="H106" s="8">
        <v>360</v>
      </c>
      <c r="I106" s="8">
        <v>6180</v>
      </c>
      <c r="J106" s="76">
        <v>17.1666666666667</v>
      </c>
      <c r="K106" s="76">
        <v>14.0331125827815</v>
      </c>
      <c r="L106" s="8">
        <v>58</v>
      </c>
      <c r="M106" s="9">
        <v>0.16111111111111101</v>
      </c>
      <c r="N106" s="8">
        <v>740</v>
      </c>
      <c r="O106" s="9">
        <v>0.119741100323625</v>
      </c>
      <c r="P106" s="96">
        <v>5.09833583333333</v>
      </c>
      <c r="Q106" s="106">
        <v>1.11280838511444E-3</v>
      </c>
    </row>
    <row r="107" spans="3:17" s="1" customFormat="1" ht="12.4" customHeight="1" x14ac:dyDescent="0.15">
      <c r="C107" s="105" t="s">
        <v>217</v>
      </c>
      <c r="D107" s="10">
        <v>3078</v>
      </c>
      <c r="E107" s="10">
        <v>16313</v>
      </c>
      <c r="F107" s="57">
        <v>280</v>
      </c>
      <c r="G107" s="11">
        <v>9.0968161143599693E-2</v>
      </c>
      <c r="H107" s="10">
        <v>2798</v>
      </c>
      <c r="I107" s="10">
        <v>16033</v>
      </c>
      <c r="J107" s="78">
        <v>5.7301644031450998</v>
      </c>
      <c r="K107" s="78">
        <v>4.6450351837372903</v>
      </c>
      <c r="L107" s="10">
        <v>240</v>
      </c>
      <c r="M107" s="11">
        <v>8.5775553967119403E-2</v>
      </c>
      <c r="N107" s="10">
        <v>1775</v>
      </c>
      <c r="O107" s="11">
        <v>0.11070916235264799</v>
      </c>
      <c r="P107" s="97">
        <v>2.07262401715511</v>
      </c>
      <c r="Q107" s="107">
        <v>3.5900006289992402E-3</v>
      </c>
    </row>
    <row r="108" spans="3:17" s="1" customFormat="1" ht="12.4" customHeight="1" x14ac:dyDescent="0.15">
      <c r="C108" s="105" t="s">
        <v>218</v>
      </c>
      <c r="D108" s="8">
        <v>9458</v>
      </c>
      <c r="E108" s="8">
        <v>60118</v>
      </c>
      <c r="F108" s="53">
        <v>1640</v>
      </c>
      <c r="G108" s="9">
        <v>0.173398181433707</v>
      </c>
      <c r="H108" s="8">
        <v>7818</v>
      </c>
      <c r="I108" s="8">
        <v>58478</v>
      </c>
      <c r="J108" s="76">
        <v>7.4799181376311097</v>
      </c>
      <c r="K108" s="76">
        <v>6.1779580797836404</v>
      </c>
      <c r="L108" s="8">
        <v>423</v>
      </c>
      <c r="M108" s="9">
        <v>5.41059094397544E-2</v>
      </c>
      <c r="N108" s="8">
        <v>5209</v>
      </c>
      <c r="O108" s="9">
        <v>8.9076233797325502E-2</v>
      </c>
      <c r="P108" s="96">
        <v>1.5795785111281699</v>
      </c>
      <c r="Q108" s="106">
        <v>1.0597324449812101E-2</v>
      </c>
    </row>
    <row r="109" spans="3:17" s="1" customFormat="1" ht="12.4" customHeight="1" x14ac:dyDescent="0.15">
      <c r="C109" s="105" t="s">
        <v>219</v>
      </c>
      <c r="D109" s="10">
        <v>708</v>
      </c>
      <c r="E109" s="10">
        <v>2541</v>
      </c>
      <c r="F109" s="57">
        <v>311</v>
      </c>
      <c r="G109" s="11">
        <v>0.43926553672316399</v>
      </c>
      <c r="H109" s="10">
        <v>397</v>
      </c>
      <c r="I109" s="10">
        <v>2230</v>
      </c>
      <c r="J109" s="78">
        <v>5.6171284634760701</v>
      </c>
      <c r="K109" s="78">
        <v>5.4010416666666696</v>
      </c>
      <c r="L109" s="10">
        <v>13</v>
      </c>
      <c r="M109" s="11">
        <v>3.2745591939546598E-2</v>
      </c>
      <c r="N109" s="10">
        <v>67</v>
      </c>
      <c r="O109" s="11">
        <v>3.0044843049327401E-2</v>
      </c>
      <c r="P109" s="97">
        <v>1.38176171284635</v>
      </c>
      <c r="Q109" s="107">
        <v>4.3724404908300599E-4</v>
      </c>
    </row>
    <row r="110" spans="3:17" s="1" customFormat="1" ht="12.4" customHeight="1" x14ac:dyDescent="0.15">
      <c r="C110" s="105" t="s">
        <v>220</v>
      </c>
      <c r="D110" s="8">
        <v>1957</v>
      </c>
      <c r="E110" s="8">
        <v>5139</v>
      </c>
      <c r="F110" s="53">
        <v>1174</v>
      </c>
      <c r="G110" s="9">
        <v>0.59989780275932603</v>
      </c>
      <c r="H110" s="8">
        <v>783</v>
      </c>
      <c r="I110" s="8">
        <v>3965</v>
      </c>
      <c r="J110" s="76">
        <v>5.0638569604086801</v>
      </c>
      <c r="K110" s="76">
        <v>4.7015915119363401</v>
      </c>
      <c r="L110" s="8">
        <v>29</v>
      </c>
      <c r="M110" s="9">
        <v>3.7037037037037E-2</v>
      </c>
      <c r="N110" s="8">
        <v>133</v>
      </c>
      <c r="O110" s="9">
        <v>3.3543505674653203E-2</v>
      </c>
      <c r="P110" s="96">
        <v>1.26839412515964</v>
      </c>
      <c r="Q110" s="106">
        <v>7.0407092510576803E-4</v>
      </c>
    </row>
    <row r="111" spans="3:17" s="1" customFormat="1" ht="12.4" customHeight="1" x14ac:dyDescent="0.15">
      <c r="C111" s="105" t="s">
        <v>221</v>
      </c>
      <c r="D111" s="10">
        <v>688</v>
      </c>
      <c r="E111" s="10">
        <v>1783</v>
      </c>
      <c r="F111" s="57">
        <v>155</v>
      </c>
      <c r="G111" s="11">
        <v>0.225290697674419</v>
      </c>
      <c r="H111" s="10">
        <v>533</v>
      </c>
      <c r="I111" s="10">
        <v>1628</v>
      </c>
      <c r="J111" s="78">
        <v>3.05440900562852</v>
      </c>
      <c r="K111" s="78">
        <v>2.9981132075471701</v>
      </c>
      <c r="L111" s="10">
        <v>3</v>
      </c>
      <c r="M111" s="11">
        <v>5.6285178236397697E-3</v>
      </c>
      <c r="N111" s="10">
        <v>9</v>
      </c>
      <c r="O111" s="11">
        <v>5.5282555282555297E-3</v>
      </c>
      <c r="P111" s="97">
        <v>1.36078780487805</v>
      </c>
      <c r="Q111" s="107">
        <v>5.5238900508960596E-4</v>
      </c>
    </row>
    <row r="112" spans="3:17" s="1" customFormat="1" ht="12.4" customHeight="1" x14ac:dyDescent="0.15">
      <c r="C112" s="105" t="s">
        <v>222</v>
      </c>
      <c r="D112" s="8">
        <v>1852</v>
      </c>
      <c r="E112" s="8">
        <v>14749</v>
      </c>
      <c r="F112" s="53">
        <v>236</v>
      </c>
      <c r="G112" s="9">
        <v>0.12742980561555101</v>
      </c>
      <c r="H112" s="8">
        <v>1616</v>
      </c>
      <c r="I112" s="8">
        <v>14513</v>
      </c>
      <c r="J112" s="76">
        <v>8.9808168316831694</v>
      </c>
      <c r="K112" s="76">
        <v>7.9403669724770598</v>
      </c>
      <c r="L112" s="8">
        <v>90</v>
      </c>
      <c r="M112" s="9">
        <v>5.5693069306930701E-2</v>
      </c>
      <c r="N112" s="8">
        <v>724</v>
      </c>
      <c r="O112" s="9">
        <v>4.9886308826569303E-2</v>
      </c>
      <c r="P112" s="96">
        <v>2.33617066831683</v>
      </c>
      <c r="Q112" s="106">
        <v>2.6108114900490198E-3</v>
      </c>
    </row>
    <row r="113" spans="3:17" s="1" customFormat="1" ht="12.4" customHeight="1" x14ac:dyDescent="0.15">
      <c r="C113" s="105" t="s">
        <v>223</v>
      </c>
      <c r="D113" s="10">
        <v>1061</v>
      </c>
      <c r="E113" s="10">
        <v>8888</v>
      </c>
      <c r="F113" s="57">
        <v>117</v>
      </c>
      <c r="G113" s="11">
        <v>0.110273327049953</v>
      </c>
      <c r="H113" s="10">
        <v>944</v>
      </c>
      <c r="I113" s="10">
        <v>8771</v>
      </c>
      <c r="J113" s="78">
        <v>9.2913135593220399</v>
      </c>
      <c r="K113" s="78">
        <v>6.8912783751493398</v>
      </c>
      <c r="L113" s="10">
        <v>107</v>
      </c>
      <c r="M113" s="11">
        <v>0.11334745762711899</v>
      </c>
      <c r="N113" s="10">
        <v>1397</v>
      </c>
      <c r="O113" s="11">
        <v>0.15927488313761301</v>
      </c>
      <c r="P113" s="97">
        <v>1.91590529661017</v>
      </c>
      <c r="Q113" s="107">
        <v>1.3820688576911299E-3</v>
      </c>
    </row>
    <row r="114" spans="3:17" s="1" customFormat="1" ht="12.4" customHeight="1" x14ac:dyDescent="0.15">
      <c r="C114" s="105" t="s">
        <v>224</v>
      </c>
      <c r="D114" s="8">
        <v>1451</v>
      </c>
      <c r="E114" s="8">
        <v>22263</v>
      </c>
      <c r="F114" s="53">
        <v>20</v>
      </c>
      <c r="G114" s="9">
        <v>1.37835975189524E-2</v>
      </c>
      <c r="H114" s="8">
        <v>1431</v>
      </c>
      <c r="I114" s="8">
        <v>22243</v>
      </c>
      <c r="J114" s="76">
        <v>15.543675751222899</v>
      </c>
      <c r="K114" s="76">
        <v>12.2524916943522</v>
      </c>
      <c r="L114" s="8">
        <v>227</v>
      </c>
      <c r="M114" s="9">
        <v>0.15863032844164901</v>
      </c>
      <c r="N114" s="8">
        <v>3579</v>
      </c>
      <c r="O114" s="9">
        <v>0.16090455424178399</v>
      </c>
      <c r="P114" s="96">
        <v>2.3247480782669498</v>
      </c>
      <c r="Q114" s="106">
        <v>3.3238089195171401E-3</v>
      </c>
    </row>
    <row r="115" spans="3:17" s="1" customFormat="1" ht="12.4" customHeight="1" x14ac:dyDescent="0.15">
      <c r="C115" s="105" t="s">
        <v>227</v>
      </c>
      <c r="D115" s="10">
        <v>336</v>
      </c>
      <c r="E115" s="10">
        <v>4779</v>
      </c>
      <c r="F115" s="57">
        <v>1</v>
      </c>
      <c r="G115" s="11">
        <v>2.9761904761904799E-3</v>
      </c>
      <c r="H115" s="10">
        <v>335</v>
      </c>
      <c r="I115" s="10">
        <v>4778</v>
      </c>
      <c r="J115" s="78">
        <v>14.2626865671642</v>
      </c>
      <c r="K115" s="78">
        <v>10.5256916996047</v>
      </c>
      <c r="L115" s="10">
        <v>82</v>
      </c>
      <c r="M115" s="11">
        <v>0.24477611940298499</v>
      </c>
      <c r="N115" s="10">
        <v>887</v>
      </c>
      <c r="O115" s="11">
        <v>0.18564252825450001</v>
      </c>
      <c r="P115" s="97">
        <v>1.1010289552238799</v>
      </c>
      <c r="Q115" s="107">
        <v>2.8268629183066601E-4</v>
      </c>
    </row>
    <row r="116" spans="3:17" s="1" customFormat="1" ht="12.4" customHeight="1" x14ac:dyDescent="0.15">
      <c r="C116" s="105" t="s">
        <v>228</v>
      </c>
      <c r="D116" s="8">
        <v>1068</v>
      </c>
      <c r="E116" s="8">
        <v>15409</v>
      </c>
      <c r="F116" s="53">
        <v>1</v>
      </c>
      <c r="G116" s="9">
        <v>9.3632958801498096E-4</v>
      </c>
      <c r="H116" s="8">
        <v>1067</v>
      </c>
      <c r="I116" s="8">
        <v>15408</v>
      </c>
      <c r="J116" s="76">
        <v>14.440487347703799</v>
      </c>
      <c r="K116" s="76">
        <v>11.886563876652</v>
      </c>
      <c r="L116" s="8">
        <v>159</v>
      </c>
      <c r="M116" s="9">
        <v>0.149015932521087</v>
      </c>
      <c r="N116" s="8">
        <v>1913</v>
      </c>
      <c r="O116" s="9">
        <v>0.124156282450675</v>
      </c>
      <c r="P116" s="96">
        <v>1.3523998125585801</v>
      </c>
      <c r="Q116" s="106">
        <v>1.1265578045187899E-3</v>
      </c>
    </row>
    <row r="117" spans="3:17" s="1" customFormat="1" ht="12.4" customHeight="1" x14ac:dyDescent="0.15">
      <c r="C117" s="105" t="s">
        <v>229</v>
      </c>
      <c r="D117" s="10">
        <v>79</v>
      </c>
      <c r="E117" s="10">
        <v>277</v>
      </c>
      <c r="F117" s="57"/>
      <c r="G117" s="11"/>
      <c r="H117" s="10">
        <v>79</v>
      </c>
      <c r="I117" s="10">
        <v>277</v>
      </c>
      <c r="J117" s="78">
        <v>3.5063291139240498</v>
      </c>
      <c r="K117" s="78">
        <v>3.5063291139240498</v>
      </c>
      <c r="L117" s="10"/>
      <c r="M117" s="11"/>
      <c r="N117" s="10">
        <v>0</v>
      </c>
      <c r="O117" s="11">
        <v>0</v>
      </c>
      <c r="P117" s="97">
        <v>0.86182405063291101</v>
      </c>
      <c r="Q117" s="107">
        <v>3.76884251405518E-5</v>
      </c>
    </row>
    <row r="118" spans="3:17" s="1" customFormat="1" ht="12.4" customHeight="1" x14ac:dyDescent="0.15">
      <c r="C118" s="105" t="s">
        <v>230</v>
      </c>
      <c r="D118" s="8">
        <v>5581</v>
      </c>
      <c r="E118" s="8">
        <v>69680</v>
      </c>
      <c r="F118" s="53">
        <v>119</v>
      </c>
      <c r="G118" s="9">
        <v>2.1322343666009699E-2</v>
      </c>
      <c r="H118" s="8">
        <v>5462</v>
      </c>
      <c r="I118" s="8">
        <v>69561</v>
      </c>
      <c r="J118" s="76">
        <v>12.735444891981</v>
      </c>
      <c r="K118" s="76">
        <v>9.9651340161255195</v>
      </c>
      <c r="L118" s="8">
        <v>873</v>
      </c>
      <c r="M118" s="9">
        <v>0.15983156352984301</v>
      </c>
      <c r="N118" s="8">
        <v>9431</v>
      </c>
      <c r="O118" s="9">
        <v>0.135578844467446</v>
      </c>
      <c r="P118" s="96">
        <v>1.25256418894178</v>
      </c>
      <c r="Q118" s="106">
        <v>5.2596553702136698E-3</v>
      </c>
    </row>
    <row r="119" spans="3:17" s="1" customFormat="1" ht="12.4" customHeight="1" x14ac:dyDescent="0.15">
      <c r="C119" s="105" t="s">
        <v>232</v>
      </c>
      <c r="D119" s="10">
        <v>741</v>
      </c>
      <c r="E119" s="10">
        <v>7705</v>
      </c>
      <c r="F119" s="57">
        <v>8</v>
      </c>
      <c r="G119" s="11">
        <v>1.0796221322537099E-2</v>
      </c>
      <c r="H119" s="10">
        <v>733</v>
      </c>
      <c r="I119" s="10">
        <v>7697</v>
      </c>
      <c r="J119" s="78">
        <v>10.500682128240101</v>
      </c>
      <c r="K119" s="78">
        <v>8.1954887218045105</v>
      </c>
      <c r="L119" s="10">
        <v>68</v>
      </c>
      <c r="M119" s="11">
        <v>9.2769440654843105E-2</v>
      </c>
      <c r="N119" s="10">
        <v>995</v>
      </c>
      <c r="O119" s="11">
        <v>0.12927114460179301</v>
      </c>
      <c r="P119" s="97">
        <v>1.1960412005457</v>
      </c>
      <c r="Q119" s="107">
        <v>6.4010524208172204E-4</v>
      </c>
    </row>
    <row r="120" spans="3:17" s="1" customFormat="1" ht="12.4" customHeight="1" x14ac:dyDescent="0.15">
      <c r="C120" s="105" t="s">
        <v>233</v>
      </c>
      <c r="D120" s="8">
        <v>3528</v>
      </c>
      <c r="E120" s="8">
        <v>27749</v>
      </c>
      <c r="F120" s="53">
        <v>294</v>
      </c>
      <c r="G120" s="9">
        <v>8.3333333333333301E-2</v>
      </c>
      <c r="H120" s="8">
        <v>3234</v>
      </c>
      <c r="I120" s="8">
        <v>27455</v>
      </c>
      <c r="J120" s="76">
        <v>8.4894867037724193</v>
      </c>
      <c r="K120" s="76">
        <v>7.7079617834394902</v>
      </c>
      <c r="L120" s="8">
        <v>94</v>
      </c>
      <c r="M120" s="9">
        <v>2.9066171923314801E-2</v>
      </c>
      <c r="N120" s="8">
        <v>1433</v>
      </c>
      <c r="O120" s="9">
        <v>5.2194500091058103E-2</v>
      </c>
      <c r="P120" s="96">
        <v>2.1128016388373498</v>
      </c>
      <c r="Q120" s="106">
        <v>6.3329420331259198E-3</v>
      </c>
    </row>
    <row r="121" spans="3:17" s="1" customFormat="1" ht="12.4" customHeight="1" x14ac:dyDescent="0.15">
      <c r="C121" s="105" t="s">
        <v>234</v>
      </c>
      <c r="D121" s="10">
        <v>4548</v>
      </c>
      <c r="E121" s="10">
        <v>14987</v>
      </c>
      <c r="F121" s="57">
        <v>38</v>
      </c>
      <c r="G121" s="11">
        <v>8.3553210202286701E-3</v>
      </c>
      <c r="H121" s="10">
        <v>4510</v>
      </c>
      <c r="I121" s="10">
        <v>14949</v>
      </c>
      <c r="J121" s="78">
        <v>3.3146341463414601</v>
      </c>
      <c r="K121" s="78">
        <v>3.24508489722967</v>
      </c>
      <c r="L121" s="10">
        <v>34</v>
      </c>
      <c r="M121" s="11">
        <v>7.5388026607538803E-3</v>
      </c>
      <c r="N121" s="10">
        <v>136</v>
      </c>
      <c r="O121" s="11">
        <v>9.0975985015720098E-3</v>
      </c>
      <c r="P121" s="97">
        <v>0.23707800443459001</v>
      </c>
      <c r="Q121" s="107">
        <v>6.3779869426382804E-4</v>
      </c>
    </row>
    <row r="122" spans="3:17" s="1" customFormat="1" ht="12.4" customHeight="1" x14ac:dyDescent="0.15">
      <c r="C122" s="105" t="s">
        <v>235</v>
      </c>
      <c r="D122" s="8">
        <v>3657</v>
      </c>
      <c r="E122" s="8">
        <v>29657</v>
      </c>
      <c r="F122" s="53">
        <v>28</v>
      </c>
      <c r="G122" s="9">
        <v>7.6565490839485897E-3</v>
      </c>
      <c r="H122" s="8">
        <v>3629</v>
      </c>
      <c r="I122" s="8">
        <v>29629</v>
      </c>
      <c r="J122" s="76">
        <v>8.1645081289611507</v>
      </c>
      <c r="K122" s="76">
        <v>7.4848140789100199</v>
      </c>
      <c r="L122" s="8">
        <v>106</v>
      </c>
      <c r="M122" s="9">
        <v>2.92091485257647E-2</v>
      </c>
      <c r="N122" s="8">
        <v>1185</v>
      </c>
      <c r="O122" s="9">
        <v>3.9994599885247603E-2</v>
      </c>
      <c r="P122" s="96">
        <v>1.18676731882061</v>
      </c>
      <c r="Q122" s="106">
        <v>3.3476813538755798E-3</v>
      </c>
    </row>
    <row r="123" spans="3:17" s="1" customFormat="1" ht="12.4" customHeight="1" x14ac:dyDescent="0.15">
      <c r="C123" s="105" t="s">
        <v>236</v>
      </c>
      <c r="D123" s="10">
        <v>1211</v>
      </c>
      <c r="E123" s="10">
        <v>7277</v>
      </c>
      <c r="F123" s="57">
        <v>27</v>
      </c>
      <c r="G123" s="11">
        <v>2.2295623451692798E-2</v>
      </c>
      <c r="H123" s="10">
        <v>1184</v>
      </c>
      <c r="I123" s="10">
        <v>7250</v>
      </c>
      <c r="J123" s="78">
        <v>6.1233108108108096</v>
      </c>
      <c r="K123" s="78">
        <v>5.6032843560933498</v>
      </c>
      <c r="L123" s="10">
        <v>27</v>
      </c>
      <c r="M123" s="11">
        <v>2.2804054054054099E-2</v>
      </c>
      <c r="N123" s="10">
        <v>355</v>
      </c>
      <c r="O123" s="11">
        <v>4.8965517241379299E-2</v>
      </c>
      <c r="P123" s="97">
        <v>0.95716545608108095</v>
      </c>
      <c r="Q123" s="107">
        <v>7.1645937253087704E-4</v>
      </c>
    </row>
    <row r="124" spans="3:17" s="1" customFormat="1" ht="12.4" customHeight="1" x14ac:dyDescent="0.15">
      <c r="C124" s="105" t="s">
        <v>237</v>
      </c>
      <c r="D124" s="8">
        <v>982</v>
      </c>
      <c r="E124" s="8">
        <v>3814</v>
      </c>
      <c r="F124" s="53">
        <v>191</v>
      </c>
      <c r="G124" s="9">
        <v>0.19450101832993899</v>
      </c>
      <c r="H124" s="8">
        <v>791</v>
      </c>
      <c r="I124" s="8">
        <v>3623</v>
      </c>
      <c r="J124" s="76">
        <v>4.5802781289506997</v>
      </c>
      <c r="K124" s="76">
        <v>4.2624495289367399</v>
      </c>
      <c r="L124" s="8">
        <v>48</v>
      </c>
      <c r="M124" s="9">
        <v>6.0682680151706699E-2</v>
      </c>
      <c r="N124" s="8">
        <v>183</v>
      </c>
      <c r="O124" s="9">
        <v>5.0510626552580699E-2</v>
      </c>
      <c r="P124" s="96">
        <v>0.71920151706700397</v>
      </c>
      <c r="Q124" s="106">
        <v>4.6165237146160302E-4</v>
      </c>
    </row>
    <row r="125" spans="3:17" s="1" customFormat="1" ht="12.4" customHeight="1" x14ac:dyDescent="0.15">
      <c r="C125" s="105" t="s">
        <v>238</v>
      </c>
      <c r="D125" s="10">
        <v>12</v>
      </c>
      <c r="E125" s="10">
        <v>15</v>
      </c>
      <c r="F125" s="57">
        <v>11</v>
      </c>
      <c r="G125" s="11">
        <v>0.91666666666666696</v>
      </c>
      <c r="H125" s="10">
        <v>1</v>
      </c>
      <c r="I125" s="10">
        <v>4</v>
      </c>
      <c r="J125" s="78">
        <v>4</v>
      </c>
      <c r="K125" s="78">
        <v>4</v>
      </c>
      <c r="L125" s="10"/>
      <c r="M125" s="11"/>
      <c r="N125" s="10">
        <v>0</v>
      </c>
      <c r="O125" s="11">
        <v>0</v>
      </c>
      <c r="P125" s="97">
        <v>0.84209999999999996</v>
      </c>
      <c r="Q125" s="107">
        <v>4.0883928413227197E-7</v>
      </c>
    </row>
    <row r="126" spans="3:17" s="1" customFormat="1" ht="12.4" customHeight="1" x14ac:dyDescent="0.15">
      <c r="C126" s="105" t="s">
        <v>239</v>
      </c>
      <c r="D126" s="8">
        <v>4085</v>
      </c>
      <c r="E126" s="8">
        <v>20245</v>
      </c>
      <c r="F126" s="53">
        <v>1389</v>
      </c>
      <c r="G126" s="9">
        <v>0.34002447980416201</v>
      </c>
      <c r="H126" s="8">
        <v>2696</v>
      </c>
      <c r="I126" s="8">
        <v>18856</v>
      </c>
      <c r="J126" s="76">
        <v>6.9940652818991103</v>
      </c>
      <c r="K126" s="76">
        <v>6.31738623103851</v>
      </c>
      <c r="L126" s="8">
        <v>125</v>
      </c>
      <c r="M126" s="9">
        <v>4.6364985163204801E-2</v>
      </c>
      <c r="N126" s="8">
        <v>942</v>
      </c>
      <c r="O126" s="9">
        <v>4.9957573186253698E-2</v>
      </c>
      <c r="P126" s="96">
        <v>1.49582385014837</v>
      </c>
      <c r="Q126" s="106">
        <v>3.23572025307903E-3</v>
      </c>
    </row>
    <row r="127" spans="3:17" s="1" customFormat="1" ht="12.4" customHeight="1" x14ac:dyDescent="0.15">
      <c r="C127" s="105" t="s">
        <v>240</v>
      </c>
      <c r="D127" s="10">
        <v>12855</v>
      </c>
      <c r="E127" s="10">
        <v>61429</v>
      </c>
      <c r="F127" s="57">
        <v>1211</v>
      </c>
      <c r="G127" s="11">
        <v>9.4204589653831203E-2</v>
      </c>
      <c r="H127" s="10">
        <v>11644</v>
      </c>
      <c r="I127" s="10">
        <v>60218</v>
      </c>
      <c r="J127" s="78">
        <v>5.1715905187220903</v>
      </c>
      <c r="K127" s="78">
        <v>4.10450223170968</v>
      </c>
      <c r="L127" s="10">
        <v>1338</v>
      </c>
      <c r="M127" s="11">
        <v>0.11490896599106799</v>
      </c>
      <c r="N127" s="10">
        <v>8878</v>
      </c>
      <c r="O127" s="11">
        <v>0.14743100069746601</v>
      </c>
      <c r="P127" s="97">
        <v>0.64991763139814496</v>
      </c>
      <c r="Q127" s="107">
        <v>6.1991409691894896E-3</v>
      </c>
    </row>
    <row r="128" spans="3:17" s="1" customFormat="1" ht="12.4" customHeight="1" x14ac:dyDescent="0.15">
      <c r="C128" s="105" t="s">
        <v>241</v>
      </c>
      <c r="D128" s="8">
        <v>3426</v>
      </c>
      <c r="E128" s="8">
        <v>13077</v>
      </c>
      <c r="F128" s="53">
        <v>1202</v>
      </c>
      <c r="G128" s="9">
        <v>0.35084646818447202</v>
      </c>
      <c r="H128" s="8">
        <v>2224</v>
      </c>
      <c r="I128" s="8">
        <v>11875</v>
      </c>
      <c r="J128" s="76">
        <v>5.3394784172661902</v>
      </c>
      <c r="K128" s="76">
        <v>4.9920225246363197</v>
      </c>
      <c r="L128" s="8">
        <v>93</v>
      </c>
      <c r="M128" s="9">
        <v>4.1816546762589897E-2</v>
      </c>
      <c r="N128" s="8">
        <v>519</v>
      </c>
      <c r="O128" s="9">
        <v>4.3705263157894698E-2</v>
      </c>
      <c r="P128" s="96">
        <v>1.3121111960431699</v>
      </c>
      <c r="Q128" s="106">
        <v>2.1170674718281701E-3</v>
      </c>
    </row>
    <row r="129" spans="3:17" s="1" customFormat="1" ht="12.4" customHeight="1" x14ac:dyDescent="0.15">
      <c r="C129" s="105" t="s">
        <v>242</v>
      </c>
      <c r="D129" s="10">
        <v>3566</v>
      </c>
      <c r="E129" s="10">
        <v>24169</v>
      </c>
      <c r="F129" s="57">
        <v>210</v>
      </c>
      <c r="G129" s="11">
        <v>5.8889512058328701E-2</v>
      </c>
      <c r="H129" s="10">
        <v>3356</v>
      </c>
      <c r="I129" s="10">
        <v>23959</v>
      </c>
      <c r="J129" s="78">
        <v>7.1391537544696098</v>
      </c>
      <c r="K129" s="78">
        <v>6.3419375398342899</v>
      </c>
      <c r="L129" s="10">
        <v>218</v>
      </c>
      <c r="M129" s="11">
        <v>6.4958283671036995E-2</v>
      </c>
      <c r="N129" s="10">
        <v>1488</v>
      </c>
      <c r="O129" s="11">
        <v>6.21060979172754E-2</v>
      </c>
      <c r="P129" s="97">
        <v>0.99785381406436202</v>
      </c>
      <c r="Q129" s="107">
        <v>2.4089829633704299E-3</v>
      </c>
    </row>
    <row r="130" spans="3:17" s="1" customFormat="1" ht="12.4" customHeight="1" x14ac:dyDescent="0.15">
      <c r="C130" s="105" t="s">
        <v>243</v>
      </c>
      <c r="D130" s="8">
        <v>464</v>
      </c>
      <c r="E130" s="8">
        <v>5037</v>
      </c>
      <c r="F130" s="53">
        <v>16</v>
      </c>
      <c r="G130" s="9">
        <v>3.4482758620689703E-2</v>
      </c>
      <c r="H130" s="8">
        <v>448</v>
      </c>
      <c r="I130" s="8">
        <v>5021</v>
      </c>
      <c r="J130" s="76">
        <v>11.207589285714301</v>
      </c>
      <c r="K130" s="76">
        <v>9.7905882352941198</v>
      </c>
      <c r="L130" s="8">
        <v>23</v>
      </c>
      <c r="M130" s="9">
        <v>5.1339285714285698E-2</v>
      </c>
      <c r="N130" s="8">
        <v>305</v>
      </c>
      <c r="O130" s="9">
        <v>6.0744871539534E-2</v>
      </c>
      <c r="P130" s="96">
        <v>0.69305625000000004</v>
      </c>
      <c r="Q130" s="106">
        <v>2.4009457230207999E-4</v>
      </c>
    </row>
    <row r="131" spans="3:17" s="1" customFormat="1" ht="12.4" customHeight="1" x14ac:dyDescent="0.15">
      <c r="C131" s="105" t="s">
        <v>244</v>
      </c>
      <c r="D131" s="10">
        <v>3164</v>
      </c>
      <c r="E131" s="10">
        <v>14758</v>
      </c>
      <c r="F131" s="57">
        <v>797</v>
      </c>
      <c r="G131" s="11">
        <v>0.25189633375474102</v>
      </c>
      <c r="H131" s="10">
        <v>2367</v>
      </c>
      <c r="I131" s="10">
        <v>13961</v>
      </c>
      <c r="J131" s="78">
        <v>5.8981833544571201</v>
      </c>
      <c r="K131" s="78">
        <v>5.16357206012378</v>
      </c>
      <c r="L131" s="10">
        <v>105</v>
      </c>
      <c r="M131" s="11">
        <v>4.4359949302915098E-2</v>
      </c>
      <c r="N131" s="10">
        <v>931</v>
      </c>
      <c r="O131" s="11">
        <v>6.6685767495165096E-2</v>
      </c>
      <c r="P131" s="97">
        <v>1.11832454583861</v>
      </c>
      <c r="Q131" s="107">
        <v>2.0908201440658501E-3</v>
      </c>
    </row>
    <row r="132" spans="3:17" s="1" customFormat="1" ht="12.4" customHeight="1" x14ac:dyDescent="0.15">
      <c r="C132" s="105" t="s">
        <v>246</v>
      </c>
      <c r="D132" s="8">
        <v>477</v>
      </c>
      <c r="E132" s="8">
        <v>5935</v>
      </c>
      <c r="F132" s="53">
        <v>39</v>
      </c>
      <c r="G132" s="9">
        <v>8.17610062893082E-2</v>
      </c>
      <c r="H132" s="8">
        <v>438</v>
      </c>
      <c r="I132" s="8">
        <v>5896</v>
      </c>
      <c r="J132" s="76">
        <v>13.4611872146119</v>
      </c>
      <c r="K132" s="76">
        <v>11.0078534031414</v>
      </c>
      <c r="L132" s="8">
        <v>56</v>
      </c>
      <c r="M132" s="9">
        <v>0.127853881278539</v>
      </c>
      <c r="N132" s="8">
        <v>637</v>
      </c>
      <c r="O132" s="9">
        <v>0.108039348710991</v>
      </c>
      <c r="P132" s="96">
        <v>1.44700136986301</v>
      </c>
      <c r="Q132" s="106">
        <v>6.20087082219829E-4</v>
      </c>
    </row>
    <row r="133" spans="3:17" s="1" customFormat="1" ht="12.4" customHeight="1" x14ac:dyDescent="0.15">
      <c r="C133" s="105" t="s">
        <v>247</v>
      </c>
      <c r="D133" s="10">
        <v>529</v>
      </c>
      <c r="E133" s="10">
        <v>7770</v>
      </c>
      <c r="F133" s="57">
        <v>15</v>
      </c>
      <c r="G133" s="11">
        <v>2.83553875236295E-2</v>
      </c>
      <c r="H133" s="10">
        <v>514</v>
      </c>
      <c r="I133" s="10">
        <v>7755</v>
      </c>
      <c r="J133" s="78">
        <v>15.087548638132301</v>
      </c>
      <c r="K133" s="78">
        <v>12.595918367346901</v>
      </c>
      <c r="L133" s="10">
        <v>24</v>
      </c>
      <c r="M133" s="11">
        <v>4.66926070038911E-2</v>
      </c>
      <c r="N133" s="10">
        <v>469</v>
      </c>
      <c r="O133" s="11">
        <v>6.0477111540941299E-2</v>
      </c>
      <c r="P133" s="97">
        <v>6.9249680933852202</v>
      </c>
      <c r="Q133" s="107">
        <v>2.0426102785179E-3</v>
      </c>
    </row>
    <row r="134" spans="3:17" s="1" customFormat="1" ht="12.4" customHeight="1" x14ac:dyDescent="0.15">
      <c r="C134" s="105" t="s">
        <v>248</v>
      </c>
      <c r="D134" s="8">
        <v>167</v>
      </c>
      <c r="E134" s="8">
        <v>945</v>
      </c>
      <c r="F134" s="53">
        <v>23</v>
      </c>
      <c r="G134" s="9">
        <v>0.13772455089820401</v>
      </c>
      <c r="H134" s="8">
        <v>144</v>
      </c>
      <c r="I134" s="8">
        <v>922</v>
      </c>
      <c r="J134" s="76">
        <v>6.4027777777777803</v>
      </c>
      <c r="K134" s="76">
        <v>4.8106060606060597</v>
      </c>
      <c r="L134" s="8">
        <v>12</v>
      </c>
      <c r="M134" s="9">
        <v>8.3333333333333301E-2</v>
      </c>
      <c r="N134" s="8">
        <v>161</v>
      </c>
      <c r="O134" s="9">
        <v>0.17462039045553099</v>
      </c>
      <c r="P134" s="96">
        <v>1.8929104166666699</v>
      </c>
      <c r="Q134" s="106">
        <v>1.8224905908251801E-4</v>
      </c>
    </row>
    <row r="135" spans="3:17" s="1" customFormat="1" ht="12.4" customHeight="1" x14ac:dyDescent="0.15">
      <c r="C135" s="105" t="s">
        <v>249</v>
      </c>
      <c r="D135" s="10">
        <v>1461</v>
      </c>
      <c r="E135" s="10">
        <v>1583</v>
      </c>
      <c r="F135" s="57">
        <v>1353</v>
      </c>
      <c r="G135" s="11">
        <v>0.92607802874743295</v>
      </c>
      <c r="H135" s="10">
        <v>108</v>
      </c>
      <c r="I135" s="10">
        <v>230</v>
      </c>
      <c r="J135" s="78">
        <v>2.1296296296296302</v>
      </c>
      <c r="K135" s="78">
        <v>2.1296296296296302</v>
      </c>
      <c r="L135" s="10"/>
      <c r="M135" s="11"/>
      <c r="N135" s="10">
        <v>0</v>
      </c>
      <c r="O135" s="11">
        <v>0</v>
      </c>
      <c r="P135" s="97">
        <v>0.630016666666667</v>
      </c>
      <c r="Q135" s="107">
        <v>3.5941215747043102E-5</v>
      </c>
    </row>
    <row r="136" spans="3:17" s="1" customFormat="1" ht="12.4" customHeight="1" x14ac:dyDescent="0.15">
      <c r="C136" s="105" t="s">
        <v>250</v>
      </c>
      <c r="D136" s="8">
        <v>42</v>
      </c>
      <c r="E136" s="8">
        <v>682</v>
      </c>
      <c r="F136" s="53"/>
      <c r="G136" s="9"/>
      <c r="H136" s="8">
        <v>42</v>
      </c>
      <c r="I136" s="8">
        <v>682</v>
      </c>
      <c r="J136" s="76">
        <v>16.238095238095202</v>
      </c>
      <c r="K136" s="76">
        <v>12.969696969697001</v>
      </c>
      <c r="L136" s="8">
        <v>9</v>
      </c>
      <c r="M136" s="9">
        <v>0.214285714285714</v>
      </c>
      <c r="N136" s="8">
        <v>116</v>
      </c>
      <c r="O136" s="9">
        <v>0.17008797653958899</v>
      </c>
      <c r="P136" s="96">
        <v>0.78395476190476199</v>
      </c>
      <c r="Q136" s="106">
        <v>2.4658100039355699E-5</v>
      </c>
    </row>
    <row r="137" spans="3:17" s="1" customFormat="1" ht="12.4" customHeight="1" x14ac:dyDescent="0.15">
      <c r="C137" s="105" t="s">
        <v>252</v>
      </c>
      <c r="D137" s="10">
        <v>713</v>
      </c>
      <c r="E137" s="10">
        <v>9594</v>
      </c>
      <c r="F137" s="57">
        <v>37</v>
      </c>
      <c r="G137" s="11">
        <v>5.1893408134642403E-2</v>
      </c>
      <c r="H137" s="10">
        <v>676</v>
      </c>
      <c r="I137" s="10">
        <v>9557</v>
      </c>
      <c r="J137" s="78">
        <v>14.137573964496999</v>
      </c>
      <c r="K137" s="78">
        <v>13.0837209302326</v>
      </c>
      <c r="L137" s="10">
        <v>31</v>
      </c>
      <c r="M137" s="11">
        <v>4.5857988165680499E-2</v>
      </c>
      <c r="N137" s="10">
        <v>298</v>
      </c>
      <c r="O137" s="11">
        <v>3.1181333054305701E-2</v>
      </c>
      <c r="P137" s="97">
        <v>1.0140489644970401</v>
      </c>
      <c r="Q137" s="107">
        <v>4.8079607809237699E-4</v>
      </c>
    </row>
    <row r="138" spans="3:17" s="1" customFormat="1" ht="12.4" customHeight="1" x14ac:dyDescent="0.15">
      <c r="C138" s="105" t="s">
        <v>253</v>
      </c>
      <c r="D138" s="8">
        <v>1011</v>
      </c>
      <c r="E138" s="8">
        <v>6822</v>
      </c>
      <c r="F138" s="53">
        <v>31</v>
      </c>
      <c r="G138" s="9">
        <v>3.06627101879327E-2</v>
      </c>
      <c r="H138" s="8">
        <v>980</v>
      </c>
      <c r="I138" s="8">
        <v>6791</v>
      </c>
      <c r="J138" s="76">
        <v>6.9295918367346898</v>
      </c>
      <c r="K138" s="76">
        <v>5.7362162162162198</v>
      </c>
      <c r="L138" s="8">
        <v>55</v>
      </c>
      <c r="M138" s="9">
        <v>5.6122448979591802E-2</v>
      </c>
      <c r="N138" s="8">
        <v>705</v>
      </c>
      <c r="O138" s="9">
        <v>0.10381387130024999</v>
      </c>
      <c r="P138" s="96">
        <v>1.2583190816326499</v>
      </c>
      <c r="Q138" s="106">
        <v>8.7291884957033095E-4</v>
      </c>
    </row>
    <row r="139" spans="3:17" s="1" customFormat="1" ht="12.4" customHeight="1" x14ac:dyDescent="0.15">
      <c r="C139" s="105" t="s">
        <v>255</v>
      </c>
      <c r="D139" s="10">
        <v>310</v>
      </c>
      <c r="E139" s="10">
        <v>1093</v>
      </c>
      <c r="F139" s="57">
        <v>22</v>
      </c>
      <c r="G139" s="11">
        <v>7.09677419354839E-2</v>
      </c>
      <c r="H139" s="10">
        <v>288</v>
      </c>
      <c r="I139" s="10">
        <v>1071</v>
      </c>
      <c r="J139" s="78">
        <v>3.71875</v>
      </c>
      <c r="K139" s="78">
        <v>3.71875</v>
      </c>
      <c r="L139" s="10"/>
      <c r="M139" s="11"/>
      <c r="N139" s="10">
        <v>0</v>
      </c>
      <c r="O139" s="11">
        <v>0</v>
      </c>
      <c r="P139" s="97">
        <v>1.2948</v>
      </c>
      <c r="Q139" s="107">
        <v>1.95746695199426E-4</v>
      </c>
    </row>
    <row r="140" spans="3:17" s="1" customFormat="1" ht="12.4" customHeight="1" x14ac:dyDescent="0.15">
      <c r="C140" s="105" t="s">
        <v>256</v>
      </c>
      <c r="D140" s="8">
        <v>3569</v>
      </c>
      <c r="E140" s="8">
        <v>38061</v>
      </c>
      <c r="F140" s="53">
        <v>44</v>
      </c>
      <c r="G140" s="9">
        <v>1.23283833006444E-2</v>
      </c>
      <c r="H140" s="8">
        <v>3525</v>
      </c>
      <c r="I140" s="8">
        <v>38017</v>
      </c>
      <c r="J140" s="76">
        <v>10.784964539007101</v>
      </c>
      <c r="K140" s="76">
        <v>9.1334944125641808</v>
      </c>
      <c r="L140" s="8">
        <v>214</v>
      </c>
      <c r="M140" s="9">
        <v>6.0709219858155999E-2</v>
      </c>
      <c r="N140" s="8">
        <v>3296</v>
      </c>
      <c r="O140" s="9">
        <v>8.6698056132782697E-2</v>
      </c>
      <c r="P140" s="96">
        <v>1.43223231205674</v>
      </c>
      <c r="Q140" s="106">
        <v>3.0057574124931299E-3</v>
      </c>
    </row>
    <row r="141" spans="3:17" s="1" customFormat="1" ht="12.4" customHeight="1" x14ac:dyDescent="0.15">
      <c r="C141" s="105" t="s">
        <v>257</v>
      </c>
      <c r="D141" s="10">
        <v>3453</v>
      </c>
      <c r="E141" s="10">
        <v>19953</v>
      </c>
      <c r="F141" s="57">
        <v>563</v>
      </c>
      <c r="G141" s="11">
        <v>0.16304662612221299</v>
      </c>
      <c r="H141" s="10">
        <v>2890</v>
      </c>
      <c r="I141" s="10">
        <v>19390</v>
      </c>
      <c r="J141" s="78">
        <v>6.7093425605536297</v>
      </c>
      <c r="K141" s="78">
        <v>5.93182646737149</v>
      </c>
      <c r="L141" s="10">
        <v>147</v>
      </c>
      <c r="M141" s="11">
        <v>5.0865051903114203E-2</v>
      </c>
      <c r="N141" s="10">
        <v>1149</v>
      </c>
      <c r="O141" s="11">
        <v>5.9257349149045901E-2</v>
      </c>
      <c r="P141" s="97">
        <v>1.2640740830449799</v>
      </c>
      <c r="Q141" s="107">
        <v>2.7244483690735798E-3</v>
      </c>
    </row>
    <row r="142" spans="3:17" s="1" customFormat="1" ht="12.4" customHeight="1" x14ac:dyDescent="0.15">
      <c r="C142" s="105" t="s">
        <v>258</v>
      </c>
      <c r="D142" s="8">
        <v>357</v>
      </c>
      <c r="E142" s="8">
        <v>5467</v>
      </c>
      <c r="F142" s="53">
        <v>4</v>
      </c>
      <c r="G142" s="9">
        <v>1.1204481792717101E-2</v>
      </c>
      <c r="H142" s="8">
        <v>353</v>
      </c>
      <c r="I142" s="8">
        <v>5463</v>
      </c>
      <c r="J142" s="76">
        <v>15.4759206798867</v>
      </c>
      <c r="K142" s="76">
        <v>10.592948717948699</v>
      </c>
      <c r="L142" s="8">
        <v>41</v>
      </c>
      <c r="M142" s="9">
        <v>0.11614730878187</v>
      </c>
      <c r="N142" s="8">
        <v>914</v>
      </c>
      <c r="O142" s="9">
        <v>0.16730734028921801</v>
      </c>
      <c r="P142" s="96">
        <v>2.1607521246458901</v>
      </c>
      <c r="Q142" s="106">
        <v>6.9968423386600404E-4</v>
      </c>
    </row>
    <row r="143" spans="3:17" s="1" customFormat="1" ht="12.4" customHeight="1" x14ac:dyDescent="0.15">
      <c r="C143" s="105" t="s">
        <v>259</v>
      </c>
      <c r="D143" s="10">
        <v>793</v>
      </c>
      <c r="E143" s="10">
        <v>6187</v>
      </c>
      <c r="F143" s="57">
        <v>53</v>
      </c>
      <c r="G143" s="11">
        <v>6.6834804539722598E-2</v>
      </c>
      <c r="H143" s="10">
        <v>740</v>
      </c>
      <c r="I143" s="10">
        <v>6134</v>
      </c>
      <c r="J143" s="78">
        <v>8.2891891891891891</v>
      </c>
      <c r="K143" s="78">
        <v>7.3860398860398897</v>
      </c>
      <c r="L143" s="10">
        <v>38</v>
      </c>
      <c r="M143" s="11">
        <v>5.1351351351351403E-2</v>
      </c>
      <c r="N143" s="10">
        <v>384</v>
      </c>
      <c r="O143" s="11">
        <v>6.2601891098793605E-2</v>
      </c>
      <c r="P143" s="97">
        <v>1.76077094594595</v>
      </c>
      <c r="Q143" s="107">
        <v>1.4646390423278201E-3</v>
      </c>
    </row>
    <row r="144" spans="3:17" s="1" customFormat="1" ht="12.4" customHeight="1" x14ac:dyDescent="0.15">
      <c r="C144" s="105" t="s">
        <v>260</v>
      </c>
      <c r="D144" s="8">
        <v>1673</v>
      </c>
      <c r="E144" s="8">
        <v>4533</v>
      </c>
      <c r="F144" s="53">
        <v>1008</v>
      </c>
      <c r="G144" s="9">
        <v>0.60251046025104604</v>
      </c>
      <c r="H144" s="8">
        <v>665</v>
      </c>
      <c r="I144" s="8">
        <v>3525</v>
      </c>
      <c r="J144" s="76">
        <v>5.3007518796992503</v>
      </c>
      <c r="K144" s="76">
        <v>4.8569230769230796</v>
      </c>
      <c r="L144" s="8">
        <v>15</v>
      </c>
      <c r="M144" s="9">
        <v>2.2556390977443601E-2</v>
      </c>
      <c r="N144" s="8">
        <v>165</v>
      </c>
      <c r="O144" s="9">
        <v>4.6808510638297898E-2</v>
      </c>
      <c r="P144" s="96">
        <v>1.2685966917293201</v>
      </c>
      <c r="Q144" s="106">
        <v>6.2658662402419402E-4</v>
      </c>
    </row>
    <row r="145" spans="3:17" s="1" customFormat="1" ht="12.4" customHeight="1" x14ac:dyDescent="0.15">
      <c r="C145" s="105" t="s">
        <v>261</v>
      </c>
      <c r="D145" s="10">
        <v>2399</v>
      </c>
      <c r="E145" s="10">
        <v>30298</v>
      </c>
      <c r="F145" s="57">
        <v>21</v>
      </c>
      <c r="G145" s="11">
        <v>8.7536473530637794E-3</v>
      </c>
      <c r="H145" s="10">
        <v>2378</v>
      </c>
      <c r="I145" s="10">
        <v>30277</v>
      </c>
      <c r="J145" s="78">
        <v>12.7321278385198</v>
      </c>
      <c r="K145" s="78">
        <v>10.4024630541872</v>
      </c>
      <c r="L145" s="10">
        <v>348</v>
      </c>
      <c r="M145" s="11">
        <v>0.146341463414634</v>
      </c>
      <c r="N145" s="10">
        <v>3370</v>
      </c>
      <c r="O145" s="11">
        <v>0.111305611520296</v>
      </c>
      <c r="P145" s="97">
        <v>1.2359963835155601</v>
      </c>
      <c r="Q145" s="107">
        <v>2.1521497393811001E-3</v>
      </c>
    </row>
    <row r="146" spans="3:17" s="1" customFormat="1" ht="12.4" customHeight="1" x14ac:dyDescent="0.15">
      <c r="C146" s="105" t="s">
        <v>263</v>
      </c>
      <c r="D146" s="8">
        <v>367</v>
      </c>
      <c r="E146" s="8">
        <v>1381</v>
      </c>
      <c r="F146" s="53">
        <v>233</v>
      </c>
      <c r="G146" s="9">
        <v>0.634877384196185</v>
      </c>
      <c r="H146" s="8">
        <v>134</v>
      </c>
      <c r="I146" s="8">
        <v>1148</v>
      </c>
      <c r="J146" s="76">
        <v>8.5671641791044806</v>
      </c>
      <c r="K146" s="76">
        <v>8.0538461538461501</v>
      </c>
      <c r="L146" s="8">
        <v>4</v>
      </c>
      <c r="M146" s="9">
        <v>2.9850746268656699E-2</v>
      </c>
      <c r="N146" s="8">
        <v>24</v>
      </c>
      <c r="O146" s="9">
        <v>2.0905923344947699E-2</v>
      </c>
      <c r="P146" s="96">
        <v>1.39730820895522</v>
      </c>
      <c r="Q146" s="106">
        <v>1.06849221234118E-4</v>
      </c>
    </row>
    <row r="147" spans="3:17" s="1" customFormat="1" ht="12.4" customHeight="1" x14ac:dyDescent="0.15">
      <c r="C147" s="105" t="s">
        <v>264</v>
      </c>
      <c r="D147" s="10">
        <v>419</v>
      </c>
      <c r="E147" s="10">
        <v>5648</v>
      </c>
      <c r="F147" s="57"/>
      <c r="G147" s="11"/>
      <c r="H147" s="10">
        <v>419</v>
      </c>
      <c r="I147" s="10">
        <v>5648</v>
      </c>
      <c r="J147" s="78">
        <v>13.479713603818601</v>
      </c>
      <c r="K147" s="78">
        <v>11.1514285714286</v>
      </c>
      <c r="L147" s="10">
        <v>69</v>
      </c>
      <c r="M147" s="11">
        <v>0.164677804295943</v>
      </c>
      <c r="N147" s="10">
        <v>729</v>
      </c>
      <c r="O147" s="11">
        <v>0.12907223796034001</v>
      </c>
      <c r="P147" s="97">
        <v>1.03705608591885</v>
      </c>
      <c r="Q147" s="107">
        <v>3.3594655676945302E-4</v>
      </c>
    </row>
    <row r="148" spans="3:17" s="1" customFormat="1" ht="12.4" customHeight="1" x14ac:dyDescent="0.15">
      <c r="C148" s="105" t="s">
        <v>265</v>
      </c>
      <c r="D148" s="8">
        <v>69</v>
      </c>
      <c r="E148" s="8">
        <v>1699</v>
      </c>
      <c r="F148" s="53"/>
      <c r="G148" s="9"/>
      <c r="H148" s="8">
        <v>69</v>
      </c>
      <c r="I148" s="8">
        <v>1699</v>
      </c>
      <c r="J148" s="76">
        <v>24.623188405797102</v>
      </c>
      <c r="K148" s="76">
        <v>9.2321428571428594</v>
      </c>
      <c r="L148" s="8">
        <v>13</v>
      </c>
      <c r="M148" s="9">
        <v>0.188405797101449</v>
      </c>
      <c r="N148" s="8">
        <v>829</v>
      </c>
      <c r="O148" s="9">
        <v>0.48793407886992402</v>
      </c>
      <c r="P148" s="96">
        <v>3.0086159420289902</v>
      </c>
      <c r="Q148" s="106">
        <v>1.0869432063735599E-4</v>
      </c>
    </row>
    <row r="149" spans="3:17" s="1" customFormat="1" ht="12.4" customHeight="1" x14ac:dyDescent="0.15">
      <c r="C149" s="105" t="s">
        <v>269</v>
      </c>
      <c r="D149" s="10">
        <v>538</v>
      </c>
      <c r="E149" s="10">
        <v>10655</v>
      </c>
      <c r="F149" s="57"/>
      <c r="G149" s="11"/>
      <c r="H149" s="10">
        <v>538</v>
      </c>
      <c r="I149" s="10">
        <v>10655</v>
      </c>
      <c r="J149" s="78">
        <v>19.8048327137546</v>
      </c>
      <c r="K149" s="78">
        <v>19.8048327137546</v>
      </c>
      <c r="L149" s="10"/>
      <c r="M149" s="11"/>
      <c r="N149" s="10">
        <v>0</v>
      </c>
      <c r="O149" s="11">
        <v>0</v>
      </c>
      <c r="P149" s="97">
        <v>0.81466078066914505</v>
      </c>
      <c r="Q149" s="107">
        <v>2.9724536729656699E-4</v>
      </c>
    </row>
    <row r="150" spans="3:17" s="1" customFormat="1" ht="13.15" customHeight="1" x14ac:dyDescent="0.15">
      <c r="C150" s="108" t="s">
        <v>879</v>
      </c>
      <c r="D150" s="109">
        <v>88305</v>
      </c>
      <c r="E150" s="109">
        <v>616386</v>
      </c>
      <c r="F150" s="109">
        <v>12964</v>
      </c>
      <c r="G150" s="110">
        <v>0.146809353943718</v>
      </c>
      <c r="H150" s="109">
        <v>75341</v>
      </c>
      <c r="I150" s="109">
        <v>603422</v>
      </c>
      <c r="J150" s="111">
        <v>8.0092114519318809</v>
      </c>
      <c r="K150" s="111">
        <v>6.7179759478775001</v>
      </c>
      <c r="L150" s="109">
        <v>5659</v>
      </c>
      <c r="M150" s="110">
        <v>7.5111824902775404E-2</v>
      </c>
      <c r="N150" s="109">
        <v>56460</v>
      </c>
      <c r="O150" s="110">
        <v>9.3566359860926498E-2</v>
      </c>
      <c r="P150" s="112">
        <v>1.30304176344885</v>
      </c>
      <c r="Q150" s="113">
        <v>7.5422997128196001E-2</v>
      </c>
    </row>
    <row r="151" spans="3:17" s="1" customFormat="1" ht="14.65" customHeight="1" x14ac:dyDescent="0.15"/>
    <row r="152" spans="3:17" s="1" customFormat="1" ht="14.65" customHeight="1" x14ac:dyDescent="0.15">
      <c r="C152" s="99" t="s">
        <v>1808</v>
      </c>
    </row>
    <row r="153" spans="3:17" s="1" customFormat="1" ht="14.65" customHeight="1" x14ac:dyDescent="0.2">
      <c r="C153" s="100"/>
      <c r="D153" s="101"/>
      <c r="E153" s="101"/>
      <c r="F153" s="102"/>
      <c r="G153" s="102"/>
      <c r="H153" s="187" t="s">
        <v>1796</v>
      </c>
      <c r="I153" s="187"/>
      <c r="J153" s="187"/>
      <c r="K153" s="187"/>
      <c r="L153" s="187"/>
      <c r="M153" s="187"/>
      <c r="N153" s="187"/>
      <c r="O153" s="187"/>
      <c r="P153" s="187"/>
      <c r="Q153" s="187"/>
    </row>
    <row r="154" spans="3:17" s="1" customFormat="1" ht="13.15" customHeight="1" x14ac:dyDescent="0.15">
      <c r="C154" s="103"/>
      <c r="D154" s="187" t="s">
        <v>1797</v>
      </c>
      <c r="E154" s="187"/>
      <c r="F154" s="187" t="s">
        <v>842</v>
      </c>
      <c r="G154" s="187"/>
      <c r="H154" s="189"/>
      <c r="I154" s="189"/>
      <c r="J154" s="187" t="s">
        <v>888</v>
      </c>
      <c r="K154" s="187"/>
      <c r="L154" s="190" t="s">
        <v>1798</v>
      </c>
      <c r="M154" s="190"/>
      <c r="N154" s="190"/>
      <c r="O154" s="190"/>
      <c r="P154" s="174" t="s">
        <v>1799</v>
      </c>
      <c r="Q154" s="191" t="s">
        <v>1800</v>
      </c>
    </row>
    <row r="155" spans="3:17" s="1" customFormat="1" ht="37.15" customHeight="1" x14ac:dyDescent="0.15">
      <c r="C155" s="74" t="s">
        <v>1801</v>
      </c>
      <c r="D155" s="27" t="s">
        <v>892</v>
      </c>
      <c r="E155" s="27" t="s">
        <v>1802</v>
      </c>
      <c r="F155" s="50" t="s">
        <v>892</v>
      </c>
      <c r="G155" s="50" t="s">
        <v>893</v>
      </c>
      <c r="H155" s="27" t="s">
        <v>892</v>
      </c>
      <c r="I155" s="104" t="s">
        <v>1802</v>
      </c>
      <c r="J155" s="27" t="s">
        <v>895</v>
      </c>
      <c r="K155" s="27" t="s">
        <v>1803</v>
      </c>
      <c r="L155" s="27" t="s">
        <v>892</v>
      </c>
      <c r="M155" s="27" t="s">
        <v>893</v>
      </c>
      <c r="N155" s="27" t="s">
        <v>1802</v>
      </c>
      <c r="O155" s="27" t="s">
        <v>893</v>
      </c>
      <c r="P155" s="174"/>
      <c r="Q155" s="191"/>
    </row>
    <row r="156" spans="3:17" s="1" customFormat="1" ht="12.4" customHeight="1" x14ac:dyDescent="0.15">
      <c r="C156" s="105" t="s">
        <v>214</v>
      </c>
      <c r="D156" s="8">
        <v>93</v>
      </c>
      <c r="E156" s="8">
        <v>952</v>
      </c>
      <c r="F156" s="53"/>
      <c r="G156" s="9"/>
      <c r="H156" s="8">
        <v>93</v>
      </c>
      <c r="I156" s="8">
        <v>952</v>
      </c>
      <c r="J156" s="76">
        <v>10.2365591397849</v>
      </c>
      <c r="K156" s="76">
        <v>9.2716049382716097</v>
      </c>
      <c r="L156" s="8">
        <v>12</v>
      </c>
      <c r="M156" s="9">
        <v>0.12903225806451599</v>
      </c>
      <c r="N156" s="8">
        <v>53</v>
      </c>
      <c r="O156" s="9">
        <v>5.5672268907563001E-2</v>
      </c>
      <c r="P156" s="96">
        <v>0.87859354838709702</v>
      </c>
      <c r="Q156" s="106">
        <v>6.1064929733384204E-5</v>
      </c>
    </row>
    <row r="157" spans="3:17" s="1" customFormat="1" ht="12.4" customHeight="1" x14ac:dyDescent="0.15">
      <c r="C157" s="105" t="s">
        <v>216</v>
      </c>
      <c r="D157" s="10">
        <v>4916</v>
      </c>
      <c r="E157" s="10">
        <v>69608</v>
      </c>
      <c r="F157" s="57">
        <v>143</v>
      </c>
      <c r="G157" s="11">
        <v>2.9088689991863301E-2</v>
      </c>
      <c r="H157" s="10">
        <v>4773</v>
      </c>
      <c r="I157" s="10">
        <v>69465</v>
      </c>
      <c r="J157" s="78">
        <v>14.5537397862979</v>
      </c>
      <c r="K157" s="78">
        <v>11.959679320914899</v>
      </c>
      <c r="L157" s="10">
        <v>532</v>
      </c>
      <c r="M157" s="11">
        <v>0.111460297506809</v>
      </c>
      <c r="N157" s="10">
        <v>8046</v>
      </c>
      <c r="O157" s="11">
        <v>0.11582811487799601</v>
      </c>
      <c r="P157" s="97">
        <v>5.4712268384663698</v>
      </c>
      <c r="Q157" s="107">
        <v>1.56582881706093E-2</v>
      </c>
    </row>
    <row r="158" spans="3:17" s="1" customFormat="1" ht="12.4" customHeight="1" x14ac:dyDescent="0.15">
      <c r="C158" s="105" t="s">
        <v>217</v>
      </c>
      <c r="D158" s="8">
        <v>49344</v>
      </c>
      <c r="E158" s="8">
        <v>353550</v>
      </c>
      <c r="F158" s="53">
        <v>4801</v>
      </c>
      <c r="G158" s="9">
        <v>9.7296530479896198E-2</v>
      </c>
      <c r="H158" s="8">
        <v>44543</v>
      </c>
      <c r="I158" s="8">
        <v>348749</v>
      </c>
      <c r="J158" s="76">
        <v>7.82949060458433</v>
      </c>
      <c r="K158" s="76">
        <v>6.2276825623866596</v>
      </c>
      <c r="L158" s="8">
        <v>5392</v>
      </c>
      <c r="M158" s="9">
        <v>0.121051568147633</v>
      </c>
      <c r="N158" s="8">
        <v>42232</v>
      </c>
      <c r="O158" s="9">
        <v>0.12109568772957099</v>
      </c>
      <c r="P158" s="96">
        <v>1.90592659901668</v>
      </c>
      <c r="Q158" s="106">
        <v>5.4128930239872898E-2</v>
      </c>
    </row>
    <row r="159" spans="3:17" s="1" customFormat="1" ht="12.4" customHeight="1" x14ac:dyDescent="0.15">
      <c r="C159" s="105" t="s">
        <v>218</v>
      </c>
      <c r="D159" s="10">
        <v>80348</v>
      </c>
      <c r="E159" s="10">
        <v>564582</v>
      </c>
      <c r="F159" s="57">
        <v>12364</v>
      </c>
      <c r="G159" s="11">
        <v>0.15388061930601901</v>
      </c>
      <c r="H159" s="10">
        <v>67984</v>
      </c>
      <c r="I159" s="10">
        <v>552218</v>
      </c>
      <c r="J159" s="78">
        <v>8.1227641798070103</v>
      </c>
      <c r="K159" s="78">
        <v>6.4595027553505098</v>
      </c>
      <c r="L159" s="10">
        <v>5560</v>
      </c>
      <c r="M159" s="11">
        <v>8.1783949164509304E-2</v>
      </c>
      <c r="N159" s="10">
        <v>57362</v>
      </c>
      <c r="O159" s="11">
        <v>0.103875643314778</v>
      </c>
      <c r="P159" s="97">
        <v>1.3647834269828201</v>
      </c>
      <c r="Q159" s="107">
        <v>7.13676810048888E-2</v>
      </c>
    </row>
    <row r="160" spans="3:17" s="1" customFormat="1" ht="12.4" customHeight="1" x14ac:dyDescent="0.15">
      <c r="C160" s="105" t="s">
        <v>219</v>
      </c>
      <c r="D160" s="8">
        <v>3786</v>
      </c>
      <c r="E160" s="8">
        <v>15050</v>
      </c>
      <c r="F160" s="53">
        <v>897</v>
      </c>
      <c r="G160" s="9">
        <v>0.23692551505546799</v>
      </c>
      <c r="H160" s="8">
        <v>2889</v>
      </c>
      <c r="I160" s="8">
        <v>14153</v>
      </c>
      <c r="J160" s="76">
        <v>4.8989269643475302</v>
      </c>
      <c r="K160" s="76">
        <v>4.57645369705671</v>
      </c>
      <c r="L160" s="8">
        <v>103</v>
      </c>
      <c r="M160" s="9">
        <v>3.5652474904811403E-2</v>
      </c>
      <c r="N160" s="8">
        <v>498</v>
      </c>
      <c r="O160" s="9">
        <v>3.5186886172542897E-2</v>
      </c>
      <c r="P160" s="96">
        <v>1.1624160263066801</v>
      </c>
      <c r="Q160" s="106">
        <v>2.6315167313267101E-3</v>
      </c>
    </row>
    <row r="161" spans="3:17" s="1" customFormat="1" ht="12.4" customHeight="1" x14ac:dyDescent="0.15">
      <c r="C161" s="105" t="s">
        <v>220</v>
      </c>
      <c r="D161" s="10">
        <v>3913</v>
      </c>
      <c r="E161" s="10">
        <v>18830</v>
      </c>
      <c r="F161" s="57">
        <v>1585</v>
      </c>
      <c r="G161" s="11">
        <v>0.40506005622284702</v>
      </c>
      <c r="H161" s="10">
        <v>2328</v>
      </c>
      <c r="I161" s="10">
        <v>17245</v>
      </c>
      <c r="J161" s="78">
        <v>7.40764604810997</v>
      </c>
      <c r="K161" s="78">
        <v>5.4934086629001904</v>
      </c>
      <c r="L161" s="10">
        <v>204</v>
      </c>
      <c r="M161" s="11">
        <v>8.7628865979381396E-2</v>
      </c>
      <c r="N161" s="10">
        <v>3081</v>
      </c>
      <c r="O161" s="11">
        <v>0.178660481298927</v>
      </c>
      <c r="P161" s="97">
        <v>1.0421396048110001</v>
      </c>
      <c r="Q161" s="107">
        <v>1.7591436436309501E-3</v>
      </c>
    </row>
    <row r="162" spans="3:17" s="1" customFormat="1" ht="12.4" customHeight="1" x14ac:dyDescent="0.15">
      <c r="C162" s="105" t="s">
        <v>221</v>
      </c>
      <c r="D162" s="8">
        <v>4385</v>
      </c>
      <c r="E162" s="8">
        <v>18513</v>
      </c>
      <c r="F162" s="53">
        <v>1424</v>
      </c>
      <c r="G162" s="9">
        <v>0.324743443557583</v>
      </c>
      <c r="H162" s="8">
        <v>2961</v>
      </c>
      <c r="I162" s="8">
        <v>17089</v>
      </c>
      <c r="J162" s="76">
        <v>5.7713610266801796</v>
      </c>
      <c r="K162" s="76">
        <v>4.38293295087845</v>
      </c>
      <c r="L162" s="8">
        <v>172</v>
      </c>
      <c r="M162" s="9">
        <v>5.80884836203985E-2</v>
      </c>
      <c r="N162" s="8">
        <v>2144</v>
      </c>
      <c r="O162" s="9">
        <v>0.12546082275147799</v>
      </c>
      <c r="P162" s="96">
        <v>1.1833391421817001</v>
      </c>
      <c r="Q162" s="106">
        <v>2.7195677536948899E-3</v>
      </c>
    </row>
    <row r="163" spans="3:17" s="1" customFormat="1" ht="12.4" customHeight="1" x14ac:dyDescent="0.15">
      <c r="C163" s="105" t="s">
        <v>222</v>
      </c>
      <c r="D163" s="10">
        <v>2146</v>
      </c>
      <c r="E163" s="10">
        <v>16296</v>
      </c>
      <c r="F163" s="57">
        <v>140</v>
      </c>
      <c r="G163" s="11">
        <v>6.5237651444548003E-2</v>
      </c>
      <c r="H163" s="10">
        <v>2006</v>
      </c>
      <c r="I163" s="10">
        <v>16156</v>
      </c>
      <c r="J163" s="78">
        <v>8.0538384845463593</v>
      </c>
      <c r="K163" s="78">
        <v>7.3208722741432997</v>
      </c>
      <c r="L163" s="10">
        <v>80</v>
      </c>
      <c r="M163" s="11">
        <v>3.9880358923230302E-2</v>
      </c>
      <c r="N163" s="10">
        <v>991</v>
      </c>
      <c r="O163" s="11">
        <v>6.1339440455558301E-2</v>
      </c>
      <c r="P163" s="97">
        <v>2.26828230309073</v>
      </c>
      <c r="Q163" s="107">
        <v>2.9952219326989898E-3</v>
      </c>
    </row>
    <row r="164" spans="3:17" s="1" customFormat="1" ht="12.4" customHeight="1" x14ac:dyDescent="0.15">
      <c r="C164" s="105" t="s">
        <v>223</v>
      </c>
      <c r="D164" s="8">
        <v>5991</v>
      </c>
      <c r="E164" s="8">
        <v>40697</v>
      </c>
      <c r="F164" s="53">
        <v>983</v>
      </c>
      <c r="G164" s="9">
        <v>0.16407945251210099</v>
      </c>
      <c r="H164" s="8">
        <v>5008</v>
      </c>
      <c r="I164" s="8">
        <v>39714</v>
      </c>
      <c r="J164" s="76">
        <v>7.9301118210862596</v>
      </c>
      <c r="K164" s="76">
        <v>6.54056362083689</v>
      </c>
      <c r="L164" s="8">
        <v>324</v>
      </c>
      <c r="M164" s="9">
        <v>6.4696485623003203E-2</v>
      </c>
      <c r="N164" s="8">
        <v>3965</v>
      </c>
      <c r="O164" s="9">
        <v>9.9838847761494695E-2</v>
      </c>
      <c r="P164" s="96">
        <v>1.91294380990415</v>
      </c>
      <c r="Q164" s="106">
        <v>7.41815083526091E-3</v>
      </c>
    </row>
    <row r="165" spans="3:17" s="1" customFormat="1" ht="12.4" customHeight="1" x14ac:dyDescent="0.15">
      <c r="C165" s="105" t="s">
        <v>224</v>
      </c>
      <c r="D165" s="10">
        <v>3315</v>
      </c>
      <c r="E165" s="10">
        <v>59579</v>
      </c>
      <c r="F165" s="57">
        <v>34</v>
      </c>
      <c r="G165" s="11">
        <v>1.02564102564103E-2</v>
      </c>
      <c r="H165" s="10">
        <v>3281</v>
      </c>
      <c r="I165" s="10">
        <v>59545</v>
      </c>
      <c r="J165" s="78">
        <v>18.148430356598599</v>
      </c>
      <c r="K165" s="78">
        <v>15.3754080522307</v>
      </c>
      <c r="L165" s="10">
        <v>524</v>
      </c>
      <c r="M165" s="11">
        <v>0.15970740627857399</v>
      </c>
      <c r="N165" s="10">
        <v>7575</v>
      </c>
      <c r="O165" s="11">
        <v>0.12721471156268399</v>
      </c>
      <c r="P165" s="97">
        <v>2.6586603779335598</v>
      </c>
      <c r="Q165" s="107">
        <v>1.03533837026597E-2</v>
      </c>
    </row>
    <row r="166" spans="3:17" s="1" customFormat="1" ht="12.4" customHeight="1" x14ac:dyDescent="0.15">
      <c r="C166" s="105" t="s">
        <v>225</v>
      </c>
      <c r="D166" s="8">
        <v>602</v>
      </c>
      <c r="E166" s="8">
        <v>5462</v>
      </c>
      <c r="F166" s="53">
        <v>4</v>
      </c>
      <c r="G166" s="9">
        <v>6.6445182724252502E-3</v>
      </c>
      <c r="H166" s="8">
        <v>598</v>
      </c>
      <c r="I166" s="8">
        <v>5458</v>
      </c>
      <c r="J166" s="76">
        <v>9.1270903010033404</v>
      </c>
      <c r="K166" s="76">
        <v>7.7899628252788098</v>
      </c>
      <c r="L166" s="8">
        <v>60</v>
      </c>
      <c r="M166" s="9">
        <v>0.10033444816053499</v>
      </c>
      <c r="N166" s="8">
        <v>453</v>
      </c>
      <c r="O166" s="9">
        <v>8.2997434957859995E-2</v>
      </c>
      <c r="P166" s="96">
        <v>0.87976086956521704</v>
      </c>
      <c r="Q166" s="106">
        <v>4.1113572667729399E-4</v>
      </c>
    </row>
    <row r="167" spans="3:17" s="1" customFormat="1" ht="12.4" customHeight="1" x14ac:dyDescent="0.15">
      <c r="C167" s="105" t="s">
        <v>227</v>
      </c>
      <c r="D167" s="10">
        <v>5111</v>
      </c>
      <c r="E167" s="10">
        <v>70652</v>
      </c>
      <c r="F167" s="57">
        <v>12</v>
      </c>
      <c r="G167" s="11">
        <v>2.3478771277636499E-3</v>
      </c>
      <c r="H167" s="10">
        <v>5099</v>
      </c>
      <c r="I167" s="10">
        <v>70640</v>
      </c>
      <c r="J167" s="78">
        <v>13.853696803294801</v>
      </c>
      <c r="K167" s="78">
        <v>10.878107651460301</v>
      </c>
      <c r="L167" s="10">
        <v>956</v>
      </c>
      <c r="M167" s="11">
        <v>0.18748774269464599</v>
      </c>
      <c r="N167" s="10">
        <v>10317</v>
      </c>
      <c r="O167" s="11">
        <v>0.14605039637599099</v>
      </c>
      <c r="P167" s="97">
        <v>1.20318748774269</v>
      </c>
      <c r="Q167" s="107">
        <v>4.6298215594601198E-3</v>
      </c>
    </row>
    <row r="168" spans="3:17" s="1" customFormat="1" ht="12.4" customHeight="1" x14ac:dyDescent="0.15">
      <c r="C168" s="105" t="s">
        <v>228</v>
      </c>
      <c r="D168" s="8">
        <v>8219</v>
      </c>
      <c r="E168" s="8">
        <v>125338</v>
      </c>
      <c r="F168" s="53">
        <v>47</v>
      </c>
      <c r="G168" s="9">
        <v>5.7184572332400502E-3</v>
      </c>
      <c r="H168" s="8">
        <v>8172</v>
      </c>
      <c r="I168" s="8">
        <v>125291</v>
      </c>
      <c r="J168" s="76">
        <v>15.331742535487001</v>
      </c>
      <c r="K168" s="76">
        <v>12.004332129963901</v>
      </c>
      <c r="L168" s="8">
        <v>1247</v>
      </c>
      <c r="M168" s="9">
        <v>0.152594224180127</v>
      </c>
      <c r="N168" s="8">
        <v>17176</v>
      </c>
      <c r="O168" s="9">
        <v>0.137088857140577</v>
      </c>
      <c r="P168" s="96">
        <v>1.3861971855115001</v>
      </c>
      <c r="Q168" s="106">
        <v>8.7665174508317796E-3</v>
      </c>
    </row>
    <row r="169" spans="3:17" s="1" customFormat="1" ht="12.4" customHeight="1" x14ac:dyDescent="0.15">
      <c r="C169" s="105" t="s">
        <v>230</v>
      </c>
      <c r="D169" s="10">
        <v>108214</v>
      </c>
      <c r="E169" s="10">
        <v>1232034</v>
      </c>
      <c r="F169" s="57">
        <v>1038</v>
      </c>
      <c r="G169" s="11">
        <v>9.5921045336093292E-3</v>
      </c>
      <c r="H169" s="10">
        <v>107176</v>
      </c>
      <c r="I169" s="10">
        <v>1230996</v>
      </c>
      <c r="J169" s="78">
        <v>11.4857430768082</v>
      </c>
      <c r="K169" s="78">
        <v>9.4409782585366901</v>
      </c>
      <c r="L169" s="10">
        <v>13990</v>
      </c>
      <c r="M169" s="11">
        <v>0.13053295513921001</v>
      </c>
      <c r="N169" s="10">
        <v>129185</v>
      </c>
      <c r="O169" s="11">
        <v>0.104943476664425</v>
      </c>
      <c r="P169" s="97">
        <v>1.0716828450399301</v>
      </c>
      <c r="Q169" s="107">
        <v>8.7670931736833296E-2</v>
      </c>
    </row>
    <row r="170" spans="3:17" s="1" customFormat="1" ht="12.4" customHeight="1" x14ac:dyDescent="0.15">
      <c r="C170" s="105" t="s">
        <v>231</v>
      </c>
      <c r="D170" s="8">
        <v>344</v>
      </c>
      <c r="E170" s="8">
        <v>19385</v>
      </c>
      <c r="F170" s="53">
        <v>1</v>
      </c>
      <c r="G170" s="9">
        <v>2.9069767441860499E-3</v>
      </c>
      <c r="H170" s="8">
        <v>343</v>
      </c>
      <c r="I170" s="8">
        <v>19384</v>
      </c>
      <c r="J170" s="76">
        <v>56.5131195335277</v>
      </c>
      <c r="K170" s="76">
        <v>48.892638036809799</v>
      </c>
      <c r="L170" s="8">
        <v>17</v>
      </c>
      <c r="M170" s="9">
        <v>4.9562682215743399E-2</v>
      </c>
      <c r="N170" s="8">
        <v>797</v>
      </c>
      <c r="O170" s="9">
        <v>4.1116384647131701E-2</v>
      </c>
      <c r="P170" s="96">
        <v>1.35260699708455</v>
      </c>
      <c r="Q170" s="106">
        <v>3.34797718381042E-4</v>
      </c>
    </row>
    <row r="171" spans="3:17" s="1" customFormat="1" ht="12.4" customHeight="1" x14ac:dyDescent="0.15">
      <c r="C171" s="105" t="s">
        <v>232</v>
      </c>
      <c r="D171" s="10">
        <v>8952</v>
      </c>
      <c r="E171" s="10">
        <v>103603</v>
      </c>
      <c r="F171" s="57">
        <v>593</v>
      </c>
      <c r="G171" s="11">
        <v>6.6242180518319899E-2</v>
      </c>
      <c r="H171" s="10">
        <v>8359</v>
      </c>
      <c r="I171" s="10">
        <v>103010</v>
      </c>
      <c r="J171" s="78">
        <v>12.323244407225699</v>
      </c>
      <c r="K171" s="78">
        <v>9.8948434125270008</v>
      </c>
      <c r="L171" s="10">
        <v>951</v>
      </c>
      <c r="M171" s="11">
        <v>0.11376958966383501</v>
      </c>
      <c r="N171" s="10">
        <v>12023</v>
      </c>
      <c r="O171" s="11">
        <v>0.11671682360935801</v>
      </c>
      <c r="P171" s="97">
        <v>1.3385717789209199</v>
      </c>
      <c r="Q171" s="107">
        <v>8.1233450655846997E-3</v>
      </c>
    </row>
    <row r="172" spans="3:17" s="1" customFormat="1" ht="12.4" customHeight="1" x14ac:dyDescent="0.15">
      <c r="C172" s="105" t="s">
        <v>233</v>
      </c>
      <c r="D172" s="8">
        <v>9871</v>
      </c>
      <c r="E172" s="8">
        <v>101136</v>
      </c>
      <c r="F172" s="53">
        <v>676</v>
      </c>
      <c r="G172" s="9">
        <v>6.8483436328639402E-2</v>
      </c>
      <c r="H172" s="8">
        <v>9195</v>
      </c>
      <c r="I172" s="8">
        <v>100460</v>
      </c>
      <c r="J172" s="76">
        <v>10.925502990755801</v>
      </c>
      <c r="K172" s="76">
        <v>9.3188020351526397</v>
      </c>
      <c r="L172" s="8">
        <v>547</v>
      </c>
      <c r="M172" s="9">
        <v>5.94888526373029E-2</v>
      </c>
      <c r="N172" s="8">
        <v>7742</v>
      </c>
      <c r="O172" s="9">
        <v>7.7065498705952598E-2</v>
      </c>
      <c r="P172" s="96">
        <v>2.2296620989668301</v>
      </c>
      <c r="Q172" s="106">
        <v>1.7409744864303699E-2</v>
      </c>
    </row>
    <row r="173" spans="3:17" s="1" customFormat="1" ht="12.4" customHeight="1" x14ac:dyDescent="0.15">
      <c r="C173" s="105" t="s">
        <v>234</v>
      </c>
      <c r="D173" s="10">
        <v>45348</v>
      </c>
      <c r="E173" s="10">
        <v>141399</v>
      </c>
      <c r="F173" s="57">
        <v>109</v>
      </c>
      <c r="G173" s="11">
        <v>2.4036341183734699E-3</v>
      </c>
      <c r="H173" s="10">
        <v>45239</v>
      </c>
      <c r="I173" s="10">
        <v>141290</v>
      </c>
      <c r="J173" s="78">
        <v>3.12319016777559</v>
      </c>
      <c r="K173" s="78">
        <v>3.0805184428958201</v>
      </c>
      <c r="L173" s="10">
        <v>181</v>
      </c>
      <c r="M173" s="11">
        <v>4.0009726121267098E-3</v>
      </c>
      <c r="N173" s="10">
        <v>956</v>
      </c>
      <c r="O173" s="11">
        <v>6.7662254936655102E-3</v>
      </c>
      <c r="P173" s="97">
        <v>0.27267828864475302</v>
      </c>
      <c r="Q173" s="107">
        <v>6.4389711073281697E-3</v>
      </c>
    </row>
    <row r="174" spans="3:17" s="1" customFormat="1" ht="12.4" customHeight="1" x14ac:dyDescent="0.15">
      <c r="C174" s="105" t="s">
        <v>235</v>
      </c>
      <c r="D174" s="8">
        <v>21490</v>
      </c>
      <c r="E174" s="8">
        <v>226062</v>
      </c>
      <c r="F174" s="53">
        <v>515</v>
      </c>
      <c r="G174" s="9">
        <v>2.3964634713820401E-2</v>
      </c>
      <c r="H174" s="8">
        <v>20975</v>
      </c>
      <c r="I174" s="8">
        <v>225547</v>
      </c>
      <c r="J174" s="76">
        <v>10.753134684147801</v>
      </c>
      <c r="K174" s="76">
        <v>9.4941556444171002</v>
      </c>
      <c r="L174" s="8">
        <v>1469</v>
      </c>
      <c r="M174" s="9">
        <v>7.0035756853396899E-2</v>
      </c>
      <c r="N174" s="8">
        <v>14131</v>
      </c>
      <c r="O174" s="9">
        <v>6.2652130154690594E-2</v>
      </c>
      <c r="P174" s="96">
        <v>1.2784953277711599</v>
      </c>
      <c r="Q174" s="106">
        <v>1.99344125286753E-2</v>
      </c>
    </row>
    <row r="175" spans="3:17" s="1" customFormat="1" ht="12.4" customHeight="1" x14ac:dyDescent="0.15">
      <c r="C175" s="105" t="s">
        <v>236</v>
      </c>
      <c r="D175" s="10">
        <v>683</v>
      </c>
      <c r="E175" s="10">
        <v>10103</v>
      </c>
      <c r="F175" s="57">
        <v>19</v>
      </c>
      <c r="G175" s="11">
        <v>2.78184480234261E-2</v>
      </c>
      <c r="H175" s="10">
        <v>664</v>
      </c>
      <c r="I175" s="10">
        <v>10084</v>
      </c>
      <c r="J175" s="78">
        <v>15.1867469879518</v>
      </c>
      <c r="K175" s="78">
        <v>10.7864768683274</v>
      </c>
      <c r="L175" s="10">
        <v>102</v>
      </c>
      <c r="M175" s="11">
        <v>0.15361445783132499</v>
      </c>
      <c r="N175" s="10">
        <v>2149</v>
      </c>
      <c r="O175" s="11">
        <v>0.213109877032923</v>
      </c>
      <c r="P175" s="97">
        <v>0.78937590361445797</v>
      </c>
      <c r="Q175" s="107">
        <v>3.2592698586819701E-4</v>
      </c>
    </row>
    <row r="176" spans="3:17" s="1" customFormat="1" ht="12.4" customHeight="1" x14ac:dyDescent="0.15">
      <c r="C176" s="105" t="s">
        <v>237</v>
      </c>
      <c r="D176" s="8">
        <v>5534</v>
      </c>
      <c r="E176" s="8">
        <v>14569</v>
      </c>
      <c r="F176" s="53">
        <v>2769</v>
      </c>
      <c r="G176" s="9">
        <v>0.50036140224069403</v>
      </c>
      <c r="H176" s="8">
        <v>2765</v>
      </c>
      <c r="I176" s="8">
        <v>11800</v>
      </c>
      <c r="J176" s="76">
        <v>4.2676311030741401</v>
      </c>
      <c r="K176" s="76">
        <v>3.6454509957047998</v>
      </c>
      <c r="L176" s="8">
        <v>204</v>
      </c>
      <c r="M176" s="9">
        <v>7.3779385171790196E-2</v>
      </c>
      <c r="N176" s="8">
        <v>1125</v>
      </c>
      <c r="O176" s="9">
        <v>9.5338983050847495E-2</v>
      </c>
      <c r="P176" s="96">
        <v>0.78904376130198906</v>
      </c>
      <c r="Q176" s="106">
        <v>1.74156185734454E-3</v>
      </c>
    </row>
    <row r="177" spans="3:17" s="1" customFormat="1" ht="12.4" customHeight="1" x14ac:dyDescent="0.15">
      <c r="C177" s="105" t="s">
        <v>239</v>
      </c>
      <c r="D177" s="10">
        <v>58001</v>
      </c>
      <c r="E177" s="10">
        <v>392937</v>
      </c>
      <c r="F177" s="57">
        <v>12079</v>
      </c>
      <c r="G177" s="11">
        <v>0.20825503008568799</v>
      </c>
      <c r="H177" s="10">
        <v>45922</v>
      </c>
      <c r="I177" s="10">
        <v>380858</v>
      </c>
      <c r="J177" s="78">
        <v>8.2935847741823103</v>
      </c>
      <c r="K177" s="78">
        <v>7.4140114143117897</v>
      </c>
      <c r="L177" s="10">
        <v>2643</v>
      </c>
      <c r="M177" s="11">
        <v>5.7554113496798898E-2</v>
      </c>
      <c r="N177" s="10">
        <v>22983</v>
      </c>
      <c r="O177" s="11">
        <v>6.0345325554406103E-2</v>
      </c>
      <c r="P177" s="97">
        <v>1.4559944601715999</v>
      </c>
      <c r="Q177" s="107">
        <v>5.4035628024027699E-2</v>
      </c>
    </row>
    <row r="178" spans="3:17" s="1" customFormat="1" ht="12.4" customHeight="1" x14ac:dyDescent="0.15">
      <c r="C178" s="105" t="s">
        <v>240</v>
      </c>
      <c r="D178" s="8">
        <v>86645</v>
      </c>
      <c r="E178" s="8">
        <v>332956</v>
      </c>
      <c r="F178" s="53">
        <v>8933</v>
      </c>
      <c r="G178" s="9">
        <v>0.10309885163598601</v>
      </c>
      <c r="H178" s="8">
        <v>77712</v>
      </c>
      <c r="I178" s="8">
        <v>324023</v>
      </c>
      <c r="J178" s="76">
        <v>4.1695362363598898</v>
      </c>
      <c r="K178" s="76">
        <v>3.6339412533378801</v>
      </c>
      <c r="L178" s="8">
        <v>7308</v>
      </c>
      <c r="M178" s="9">
        <v>9.4039530574428695E-2</v>
      </c>
      <c r="N178" s="8">
        <v>27575</v>
      </c>
      <c r="O178" s="9">
        <v>8.5101983501171194E-2</v>
      </c>
      <c r="P178" s="96">
        <v>0.56713451590487995</v>
      </c>
      <c r="Q178" s="106">
        <v>3.6718497522758499E-2</v>
      </c>
    </row>
    <row r="179" spans="3:17" s="1" customFormat="1" ht="12.4" customHeight="1" x14ac:dyDescent="0.15">
      <c r="C179" s="105" t="s">
        <v>241</v>
      </c>
      <c r="D179" s="10">
        <v>22759</v>
      </c>
      <c r="E179" s="10">
        <v>86352</v>
      </c>
      <c r="F179" s="57">
        <v>7119</v>
      </c>
      <c r="G179" s="11">
        <v>0.31279933213234301</v>
      </c>
      <c r="H179" s="10">
        <v>15640</v>
      </c>
      <c r="I179" s="10">
        <v>79233</v>
      </c>
      <c r="J179" s="78">
        <v>5.0660485933503798</v>
      </c>
      <c r="K179" s="78">
        <v>4.54205357739328</v>
      </c>
      <c r="L179" s="10">
        <v>671</v>
      </c>
      <c r="M179" s="11">
        <v>4.2902813299232699E-2</v>
      </c>
      <c r="N179" s="10">
        <v>4142</v>
      </c>
      <c r="O179" s="11">
        <v>5.2276198048792799E-2</v>
      </c>
      <c r="P179" s="97">
        <v>1.12717399616368</v>
      </c>
      <c r="Q179" s="107">
        <v>1.23815027113213E-2</v>
      </c>
    </row>
    <row r="180" spans="3:17" s="1" customFormat="1" ht="12.4" customHeight="1" x14ac:dyDescent="0.15">
      <c r="C180" s="105" t="s">
        <v>242</v>
      </c>
      <c r="D180" s="8">
        <v>40923</v>
      </c>
      <c r="E180" s="8">
        <v>187061</v>
      </c>
      <c r="F180" s="53">
        <v>4384</v>
      </c>
      <c r="G180" s="9">
        <v>0.10712802091733301</v>
      </c>
      <c r="H180" s="8">
        <v>36539</v>
      </c>
      <c r="I180" s="8">
        <v>182677</v>
      </c>
      <c r="J180" s="76">
        <v>4.9995073756807802</v>
      </c>
      <c r="K180" s="76">
        <v>4.4502019619157496</v>
      </c>
      <c r="L180" s="8">
        <v>1879</v>
      </c>
      <c r="M180" s="9">
        <v>5.1424505323079503E-2</v>
      </c>
      <c r="N180" s="8">
        <v>12441</v>
      </c>
      <c r="O180" s="9">
        <v>6.8103811645691598E-2</v>
      </c>
      <c r="P180" s="96">
        <v>0.73399323736281796</v>
      </c>
      <c r="Q180" s="106">
        <v>1.5283110784645299E-2</v>
      </c>
    </row>
    <row r="181" spans="3:17" s="1" customFormat="1" ht="12.4" customHeight="1" x14ac:dyDescent="0.15">
      <c r="C181" s="105" t="s">
        <v>243</v>
      </c>
      <c r="D181" s="10">
        <v>18146</v>
      </c>
      <c r="E181" s="10">
        <v>253852</v>
      </c>
      <c r="F181" s="57">
        <v>694</v>
      </c>
      <c r="G181" s="11">
        <v>3.8245343326352897E-2</v>
      </c>
      <c r="H181" s="10">
        <v>17452</v>
      </c>
      <c r="I181" s="10">
        <v>253158</v>
      </c>
      <c r="J181" s="78">
        <v>14.5059592023837</v>
      </c>
      <c r="K181" s="78">
        <v>11.2778701138812</v>
      </c>
      <c r="L181" s="10">
        <v>1207</v>
      </c>
      <c r="M181" s="11">
        <v>6.9161127664451094E-2</v>
      </c>
      <c r="N181" s="10">
        <v>30913</v>
      </c>
      <c r="O181" s="11">
        <v>0.122109512636377</v>
      </c>
      <c r="P181" s="97">
        <v>0.72837836924134802</v>
      </c>
      <c r="Q181" s="107">
        <v>9.7656287881213496E-3</v>
      </c>
    </row>
    <row r="182" spans="3:17" s="1" customFormat="1" ht="12.4" customHeight="1" x14ac:dyDescent="0.15">
      <c r="C182" s="105" t="s">
        <v>244</v>
      </c>
      <c r="D182" s="8">
        <v>30888</v>
      </c>
      <c r="E182" s="8">
        <v>162759</v>
      </c>
      <c r="F182" s="53">
        <v>4850</v>
      </c>
      <c r="G182" s="9">
        <v>0.157018907018907</v>
      </c>
      <c r="H182" s="8">
        <v>26038</v>
      </c>
      <c r="I182" s="8">
        <v>157909</v>
      </c>
      <c r="J182" s="76">
        <v>6.0645594899761903</v>
      </c>
      <c r="K182" s="76">
        <v>5.2423726753373003</v>
      </c>
      <c r="L182" s="8">
        <v>1357</v>
      </c>
      <c r="M182" s="9">
        <v>5.2116137952223703E-2</v>
      </c>
      <c r="N182" s="8">
        <v>11317</v>
      </c>
      <c r="O182" s="9">
        <v>7.1667859336706594E-2</v>
      </c>
      <c r="P182" s="96">
        <v>0.97696835010369498</v>
      </c>
      <c r="Q182" s="106">
        <v>2.0568104625178701E-2</v>
      </c>
    </row>
    <row r="183" spans="3:17" s="1" customFormat="1" ht="12.4" customHeight="1" x14ac:dyDescent="0.15">
      <c r="C183" s="105" t="s">
        <v>245</v>
      </c>
      <c r="D183" s="10">
        <v>78</v>
      </c>
      <c r="E183" s="10">
        <v>2479</v>
      </c>
      <c r="F183" s="57">
        <v>2</v>
      </c>
      <c r="G183" s="11">
        <v>2.5641025641025599E-2</v>
      </c>
      <c r="H183" s="10">
        <v>76</v>
      </c>
      <c r="I183" s="10">
        <v>2477</v>
      </c>
      <c r="J183" s="78">
        <v>32.592105263157897</v>
      </c>
      <c r="K183" s="78">
        <v>20.8958333333333</v>
      </c>
      <c r="L183" s="10">
        <v>28</v>
      </c>
      <c r="M183" s="11">
        <v>0.36842105263157898</v>
      </c>
      <c r="N183" s="10">
        <v>584</v>
      </c>
      <c r="O183" s="11">
        <v>0.23576907549455001</v>
      </c>
      <c r="P183" s="97">
        <v>3.7656039473684202</v>
      </c>
      <c r="Q183" s="107">
        <v>1.9389449896333201E-4</v>
      </c>
    </row>
    <row r="184" spans="3:17" s="1" customFormat="1" ht="12.4" customHeight="1" x14ac:dyDescent="0.15">
      <c r="C184" s="105" t="s">
        <v>246</v>
      </c>
      <c r="D184" s="8">
        <v>2387</v>
      </c>
      <c r="E184" s="8">
        <v>29471</v>
      </c>
      <c r="F184" s="53">
        <v>236</v>
      </c>
      <c r="G184" s="9">
        <v>9.8868873062421495E-2</v>
      </c>
      <c r="H184" s="8">
        <v>2151</v>
      </c>
      <c r="I184" s="8">
        <v>29235</v>
      </c>
      <c r="J184" s="76">
        <v>13.5913528591353</v>
      </c>
      <c r="K184" s="76">
        <v>10.033206314643399</v>
      </c>
      <c r="L184" s="8">
        <v>314</v>
      </c>
      <c r="M184" s="9">
        <v>0.14597861459786099</v>
      </c>
      <c r="N184" s="8">
        <v>4756</v>
      </c>
      <c r="O184" s="9">
        <v>0.16268171711989099</v>
      </c>
      <c r="P184" s="96">
        <v>1.4055487680148799</v>
      </c>
      <c r="Q184" s="106">
        <v>3.2056003687616201E-3</v>
      </c>
    </row>
    <row r="185" spans="3:17" s="1" customFormat="1" ht="12.4" customHeight="1" x14ac:dyDescent="0.15">
      <c r="C185" s="105" t="s">
        <v>247</v>
      </c>
      <c r="D185" s="10">
        <v>5748</v>
      </c>
      <c r="E185" s="10">
        <v>63491</v>
      </c>
      <c r="F185" s="57">
        <v>476</v>
      </c>
      <c r="G185" s="11">
        <v>8.2811412665274906E-2</v>
      </c>
      <c r="H185" s="10">
        <v>5272</v>
      </c>
      <c r="I185" s="10">
        <v>63015</v>
      </c>
      <c r="J185" s="78">
        <v>11.952769347496201</v>
      </c>
      <c r="K185" s="78">
        <v>10.1770980076474</v>
      </c>
      <c r="L185" s="10">
        <v>303</v>
      </c>
      <c r="M185" s="11">
        <v>5.7473444613050102E-2</v>
      </c>
      <c r="N185" s="10">
        <v>4858</v>
      </c>
      <c r="O185" s="11">
        <v>7.7092755693089002E-2</v>
      </c>
      <c r="P185" s="97">
        <v>4.8250428869499196</v>
      </c>
      <c r="Q185" s="107">
        <v>1.52760420305621E-2</v>
      </c>
    </row>
    <row r="186" spans="3:17" s="1" customFormat="1" ht="12.4" customHeight="1" x14ac:dyDescent="0.15">
      <c r="C186" s="105" t="s">
        <v>248</v>
      </c>
      <c r="D186" s="8">
        <v>2282</v>
      </c>
      <c r="E186" s="8">
        <v>13048</v>
      </c>
      <c r="F186" s="53">
        <v>185</v>
      </c>
      <c r="G186" s="9">
        <v>8.1069237510955294E-2</v>
      </c>
      <c r="H186" s="8">
        <v>2097</v>
      </c>
      <c r="I186" s="8">
        <v>12863</v>
      </c>
      <c r="J186" s="76">
        <v>6.1340009537434401</v>
      </c>
      <c r="K186" s="76">
        <v>4.8178096212896602</v>
      </c>
      <c r="L186" s="8">
        <v>143</v>
      </c>
      <c r="M186" s="9">
        <v>6.8192656175488794E-2</v>
      </c>
      <c r="N186" s="8">
        <v>1605</v>
      </c>
      <c r="O186" s="9">
        <v>0.124776490709788</v>
      </c>
      <c r="P186" s="96">
        <v>1.8104202670481599</v>
      </c>
      <c r="Q186" s="106">
        <v>2.5761274936704202E-3</v>
      </c>
    </row>
    <row r="187" spans="3:17" s="1" customFormat="1" ht="12.4" customHeight="1" x14ac:dyDescent="0.15">
      <c r="C187" s="105" t="s">
        <v>249</v>
      </c>
      <c r="D187" s="10">
        <v>457</v>
      </c>
      <c r="E187" s="10">
        <v>2513</v>
      </c>
      <c r="F187" s="57">
        <v>36</v>
      </c>
      <c r="G187" s="11">
        <v>7.8774617067833702E-2</v>
      </c>
      <c r="H187" s="10">
        <v>421</v>
      </c>
      <c r="I187" s="10">
        <v>2477</v>
      </c>
      <c r="J187" s="78">
        <v>5.88361045130641</v>
      </c>
      <c r="K187" s="78">
        <v>5.5536585365853703</v>
      </c>
      <c r="L187" s="10">
        <v>11</v>
      </c>
      <c r="M187" s="11">
        <v>2.6128266033254199E-2</v>
      </c>
      <c r="N187" s="10">
        <v>71</v>
      </c>
      <c r="O187" s="11">
        <v>2.8663706096083999E-2</v>
      </c>
      <c r="P187" s="97">
        <v>1.2048916864608099</v>
      </c>
      <c r="Q187" s="107">
        <v>3.71995767799097E-4</v>
      </c>
    </row>
    <row r="188" spans="3:17" s="1" customFormat="1" ht="12.4" customHeight="1" x14ac:dyDescent="0.15">
      <c r="C188" s="105" t="s">
        <v>250</v>
      </c>
      <c r="D188" s="8">
        <v>761</v>
      </c>
      <c r="E188" s="8">
        <v>7922</v>
      </c>
      <c r="F188" s="53">
        <v>26</v>
      </c>
      <c r="G188" s="9">
        <v>3.4165571616294299E-2</v>
      </c>
      <c r="H188" s="8">
        <v>735</v>
      </c>
      <c r="I188" s="8">
        <v>7896</v>
      </c>
      <c r="J188" s="76">
        <v>10.742857142857099</v>
      </c>
      <c r="K188" s="76">
        <v>8.8422664624808593</v>
      </c>
      <c r="L188" s="8">
        <v>82</v>
      </c>
      <c r="M188" s="9">
        <v>0.11156462585033999</v>
      </c>
      <c r="N188" s="8">
        <v>774</v>
      </c>
      <c r="O188" s="9">
        <v>9.8024316109422499E-2</v>
      </c>
      <c r="P188" s="96">
        <v>0.76297034013605403</v>
      </c>
      <c r="Q188" s="106">
        <v>4.3103810016834E-4</v>
      </c>
    </row>
    <row r="189" spans="3:17" s="1" customFormat="1" ht="12.4" customHeight="1" x14ac:dyDescent="0.15">
      <c r="C189" s="105" t="s">
        <v>251</v>
      </c>
      <c r="D189" s="10">
        <v>182</v>
      </c>
      <c r="E189" s="10">
        <v>1653</v>
      </c>
      <c r="F189" s="57">
        <v>2</v>
      </c>
      <c r="G189" s="11">
        <v>1.0989010989011E-2</v>
      </c>
      <c r="H189" s="10">
        <v>180</v>
      </c>
      <c r="I189" s="10">
        <v>1651</v>
      </c>
      <c r="J189" s="78">
        <v>9.1722222222222207</v>
      </c>
      <c r="K189" s="78">
        <v>7.9532163742690098</v>
      </c>
      <c r="L189" s="10">
        <v>9</v>
      </c>
      <c r="M189" s="11">
        <v>0.05</v>
      </c>
      <c r="N189" s="10">
        <v>107</v>
      </c>
      <c r="O189" s="11">
        <v>6.480920654149E-2</v>
      </c>
      <c r="P189" s="97">
        <v>1.488955</v>
      </c>
      <c r="Q189" s="107">
        <v>1.93091785455657E-4</v>
      </c>
    </row>
    <row r="190" spans="3:17" s="1" customFormat="1" ht="12.4" customHeight="1" x14ac:dyDescent="0.15">
      <c r="C190" s="105" t="s">
        <v>252</v>
      </c>
      <c r="D190" s="8">
        <v>20453</v>
      </c>
      <c r="E190" s="8">
        <v>481316</v>
      </c>
      <c r="F190" s="53">
        <v>96</v>
      </c>
      <c r="G190" s="9">
        <v>4.6936879675353203E-3</v>
      </c>
      <c r="H190" s="8">
        <v>20357</v>
      </c>
      <c r="I190" s="8">
        <v>481220</v>
      </c>
      <c r="J190" s="76">
        <v>23.6390430810041</v>
      </c>
      <c r="K190" s="76">
        <v>21.091540404040401</v>
      </c>
      <c r="L190" s="8">
        <v>2933</v>
      </c>
      <c r="M190" s="9">
        <v>0.14407820405757199</v>
      </c>
      <c r="N190" s="8">
        <v>28670</v>
      </c>
      <c r="O190" s="9">
        <v>5.9577739911059399E-2</v>
      </c>
      <c r="P190" s="96">
        <v>0.91076070147860699</v>
      </c>
      <c r="Q190" s="106">
        <v>1.25723643941912E-2</v>
      </c>
    </row>
    <row r="191" spans="3:17" s="1" customFormat="1" ht="12.4" customHeight="1" x14ac:dyDescent="0.15">
      <c r="C191" s="105" t="s">
        <v>253</v>
      </c>
      <c r="D191" s="10">
        <v>4709</v>
      </c>
      <c r="E191" s="10">
        <v>48043</v>
      </c>
      <c r="F191" s="57">
        <v>51</v>
      </c>
      <c r="G191" s="11">
        <v>1.0830324909747301E-2</v>
      </c>
      <c r="H191" s="10">
        <v>4658</v>
      </c>
      <c r="I191" s="10">
        <v>47992</v>
      </c>
      <c r="J191" s="78">
        <v>10.3031343924431</v>
      </c>
      <c r="K191" s="78">
        <v>8.2200570342205292</v>
      </c>
      <c r="L191" s="10">
        <v>450</v>
      </c>
      <c r="M191" s="11">
        <v>9.6607986260197495E-2</v>
      </c>
      <c r="N191" s="10">
        <v>5261</v>
      </c>
      <c r="O191" s="11">
        <v>0.109622437072845</v>
      </c>
      <c r="P191" s="97">
        <v>1.25785317732933</v>
      </c>
      <c r="Q191" s="107">
        <v>4.8129041878453502E-3</v>
      </c>
    </row>
    <row r="192" spans="3:17" s="1" customFormat="1" ht="12.4" customHeight="1" x14ac:dyDescent="0.15">
      <c r="C192" s="105" t="s">
        <v>254</v>
      </c>
      <c r="D192" s="8">
        <v>2271</v>
      </c>
      <c r="E192" s="8">
        <v>67832</v>
      </c>
      <c r="F192" s="53">
        <v>10</v>
      </c>
      <c r="G192" s="9">
        <v>4.4033465433729602E-3</v>
      </c>
      <c r="H192" s="8">
        <v>2261</v>
      </c>
      <c r="I192" s="8">
        <v>67822</v>
      </c>
      <c r="J192" s="76">
        <v>29.996461742591801</v>
      </c>
      <c r="K192" s="76">
        <v>28.758887876025501</v>
      </c>
      <c r="L192" s="8">
        <v>67</v>
      </c>
      <c r="M192" s="9">
        <v>2.9632905793896502E-2</v>
      </c>
      <c r="N192" s="8">
        <v>981</v>
      </c>
      <c r="O192" s="9">
        <v>1.4464333107251299E-2</v>
      </c>
      <c r="P192" s="96">
        <v>0.79953772666961498</v>
      </c>
      <c r="Q192" s="106">
        <v>1.20666631382808E-3</v>
      </c>
    </row>
    <row r="193" spans="3:17" s="1" customFormat="1" ht="12.4" customHeight="1" x14ac:dyDescent="0.15">
      <c r="C193" s="105" t="s">
        <v>255</v>
      </c>
      <c r="D193" s="10">
        <v>972</v>
      </c>
      <c r="E193" s="10">
        <v>3795</v>
      </c>
      <c r="F193" s="57">
        <v>10</v>
      </c>
      <c r="G193" s="11">
        <v>1.0288065843621399E-2</v>
      </c>
      <c r="H193" s="10">
        <v>962</v>
      </c>
      <c r="I193" s="10">
        <v>3785</v>
      </c>
      <c r="J193" s="78">
        <v>3.93451143451143</v>
      </c>
      <c r="K193" s="78">
        <v>3.93451143451143</v>
      </c>
      <c r="L193" s="10"/>
      <c r="M193" s="11"/>
      <c r="N193" s="10">
        <v>0</v>
      </c>
      <c r="O193" s="11">
        <v>0</v>
      </c>
      <c r="P193" s="97">
        <v>1.2465175675675699</v>
      </c>
      <c r="Q193" s="107">
        <v>6.3381521112560303E-4</v>
      </c>
    </row>
    <row r="194" spans="3:17" s="1" customFormat="1" ht="12.4" customHeight="1" x14ac:dyDescent="0.15">
      <c r="C194" s="105" t="s">
        <v>256</v>
      </c>
      <c r="D194" s="8">
        <v>10379</v>
      </c>
      <c r="E194" s="8">
        <v>96335</v>
      </c>
      <c r="F194" s="53">
        <v>374</v>
      </c>
      <c r="G194" s="9">
        <v>3.6034300028904502E-2</v>
      </c>
      <c r="H194" s="8">
        <v>10005</v>
      </c>
      <c r="I194" s="8">
        <v>95961</v>
      </c>
      <c r="J194" s="76">
        <v>9.5913043478260906</v>
      </c>
      <c r="K194" s="76">
        <v>8.4458919941164101</v>
      </c>
      <c r="L194" s="8">
        <v>487</v>
      </c>
      <c r="M194" s="9">
        <v>4.8675662168915501E-2</v>
      </c>
      <c r="N194" s="8">
        <v>6714</v>
      </c>
      <c r="O194" s="9">
        <v>6.9965923656485504E-2</v>
      </c>
      <c r="P194" s="96">
        <v>1.71801899050475</v>
      </c>
      <c r="Q194" s="106">
        <v>8.9628317383807603E-3</v>
      </c>
    </row>
    <row r="195" spans="3:17" s="1" customFormat="1" ht="12.4" customHeight="1" x14ac:dyDescent="0.15">
      <c r="C195" s="105" t="s">
        <v>257</v>
      </c>
      <c r="D195" s="10">
        <v>13344</v>
      </c>
      <c r="E195" s="10">
        <v>146077</v>
      </c>
      <c r="F195" s="57">
        <v>135</v>
      </c>
      <c r="G195" s="11">
        <v>1.01169064748201E-2</v>
      </c>
      <c r="H195" s="10">
        <v>13209</v>
      </c>
      <c r="I195" s="10">
        <v>145942</v>
      </c>
      <c r="J195" s="78">
        <v>11.048678931031899</v>
      </c>
      <c r="K195" s="78">
        <v>8.6752496058854494</v>
      </c>
      <c r="L195" s="10">
        <v>1791</v>
      </c>
      <c r="M195" s="11">
        <v>0.13558937088348899</v>
      </c>
      <c r="N195" s="10">
        <v>18016</v>
      </c>
      <c r="O195" s="11">
        <v>0.123446300585164</v>
      </c>
      <c r="P195" s="97">
        <v>1.2373405102581601</v>
      </c>
      <c r="Q195" s="107">
        <v>1.19062538109197E-2</v>
      </c>
    </row>
    <row r="196" spans="3:17" s="1" customFormat="1" ht="12.4" customHeight="1" x14ac:dyDescent="0.15">
      <c r="C196" s="105" t="s">
        <v>260</v>
      </c>
      <c r="D196" s="8">
        <v>308</v>
      </c>
      <c r="E196" s="8">
        <v>2003</v>
      </c>
      <c r="F196" s="53">
        <v>76</v>
      </c>
      <c r="G196" s="9">
        <v>0.246753246753247</v>
      </c>
      <c r="H196" s="8">
        <v>232</v>
      </c>
      <c r="I196" s="8">
        <v>1927</v>
      </c>
      <c r="J196" s="76">
        <v>8.3060344827586192</v>
      </c>
      <c r="K196" s="76">
        <v>7.4212962962963003</v>
      </c>
      <c r="L196" s="8">
        <v>16</v>
      </c>
      <c r="M196" s="9">
        <v>6.8965517241379296E-2</v>
      </c>
      <c r="N196" s="8">
        <v>95</v>
      </c>
      <c r="O196" s="9">
        <v>4.9299429164504402E-2</v>
      </c>
      <c r="P196" s="96">
        <v>1.30802586206897</v>
      </c>
      <c r="Q196" s="106">
        <v>2.36135696660391E-4</v>
      </c>
    </row>
    <row r="197" spans="3:17" s="1" customFormat="1" ht="12.4" customHeight="1" x14ac:dyDescent="0.15">
      <c r="C197" s="105" t="s">
        <v>261</v>
      </c>
      <c r="D197" s="10">
        <v>14883</v>
      </c>
      <c r="E197" s="10">
        <v>176390</v>
      </c>
      <c r="F197" s="57">
        <v>583</v>
      </c>
      <c r="G197" s="11">
        <v>3.9172209903917198E-2</v>
      </c>
      <c r="H197" s="10">
        <v>14300</v>
      </c>
      <c r="I197" s="10">
        <v>175807</v>
      </c>
      <c r="J197" s="78">
        <v>12.2941958041958</v>
      </c>
      <c r="K197" s="78">
        <v>10.574369650705499</v>
      </c>
      <c r="L197" s="10">
        <v>1331</v>
      </c>
      <c r="M197" s="11">
        <v>9.3076923076923099E-2</v>
      </c>
      <c r="N197" s="10">
        <v>13688</v>
      </c>
      <c r="O197" s="11">
        <v>7.7858105763706803E-2</v>
      </c>
      <c r="P197" s="97">
        <v>1.4269455804195801</v>
      </c>
      <c r="Q197" s="107">
        <v>1.46802406960752E-2</v>
      </c>
    </row>
    <row r="198" spans="3:17" s="1" customFormat="1" ht="12.4" customHeight="1" x14ac:dyDescent="0.15">
      <c r="C198" s="105" t="s">
        <v>263</v>
      </c>
      <c r="D198" s="8">
        <v>705</v>
      </c>
      <c r="E198" s="8">
        <v>12939</v>
      </c>
      <c r="F198" s="53">
        <v>16</v>
      </c>
      <c r="G198" s="9">
        <v>2.2695035460992899E-2</v>
      </c>
      <c r="H198" s="8">
        <v>689</v>
      </c>
      <c r="I198" s="8">
        <v>12923</v>
      </c>
      <c r="J198" s="76">
        <v>18.756168359941899</v>
      </c>
      <c r="K198" s="76">
        <v>12.389189189189199</v>
      </c>
      <c r="L198" s="8">
        <v>134</v>
      </c>
      <c r="M198" s="9">
        <v>0.194484760522496</v>
      </c>
      <c r="N198" s="8">
        <v>2161</v>
      </c>
      <c r="O198" s="9">
        <v>0.16722123345972301</v>
      </c>
      <c r="P198" s="96">
        <v>1.40673541364296</v>
      </c>
      <c r="Q198" s="106">
        <v>5.3791300885181999E-4</v>
      </c>
    </row>
    <row r="199" spans="3:17" s="1" customFormat="1" ht="12.4" customHeight="1" x14ac:dyDescent="0.15">
      <c r="C199" s="105" t="s">
        <v>264</v>
      </c>
      <c r="D199" s="10">
        <v>786</v>
      </c>
      <c r="E199" s="10">
        <v>6622</v>
      </c>
      <c r="F199" s="57">
        <v>5</v>
      </c>
      <c r="G199" s="11">
        <v>6.3613231552162898E-3</v>
      </c>
      <c r="H199" s="10">
        <v>781</v>
      </c>
      <c r="I199" s="10">
        <v>6617</v>
      </c>
      <c r="J199" s="78">
        <v>8.4724711907810502</v>
      </c>
      <c r="K199" s="78">
        <v>7.4986225895316796</v>
      </c>
      <c r="L199" s="10">
        <v>55</v>
      </c>
      <c r="M199" s="11">
        <v>7.0422535211267595E-2</v>
      </c>
      <c r="N199" s="10">
        <v>349</v>
      </c>
      <c r="O199" s="11">
        <v>5.2742934864742297E-2</v>
      </c>
      <c r="P199" s="97">
        <v>0.88045032010243296</v>
      </c>
      <c r="Q199" s="107">
        <v>5.3319052942265503E-4</v>
      </c>
    </row>
    <row r="200" spans="3:17" s="1" customFormat="1" ht="12.4" customHeight="1" x14ac:dyDescent="0.15">
      <c r="C200" s="105" t="s">
        <v>265</v>
      </c>
      <c r="D200" s="8">
        <v>343</v>
      </c>
      <c r="E200" s="8">
        <v>5780</v>
      </c>
      <c r="F200" s="53">
        <v>11</v>
      </c>
      <c r="G200" s="9">
        <v>3.2069970845481098E-2</v>
      </c>
      <c r="H200" s="8">
        <v>332</v>
      </c>
      <c r="I200" s="8">
        <v>5769</v>
      </c>
      <c r="J200" s="76">
        <v>17.3765060240964</v>
      </c>
      <c r="K200" s="76">
        <v>8.3633093525179891</v>
      </c>
      <c r="L200" s="8">
        <v>54</v>
      </c>
      <c r="M200" s="9">
        <v>0.16265060240963899</v>
      </c>
      <c r="N200" s="8">
        <v>2048</v>
      </c>
      <c r="O200" s="9">
        <v>0.35500086670133502</v>
      </c>
      <c r="P200" s="96">
        <v>2.04939006024096</v>
      </c>
      <c r="Q200" s="106">
        <v>4.0126164084959901E-4</v>
      </c>
    </row>
    <row r="201" spans="3:17" s="1" customFormat="1" ht="12.4" customHeight="1" x14ac:dyDescent="0.15">
      <c r="C201" s="105" t="s">
        <v>266</v>
      </c>
      <c r="D201" s="10">
        <v>93</v>
      </c>
      <c r="E201" s="10">
        <v>3213</v>
      </c>
      <c r="F201" s="57">
        <v>1</v>
      </c>
      <c r="G201" s="11">
        <v>1.0752688172042999E-2</v>
      </c>
      <c r="H201" s="10">
        <v>92</v>
      </c>
      <c r="I201" s="10">
        <v>3212</v>
      </c>
      <c r="J201" s="78">
        <v>34.913043478260903</v>
      </c>
      <c r="K201" s="78">
        <v>29.468354430379701</v>
      </c>
      <c r="L201" s="10">
        <v>13</v>
      </c>
      <c r="M201" s="11">
        <v>0.141304347826087</v>
      </c>
      <c r="N201" s="10">
        <v>124</v>
      </c>
      <c r="O201" s="11">
        <v>3.8605230386052299E-2</v>
      </c>
      <c r="P201" s="97">
        <v>0.98797826086956497</v>
      </c>
      <c r="Q201" s="107">
        <v>6.8188992829132904E-5</v>
      </c>
    </row>
    <row r="202" spans="3:17" s="1" customFormat="1" ht="12.4" customHeight="1" x14ac:dyDescent="0.15">
      <c r="C202" s="105" t="s">
        <v>268</v>
      </c>
      <c r="D202" s="8">
        <v>1</v>
      </c>
      <c r="E202" s="8">
        <v>2</v>
      </c>
      <c r="F202" s="53"/>
      <c r="G202" s="9"/>
      <c r="H202" s="8">
        <v>1</v>
      </c>
      <c r="I202" s="8">
        <v>2</v>
      </c>
      <c r="J202" s="76">
        <v>2</v>
      </c>
      <c r="K202" s="76">
        <v>2</v>
      </c>
      <c r="L202" s="8"/>
      <c r="M202" s="9"/>
      <c r="N202" s="8">
        <v>0</v>
      </c>
      <c r="O202" s="9">
        <v>0</v>
      </c>
      <c r="P202" s="96">
        <v>0.96519999999999995</v>
      </c>
      <c r="Q202" s="106">
        <v>6.3238951911629505E-7</v>
      </c>
    </row>
    <row r="203" spans="3:17" s="1" customFormat="1" ht="12.4" customHeight="1" x14ac:dyDescent="0.15">
      <c r="C203" s="105" t="s">
        <v>269</v>
      </c>
      <c r="D203" s="10">
        <v>5205</v>
      </c>
      <c r="E203" s="10">
        <v>81906</v>
      </c>
      <c r="F203" s="57">
        <v>19</v>
      </c>
      <c r="G203" s="11">
        <v>3.65033621517771E-3</v>
      </c>
      <c r="H203" s="10">
        <v>5186</v>
      </c>
      <c r="I203" s="10">
        <v>81887</v>
      </c>
      <c r="J203" s="78">
        <v>15.790011569610501</v>
      </c>
      <c r="K203" s="78">
        <v>15.790011569610501</v>
      </c>
      <c r="L203" s="10"/>
      <c r="M203" s="11"/>
      <c r="N203" s="10">
        <v>0</v>
      </c>
      <c r="O203" s="11">
        <v>0</v>
      </c>
      <c r="P203" s="97">
        <v>0.58558949093713897</v>
      </c>
      <c r="Q203" s="107">
        <v>1.6887649693076E-3</v>
      </c>
    </row>
    <row r="204" spans="3:17" s="1" customFormat="1" ht="13.15" customHeight="1" x14ac:dyDescent="0.15">
      <c r="C204" s="108" t="s">
        <v>879</v>
      </c>
      <c r="D204" s="109">
        <v>716314</v>
      </c>
      <c r="E204" s="109">
        <v>5876147</v>
      </c>
      <c r="F204" s="109">
        <v>68563</v>
      </c>
      <c r="G204" s="110">
        <v>9.5716403700053299E-2</v>
      </c>
      <c r="H204" s="109">
        <v>647751</v>
      </c>
      <c r="I204" s="109">
        <v>5807584</v>
      </c>
      <c r="J204" s="111">
        <v>8.9657661663200798</v>
      </c>
      <c r="K204" s="111">
        <v>7.4852527211838398</v>
      </c>
      <c r="L204" s="109">
        <v>55913</v>
      </c>
      <c r="M204" s="110">
        <v>8.6318662572500898E-2</v>
      </c>
      <c r="N204" s="109">
        <v>522234</v>
      </c>
      <c r="O204" s="110">
        <v>8.9922763062919103E-2</v>
      </c>
      <c r="P204" s="112">
        <v>1.1692831618940001</v>
      </c>
      <c r="Q204" s="113">
        <v>0.55412154162690397</v>
      </c>
    </row>
  </sheetData>
  <mergeCells count="37">
    <mergeCell ref="H153:Q153"/>
    <mergeCell ref="D154:E154"/>
    <mergeCell ref="F154:G154"/>
    <mergeCell ref="H154:I154"/>
    <mergeCell ref="J154:K154"/>
    <mergeCell ref="L154:O154"/>
    <mergeCell ref="P154:P155"/>
    <mergeCell ref="Q154:Q155"/>
    <mergeCell ref="H103:Q103"/>
    <mergeCell ref="D104:E104"/>
    <mergeCell ref="F104:G104"/>
    <mergeCell ref="H104:I104"/>
    <mergeCell ref="J104:K104"/>
    <mergeCell ref="L104:O104"/>
    <mergeCell ref="P104:P105"/>
    <mergeCell ref="Q104:Q105"/>
    <mergeCell ref="Q19:Q20"/>
    <mergeCell ref="H59:Q59"/>
    <mergeCell ref="D60:E60"/>
    <mergeCell ref="F60:G60"/>
    <mergeCell ref="H60:I60"/>
    <mergeCell ref="J60:K60"/>
    <mergeCell ref="L60:O60"/>
    <mergeCell ref="P60:P61"/>
    <mergeCell ref="Q60:Q61"/>
    <mergeCell ref="D19:E19"/>
    <mergeCell ref="F19:G19"/>
    <mergeCell ref="H19:I19"/>
    <mergeCell ref="J19:K19"/>
    <mergeCell ref="L19:O19"/>
    <mergeCell ref="P19:P20"/>
    <mergeCell ref="H18:Q18"/>
    <mergeCell ref="B2:B5"/>
    <mergeCell ref="G3:J4"/>
    <mergeCell ref="N3:R3"/>
    <mergeCell ref="E7:M8"/>
    <mergeCell ref="C8:C9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R2134"/>
  <sheetViews>
    <sheetView workbookViewId="0"/>
  </sheetViews>
  <sheetFormatPr defaultColWidth="8.85546875" defaultRowHeight="12.75" x14ac:dyDescent="0.2"/>
  <cols>
    <col min="1" max="1" width="1.140625" style="15" customWidth="1"/>
    <col min="2" max="2" width="40.7109375" style="15" customWidth="1"/>
    <col min="3" max="3" width="4.140625" style="15" customWidth="1"/>
    <col min="4" max="4" width="4.28515625" style="15" customWidth="1"/>
    <col min="5" max="16" width="5.7109375" style="15" customWidth="1"/>
    <col min="17" max="18" width="5" style="15" customWidth="1"/>
    <col min="19" max="19" width="3.7109375" style="15" customWidth="1"/>
    <col min="20" max="20" width="4.7109375" style="15" customWidth="1"/>
    <col min="21" max="16384" width="8.85546875" style="15"/>
  </cols>
  <sheetData>
    <row r="1" spans="2:18" s="1" customFormat="1" ht="8.85" customHeight="1" thickBot="1" x14ac:dyDescent="0.2">
      <c r="B1" s="159"/>
    </row>
    <row r="2" spans="2:18" s="1" customFormat="1" ht="12.75" customHeight="1" thickBot="1" x14ac:dyDescent="0.25">
      <c r="B2" s="159"/>
      <c r="F2" s="160" t="s">
        <v>0</v>
      </c>
      <c r="G2" s="160"/>
      <c r="H2" s="160"/>
      <c r="I2" s="160"/>
      <c r="J2" s="160"/>
      <c r="N2" s="161" t="s">
        <v>1809</v>
      </c>
      <c r="O2" s="161"/>
      <c r="P2" s="161"/>
      <c r="Q2" s="161"/>
      <c r="R2" s="161"/>
    </row>
    <row r="3" spans="2:18" s="1" customFormat="1" ht="2.1" customHeight="1" thickBot="1" x14ac:dyDescent="0.2">
      <c r="B3" s="159"/>
      <c r="F3" s="160"/>
      <c r="G3" s="160"/>
      <c r="H3" s="160"/>
      <c r="I3" s="160"/>
      <c r="J3" s="160"/>
    </row>
    <row r="4" spans="2:18" s="1" customFormat="1" ht="22.7" customHeight="1" x14ac:dyDescent="0.15">
      <c r="B4" s="159"/>
    </row>
    <row r="5" spans="2:18" s="1" customFormat="1" ht="7.15" customHeight="1" x14ac:dyDescent="0.15"/>
    <row r="6" spans="2:18" s="1" customFormat="1" ht="12.75" customHeight="1" thickBot="1" x14ac:dyDescent="0.2">
      <c r="D6" s="164" t="s">
        <v>1810</v>
      </c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2:18" s="1" customFormat="1" ht="1.7" customHeight="1" thickBot="1" x14ac:dyDescent="0.2">
      <c r="B7" s="161" t="s">
        <v>3</v>
      </c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</row>
    <row r="8" spans="2:18" s="1" customFormat="1" ht="10.15" customHeight="1" x14ac:dyDescent="0.15">
      <c r="B8" s="161"/>
    </row>
    <row r="9" spans="2:18" s="1" customFormat="1" ht="8.85" customHeight="1" x14ac:dyDescent="0.15"/>
    <row r="10" spans="2:18" s="1" customFormat="1" ht="11.85" customHeight="1" x14ac:dyDescent="0.2">
      <c r="B10" s="2" t="s">
        <v>883</v>
      </c>
    </row>
    <row r="11" spans="2:18" s="1" customFormat="1" ht="26.45" customHeight="1" x14ac:dyDescent="0.15"/>
    <row r="12" spans="2:18" s="1" customFormat="1" ht="14.65" customHeight="1" x14ac:dyDescent="0.15">
      <c r="B12" s="114" t="s">
        <v>1811</v>
      </c>
    </row>
    <row r="13" spans="2:18" s="1" customFormat="1" ht="21.75" customHeight="1" x14ac:dyDescent="0.2">
      <c r="B13" s="192"/>
      <c r="C13" s="101"/>
      <c r="D13" s="193"/>
      <c r="E13" s="193"/>
      <c r="F13" s="193"/>
      <c r="G13" s="167" t="s">
        <v>885</v>
      </c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</row>
    <row r="14" spans="2:18" s="1" customFormat="1" ht="14.65" customHeight="1" x14ac:dyDescent="0.2">
      <c r="B14" s="192"/>
      <c r="C14" s="62"/>
      <c r="D14" s="193"/>
      <c r="E14" s="193"/>
      <c r="F14" s="193"/>
      <c r="G14" s="177" t="s">
        <v>832</v>
      </c>
      <c r="H14" s="177"/>
      <c r="I14" s="177"/>
      <c r="J14" s="177"/>
      <c r="K14" s="174" t="s">
        <v>886</v>
      </c>
      <c r="L14" s="174"/>
      <c r="M14" s="174"/>
      <c r="N14" s="174"/>
      <c r="O14" s="174" t="s">
        <v>887</v>
      </c>
      <c r="P14" s="191" t="s">
        <v>888</v>
      </c>
      <c r="Q14" s="191"/>
      <c r="R14" s="191"/>
    </row>
    <row r="15" spans="2:18" s="1" customFormat="1" ht="14.65" customHeight="1" x14ac:dyDescent="0.15">
      <c r="B15" s="194" t="s">
        <v>274</v>
      </c>
      <c r="C15" s="177" t="s">
        <v>1001</v>
      </c>
      <c r="D15" s="177" t="s">
        <v>889</v>
      </c>
      <c r="E15" s="195" t="s">
        <v>842</v>
      </c>
      <c r="F15" s="195"/>
      <c r="G15" s="177" t="s">
        <v>890</v>
      </c>
      <c r="H15" s="177"/>
      <c r="I15" s="177" t="s">
        <v>891</v>
      </c>
      <c r="J15" s="177"/>
      <c r="K15" s="174" t="s">
        <v>890</v>
      </c>
      <c r="L15" s="174"/>
      <c r="M15" s="174" t="s">
        <v>891</v>
      </c>
      <c r="N15" s="174"/>
      <c r="O15" s="174"/>
      <c r="P15" s="191"/>
      <c r="Q15" s="191"/>
      <c r="R15" s="191"/>
    </row>
    <row r="16" spans="2:18" s="1" customFormat="1" ht="37.15" customHeight="1" x14ac:dyDescent="0.15">
      <c r="B16" s="194"/>
      <c r="C16" s="177"/>
      <c r="D16" s="177"/>
      <c r="E16" s="50" t="s">
        <v>892</v>
      </c>
      <c r="F16" s="50" t="s">
        <v>893</v>
      </c>
      <c r="G16" s="50" t="s">
        <v>892</v>
      </c>
      <c r="H16" s="27" t="s">
        <v>894</v>
      </c>
      <c r="I16" s="50" t="s">
        <v>892</v>
      </c>
      <c r="J16" s="27" t="s">
        <v>894</v>
      </c>
      <c r="K16" s="27" t="s">
        <v>892</v>
      </c>
      <c r="L16" s="27" t="s">
        <v>893</v>
      </c>
      <c r="M16" s="27" t="s">
        <v>892</v>
      </c>
      <c r="N16" s="27" t="s">
        <v>893</v>
      </c>
      <c r="O16" s="174"/>
      <c r="P16" s="27" t="s">
        <v>895</v>
      </c>
      <c r="Q16" s="27" t="s">
        <v>896</v>
      </c>
      <c r="R16" s="115" t="s">
        <v>897</v>
      </c>
    </row>
    <row r="17" spans="2:18" s="1" customFormat="1" ht="11.85" customHeight="1" x14ac:dyDescent="0.15">
      <c r="B17" s="116" t="s">
        <v>391</v>
      </c>
      <c r="C17" s="52" t="s">
        <v>1003</v>
      </c>
      <c r="D17" s="52" t="s">
        <v>906</v>
      </c>
      <c r="E17" s="8"/>
      <c r="F17" s="9"/>
      <c r="G17" s="8">
        <v>2</v>
      </c>
      <c r="H17" s="9">
        <v>2.1505376344085999E-2</v>
      </c>
      <c r="I17" s="8">
        <v>31</v>
      </c>
      <c r="J17" s="9">
        <v>3.2563025210084001E-2</v>
      </c>
      <c r="K17" s="8"/>
      <c r="L17" s="9"/>
      <c r="M17" s="8"/>
      <c r="N17" s="9"/>
      <c r="O17" s="54" t="s">
        <v>915</v>
      </c>
      <c r="P17" s="55">
        <v>15.5</v>
      </c>
      <c r="Q17" s="55">
        <v>15.5</v>
      </c>
      <c r="R17" s="117"/>
    </row>
    <row r="18" spans="2:18" s="1" customFormat="1" ht="11.85" customHeight="1" x14ac:dyDescent="0.15">
      <c r="B18" s="116" t="s">
        <v>356</v>
      </c>
      <c r="C18" s="56" t="s">
        <v>1004</v>
      </c>
      <c r="D18" s="56" t="s">
        <v>906</v>
      </c>
      <c r="E18" s="10"/>
      <c r="F18" s="11"/>
      <c r="G18" s="10">
        <v>1</v>
      </c>
      <c r="H18" s="11">
        <v>1.0752688172042999E-2</v>
      </c>
      <c r="I18" s="10">
        <v>15</v>
      </c>
      <c r="J18" s="11">
        <v>1.5756302521008399E-2</v>
      </c>
      <c r="K18" s="10"/>
      <c r="L18" s="11"/>
      <c r="M18" s="10"/>
      <c r="N18" s="11"/>
      <c r="O18" s="58" t="s">
        <v>914</v>
      </c>
      <c r="P18" s="59">
        <v>15</v>
      </c>
      <c r="Q18" s="59">
        <v>15</v>
      </c>
      <c r="R18" s="118"/>
    </row>
    <row r="19" spans="2:18" s="1" customFormat="1" ht="11.85" customHeight="1" x14ac:dyDescent="0.15">
      <c r="B19" s="116" t="s">
        <v>358</v>
      </c>
      <c r="C19" s="52" t="s">
        <v>1004</v>
      </c>
      <c r="D19" s="52" t="s">
        <v>906</v>
      </c>
      <c r="E19" s="8"/>
      <c r="F19" s="9"/>
      <c r="G19" s="8">
        <v>1</v>
      </c>
      <c r="H19" s="9">
        <v>1.0752688172042999E-2</v>
      </c>
      <c r="I19" s="8">
        <v>17</v>
      </c>
      <c r="J19" s="9">
        <v>1.7857142857142901E-2</v>
      </c>
      <c r="K19" s="8">
        <v>1</v>
      </c>
      <c r="L19" s="9">
        <v>1</v>
      </c>
      <c r="M19" s="8">
        <v>2</v>
      </c>
      <c r="N19" s="9">
        <v>0.11764705882352899</v>
      </c>
      <c r="O19" s="54" t="s">
        <v>923</v>
      </c>
      <c r="P19" s="55">
        <v>17</v>
      </c>
      <c r="Q19" s="55"/>
      <c r="R19" s="117"/>
    </row>
    <row r="20" spans="2:18" s="1" customFormat="1" ht="11.85" customHeight="1" x14ac:dyDescent="0.15">
      <c r="B20" s="116" t="s">
        <v>357</v>
      </c>
      <c r="C20" s="56" t="s">
        <v>1004</v>
      </c>
      <c r="D20" s="56" t="s">
        <v>906</v>
      </c>
      <c r="E20" s="10"/>
      <c r="F20" s="11"/>
      <c r="G20" s="10">
        <v>22</v>
      </c>
      <c r="H20" s="11">
        <v>0.236559139784946</v>
      </c>
      <c r="I20" s="10">
        <v>188</v>
      </c>
      <c r="J20" s="11">
        <v>0.19747899159663901</v>
      </c>
      <c r="K20" s="10"/>
      <c r="L20" s="11"/>
      <c r="M20" s="10"/>
      <c r="N20" s="11"/>
      <c r="O20" s="58" t="s">
        <v>931</v>
      </c>
      <c r="P20" s="59">
        <v>8.5454545454545503</v>
      </c>
      <c r="Q20" s="59">
        <v>8.5454545454545503</v>
      </c>
      <c r="R20" s="118"/>
    </row>
    <row r="21" spans="2:18" s="1" customFormat="1" ht="11.85" customHeight="1" x14ac:dyDescent="0.15">
      <c r="B21" s="116" t="s">
        <v>445</v>
      </c>
      <c r="C21" s="52" t="s">
        <v>1007</v>
      </c>
      <c r="D21" s="52" t="s">
        <v>906</v>
      </c>
      <c r="E21" s="8"/>
      <c r="F21" s="9"/>
      <c r="G21" s="8">
        <v>1</v>
      </c>
      <c r="H21" s="9">
        <v>1.0752688172042999E-2</v>
      </c>
      <c r="I21" s="8">
        <v>12</v>
      </c>
      <c r="J21" s="9">
        <v>1.26050420168067E-2</v>
      </c>
      <c r="K21" s="8"/>
      <c r="L21" s="9"/>
      <c r="M21" s="8"/>
      <c r="N21" s="9"/>
      <c r="O21" s="54" t="s">
        <v>918</v>
      </c>
      <c r="P21" s="55">
        <v>12</v>
      </c>
      <c r="Q21" s="55">
        <v>12</v>
      </c>
      <c r="R21" s="117"/>
    </row>
    <row r="22" spans="2:18" s="1" customFormat="1" ht="11.85" customHeight="1" x14ac:dyDescent="0.15">
      <c r="B22" s="116" t="s">
        <v>408</v>
      </c>
      <c r="C22" s="56" t="s">
        <v>1003</v>
      </c>
      <c r="D22" s="56" t="s">
        <v>906</v>
      </c>
      <c r="E22" s="10"/>
      <c r="F22" s="11"/>
      <c r="G22" s="10">
        <v>1</v>
      </c>
      <c r="H22" s="11">
        <v>1.0752688172042999E-2</v>
      </c>
      <c r="I22" s="10">
        <v>25</v>
      </c>
      <c r="J22" s="11">
        <v>2.62605042016807E-2</v>
      </c>
      <c r="K22" s="10">
        <v>1</v>
      </c>
      <c r="L22" s="11">
        <v>1</v>
      </c>
      <c r="M22" s="10">
        <v>13</v>
      </c>
      <c r="N22" s="11">
        <v>0.52</v>
      </c>
      <c r="O22" s="58" t="s">
        <v>921</v>
      </c>
      <c r="P22" s="59">
        <v>25</v>
      </c>
      <c r="Q22" s="59"/>
      <c r="R22" s="118"/>
    </row>
    <row r="23" spans="2:18" s="1" customFormat="1" ht="11.85" customHeight="1" x14ac:dyDescent="0.15">
      <c r="B23" s="116" t="s">
        <v>351</v>
      </c>
      <c r="C23" s="52" t="s">
        <v>1004</v>
      </c>
      <c r="D23" s="52" t="s">
        <v>906</v>
      </c>
      <c r="E23" s="8"/>
      <c r="F23" s="9"/>
      <c r="G23" s="8">
        <v>1</v>
      </c>
      <c r="H23" s="9">
        <v>1.0752688172042999E-2</v>
      </c>
      <c r="I23" s="8">
        <v>13</v>
      </c>
      <c r="J23" s="9">
        <v>1.3655462184874E-2</v>
      </c>
      <c r="K23" s="8"/>
      <c r="L23" s="9"/>
      <c r="M23" s="8"/>
      <c r="N23" s="9"/>
      <c r="O23" s="54" t="s">
        <v>933</v>
      </c>
      <c r="P23" s="55">
        <v>13</v>
      </c>
      <c r="Q23" s="55">
        <v>13</v>
      </c>
      <c r="R23" s="117"/>
    </row>
    <row r="24" spans="2:18" s="1" customFormat="1" ht="11.85" customHeight="1" x14ac:dyDescent="0.15">
      <c r="B24" s="116" t="s">
        <v>347</v>
      </c>
      <c r="C24" s="56" t="s">
        <v>1004</v>
      </c>
      <c r="D24" s="56" t="s">
        <v>906</v>
      </c>
      <c r="E24" s="10"/>
      <c r="F24" s="11"/>
      <c r="G24" s="10">
        <v>1</v>
      </c>
      <c r="H24" s="11">
        <v>1.0752688172042999E-2</v>
      </c>
      <c r="I24" s="10">
        <v>25</v>
      </c>
      <c r="J24" s="11">
        <v>2.62605042016807E-2</v>
      </c>
      <c r="K24" s="10"/>
      <c r="L24" s="11"/>
      <c r="M24" s="10"/>
      <c r="N24" s="11"/>
      <c r="O24" s="58" t="s">
        <v>930</v>
      </c>
      <c r="P24" s="59">
        <v>25</v>
      </c>
      <c r="Q24" s="59">
        <v>25</v>
      </c>
      <c r="R24" s="118"/>
    </row>
    <row r="25" spans="2:18" s="1" customFormat="1" ht="11.85" customHeight="1" x14ac:dyDescent="0.15">
      <c r="B25" s="116" t="s">
        <v>805</v>
      </c>
      <c r="C25" s="52" t="s">
        <v>1007</v>
      </c>
      <c r="D25" s="52" t="s">
        <v>906</v>
      </c>
      <c r="E25" s="8"/>
      <c r="F25" s="9"/>
      <c r="G25" s="8">
        <v>1</v>
      </c>
      <c r="H25" s="9">
        <v>1.0752688172042999E-2</v>
      </c>
      <c r="I25" s="8">
        <v>12</v>
      </c>
      <c r="J25" s="9">
        <v>1.26050420168067E-2</v>
      </c>
      <c r="K25" s="8">
        <v>1</v>
      </c>
      <c r="L25" s="9">
        <v>1</v>
      </c>
      <c r="M25" s="8">
        <v>2</v>
      </c>
      <c r="N25" s="9">
        <v>0.16666666666666699</v>
      </c>
      <c r="O25" s="54" t="s">
        <v>920</v>
      </c>
      <c r="P25" s="55">
        <v>12</v>
      </c>
      <c r="Q25" s="55"/>
      <c r="R25" s="117"/>
    </row>
    <row r="26" spans="2:18" s="1" customFormat="1" ht="11.85" customHeight="1" x14ac:dyDescent="0.15">
      <c r="B26" s="116" t="s">
        <v>676</v>
      </c>
      <c r="C26" s="56" t="s">
        <v>918</v>
      </c>
      <c r="D26" s="56" t="s">
        <v>906</v>
      </c>
      <c r="E26" s="10"/>
      <c r="F26" s="11"/>
      <c r="G26" s="10">
        <v>2</v>
      </c>
      <c r="H26" s="11">
        <v>2.1505376344085999E-2</v>
      </c>
      <c r="I26" s="10">
        <v>22</v>
      </c>
      <c r="J26" s="11">
        <v>2.3109243697479E-2</v>
      </c>
      <c r="K26" s="10"/>
      <c r="L26" s="11"/>
      <c r="M26" s="10"/>
      <c r="N26" s="11"/>
      <c r="O26" s="58" t="s">
        <v>944</v>
      </c>
      <c r="P26" s="59">
        <v>11</v>
      </c>
      <c r="Q26" s="59">
        <v>11</v>
      </c>
      <c r="R26" s="118"/>
    </row>
    <row r="27" spans="2:18" s="1" customFormat="1" ht="11.85" customHeight="1" x14ac:dyDescent="0.15">
      <c r="B27" s="116" t="s">
        <v>366</v>
      </c>
      <c r="C27" s="52" t="s">
        <v>1004</v>
      </c>
      <c r="D27" s="52" t="s">
        <v>906</v>
      </c>
      <c r="E27" s="8"/>
      <c r="F27" s="9"/>
      <c r="G27" s="8">
        <v>1</v>
      </c>
      <c r="H27" s="9">
        <v>1.0752688172042999E-2</v>
      </c>
      <c r="I27" s="8">
        <v>7</v>
      </c>
      <c r="J27" s="9">
        <v>7.3529411764705899E-3</v>
      </c>
      <c r="K27" s="8"/>
      <c r="L27" s="9"/>
      <c r="M27" s="8"/>
      <c r="N27" s="9"/>
      <c r="O27" s="54" t="s">
        <v>935</v>
      </c>
      <c r="P27" s="55">
        <v>7</v>
      </c>
      <c r="Q27" s="55">
        <v>7</v>
      </c>
      <c r="R27" s="117"/>
    </row>
    <row r="28" spans="2:18" s="1" customFormat="1" ht="11.85" customHeight="1" x14ac:dyDescent="0.15">
      <c r="B28" s="116" t="s">
        <v>365</v>
      </c>
      <c r="C28" s="56" t="s">
        <v>1004</v>
      </c>
      <c r="D28" s="56" t="s">
        <v>906</v>
      </c>
      <c r="E28" s="10"/>
      <c r="F28" s="11"/>
      <c r="G28" s="10">
        <v>3</v>
      </c>
      <c r="H28" s="11">
        <v>3.2258064516128997E-2</v>
      </c>
      <c r="I28" s="10">
        <v>23</v>
      </c>
      <c r="J28" s="11">
        <v>2.4159663865546199E-2</v>
      </c>
      <c r="K28" s="10"/>
      <c r="L28" s="11"/>
      <c r="M28" s="10"/>
      <c r="N28" s="11"/>
      <c r="O28" s="58" t="s">
        <v>916</v>
      </c>
      <c r="P28" s="59">
        <v>7.6666666666666696</v>
      </c>
      <c r="Q28" s="59">
        <v>7.6666666666666696</v>
      </c>
      <c r="R28" s="118"/>
    </row>
    <row r="29" spans="2:18" s="1" customFormat="1" ht="11.85" customHeight="1" x14ac:dyDescent="0.15">
      <c r="B29" s="116" t="s">
        <v>349</v>
      </c>
      <c r="C29" s="52" t="s">
        <v>1004</v>
      </c>
      <c r="D29" s="52" t="s">
        <v>906</v>
      </c>
      <c r="E29" s="8"/>
      <c r="F29" s="9"/>
      <c r="G29" s="8">
        <v>1</v>
      </c>
      <c r="H29" s="9">
        <v>1.0752688172042999E-2</v>
      </c>
      <c r="I29" s="8">
        <v>12</v>
      </c>
      <c r="J29" s="9">
        <v>1.26050420168067E-2</v>
      </c>
      <c r="K29" s="8"/>
      <c r="L29" s="9"/>
      <c r="M29" s="8"/>
      <c r="N29" s="9"/>
      <c r="O29" s="54" t="s">
        <v>932</v>
      </c>
      <c r="P29" s="55">
        <v>12</v>
      </c>
      <c r="Q29" s="55">
        <v>12</v>
      </c>
      <c r="R29" s="117"/>
    </row>
    <row r="30" spans="2:18" s="1" customFormat="1" ht="11.85" customHeight="1" x14ac:dyDescent="0.15">
      <c r="B30" s="116" t="s">
        <v>437</v>
      </c>
      <c r="C30" s="56" t="s">
        <v>1007</v>
      </c>
      <c r="D30" s="56" t="s">
        <v>906</v>
      </c>
      <c r="E30" s="10"/>
      <c r="F30" s="11"/>
      <c r="G30" s="10">
        <v>1</v>
      </c>
      <c r="H30" s="11">
        <v>1.0752688172042999E-2</v>
      </c>
      <c r="I30" s="10">
        <v>4</v>
      </c>
      <c r="J30" s="11">
        <v>4.20168067226891E-3</v>
      </c>
      <c r="K30" s="10"/>
      <c r="L30" s="11"/>
      <c r="M30" s="10"/>
      <c r="N30" s="11"/>
      <c r="O30" s="58" t="s">
        <v>918</v>
      </c>
      <c r="P30" s="59">
        <v>4</v>
      </c>
      <c r="Q30" s="59">
        <v>4</v>
      </c>
      <c r="R30" s="118"/>
    </row>
    <row r="31" spans="2:18" s="1" customFormat="1" ht="11.85" customHeight="1" x14ac:dyDescent="0.15">
      <c r="B31" s="116" t="s">
        <v>468</v>
      </c>
      <c r="C31" s="52" t="s">
        <v>1005</v>
      </c>
      <c r="D31" s="52" t="s">
        <v>906</v>
      </c>
      <c r="E31" s="8"/>
      <c r="F31" s="9"/>
      <c r="G31" s="8">
        <v>1</v>
      </c>
      <c r="H31" s="9">
        <v>1.0752688172042999E-2</v>
      </c>
      <c r="I31" s="8">
        <v>18</v>
      </c>
      <c r="J31" s="9">
        <v>1.89075630252101E-2</v>
      </c>
      <c r="K31" s="8"/>
      <c r="L31" s="9"/>
      <c r="M31" s="8"/>
      <c r="N31" s="9"/>
      <c r="O31" s="54" t="s">
        <v>943</v>
      </c>
      <c r="P31" s="55">
        <v>18</v>
      </c>
      <c r="Q31" s="55">
        <v>18</v>
      </c>
      <c r="R31" s="117"/>
    </row>
    <row r="32" spans="2:18" s="1" customFormat="1" ht="11.85" customHeight="1" x14ac:dyDescent="0.15">
      <c r="B32" s="116" t="s">
        <v>658</v>
      </c>
      <c r="C32" s="56" t="s">
        <v>935</v>
      </c>
      <c r="D32" s="56" t="s">
        <v>906</v>
      </c>
      <c r="E32" s="10"/>
      <c r="F32" s="11"/>
      <c r="G32" s="10">
        <v>1</v>
      </c>
      <c r="H32" s="11">
        <v>1.0752688172042999E-2</v>
      </c>
      <c r="I32" s="10">
        <v>14</v>
      </c>
      <c r="J32" s="11">
        <v>1.4705882352941201E-2</v>
      </c>
      <c r="K32" s="10"/>
      <c r="L32" s="11"/>
      <c r="M32" s="10"/>
      <c r="N32" s="11"/>
      <c r="O32" s="58" t="s">
        <v>918</v>
      </c>
      <c r="P32" s="59">
        <v>14</v>
      </c>
      <c r="Q32" s="59">
        <v>14</v>
      </c>
      <c r="R32" s="118"/>
    </row>
    <row r="33" spans="2:18" s="1" customFormat="1" ht="11.85" customHeight="1" x14ac:dyDescent="0.15">
      <c r="B33" s="116" t="s">
        <v>441</v>
      </c>
      <c r="C33" s="52" t="s">
        <v>1007</v>
      </c>
      <c r="D33" s="52" t="s">
        <v>906</v>
      </c>
      <c r="E33" s="8"/>
      <c r="F33" s="9"/>
      <c r="G33" s="8">
        <v>1</v>
      </c>
      <c r="H33" s="9">
        <v>1.0752688172042999E-2</v>
      </c>
      <c r="I33" s="8">
        <v>12</v>
      </c>
      <c r="J33" s="9">
        <v>1.26050420168067E-2</v>
      </c>
      <c r="K33" s="8"/>
      <c r="L33" s="9"/>
      <c r="M33" s="8"/>
      <c r="N33" s="9"/>
      <c r="O33" s="54" t="s">
        <v>900</v>
      </c>
      <c r="P33" s="55">
        <v>12</v>
      </c>
      <c r="Q33" s="55">
        <v>12</v>
      </c>
      <c r="R33" s="117"/>
    </row>
    <row r="34" spans="2:18" s="1" customFormat="1" ht="11.85" customHeight="1" x14ac:dyDescent="0.15">
      <c r="B34" s="116" t="s">
        <v>338</v>
      </c>
      <c r="C34" s="56" t="s">
        <v>1013</v>
      </c>
      <c r="D34" s="56" t="s">
        <v>906</v>
      </c>
      <c r="E34" s="10"/>
      <c r="F34" s="11"/>
      <c r="G34" s="10">
        <v>2</v>
      </c>
      <c r="H34" s="11">
        <v>2.1505376344085999E-2</v>
      </c>
      <c r="I34" s="10">
        <v>22</v>
      </c>
      <c r="J34" s="11">
        <v>2.3109243697479E-2</v>
      </c>
      <c r="K34" s="10">
        <v>1</v>
      </c>
      <c r="L34" s="11">
        <v>0.5</v>
      </c>
      <c r="M34" s="10">
        <v>4</v>
      </c>
      <c r="N34" s="11">
        <v>0.18181818181818199</v>
      </c>
      <c r="O34" s="58" t="s">
        <v>920</v>
      </c>
      <c r="P34" s="59">
        <v>11</v>
      </c>
      <c r="Q34" s="59">
        <v>8</v>
      </c>
      <c r="R34" s="118"/>
    </row>
    <row r="35" spans="2:18" s="1" customFormat="1" ht="11.85" customHeight="1" x14ac:dyDescent="0.15">
      <c r="B35" s="116" t="s">
        <v>497</v>
      </c>
      <c r="C35" s="52" t="s">
        <v>1002</v>
      </c>
      <c r="D35" s="52" t="s">
        <v>906</v>
      </c>
      <c r="E35" s="8"/>
      <c r="F35" s="9"/>
      <c r="G35" s="8">
        <v>3</v>
      </c>
      <c r="H35" s="9">
        <v>3.2258064516128997E-2</v>
      </c>
      <c r="I35" s="8">
        <v>18</v>
      </c>
      <c r="J35" s="9">
        <v>1.89075630252101E-2</v>
      </c>
      <c r="K35" s="8"/>
      <c r="L35" s="9"/>
      <c r="M35" s="8"/>
      <c r="N35" s="9"/>
      <c r="O35" s="54" t="s">
        <v>913</v>
      </c>
      <c r="P35" s="55">
        <v>6</v>
      </c>
      <c r="Q35" s="55">
        <v>6</v>
      </c>
      <c r="R35" s="117"/>
    </row>
    <row r="36" spans="2:18" s="1" customFormat="1" ht="11.85" customHeight="1" x14ac:dyDescent="0.15">
      <c r="B36" s="116" t="s">
        <v>659</v>
      </c>
      <c r="C36" s="56" t="s">
        <v>935</v>
      </c>
      <c r="D36" s="56" t="s">
        <v>906</v>
      </c>
      <c r="E36" s="10"/>
      <c r="F36" s="11"/>
      <c r="G36" s="10">
        <v>5</v>
      </c>
      <c r="H36" s="11">
        <v>5.3763440860215103E-2</v>
      </c>
      <c r="I36" s="10">
        <v>35</v>
      </c>
      <c r="J36" s="11">
        <v>3.6764705882352901E-2</v>
      </c>
      <c r="K36" s="10"/>
      <c r="L36" s="11"/>
      <c r="M36" s="10"/>
      <c r="N36" s="11"/>
      <c r="O36" s="58" t="s">
        <v>900</v>
      </c>
      <c r="P36" s="59">
        <v>7</v>
      </c>
      <c r="Q36" s="59">
        <v>7</v>
      </c>
      <c r="R36" s="118"/>
    </row>
    <row r="37" spans="2:18" s="1" customFormat="1" ht="11.85" customHeight="1" x14ac:dyDescent="0.15">
      <c r="B37" s="116" t="s">
        <v>503</v>
      </c>
      <c r="C37" s="52" t="s">
        <v>1002</v>
      </c>
      <c r="D37" s="52" t="s">
        <v>906</v>
      </c>
      <c r="E37" s="8"/>
      <c r="F37" s="9"/>
      <c r="G37" s="8">
        <v>1</v>
      </c>
      <c r="H37" s="9">
        <v>1.0752688172042999E-2</v>
      </c>
      <c r="I37" s="8">
        <v>10</v>
      </c>
      <c r="J37" s="9">
        <v>1.0504201680672299E-2</v>
      </c>
      <c r="K37" s="8"/>
      <c r="L37" s="9"/>
      <c r="M37" s="8"/>
      <c r="N37" s="9"/>
      <c r="O37" s="54" t="s">
        <v>910</v>
      </c>
      <c r="P37" s="55">
        <v>10</v>
      </c>
      <c r="Q37" s="55">
        <v>10</v>
      </c>
      <c r="R37" s="117"/>
    </row>
    <row r="38" spans="2:18" s="1" customFormat="1" ht="11.85" customHeight="1" x14ac:dyDescent="0.15">
      <c r="B38" s="116" t="s">
        <v>496</v>
      </c>
      <c r="C38" s="56" t="s">
        <v>1002</v>
      </c>
      <c r="D38" s="56" t="s">
        <v>906</v>
      </c>
      <c r="E38" s="10"/>
      <c r="F38" s="11"/>
      <c r="G38" s="10">
        <v>6</v>
      </c>
      <c r="H38" s="11">
        <v>6.4516129032258104E-2</v>
      </c>
      <c r="I38" s="10">
        <v>79</v>
      </c>
      <c r="J38" s="11">
        <v>8.2983193277310893E-2</v>
      </c>
      <c r="K38" s="10">
        <v>2</v>
      </c>
      <c r="L38" s="11">
        <v>0.33333333333333298</v>
      </c>
      <c r="M38" s="10">
        <v>16</v>
      </c>
      <c r="N38" s="11">
        <v>0.20253164556962</v>
      </c>
      <c r="O38" s="58" t="s">
        <v>908</v>
      </c>
      <c r="P38" s="59">
        <v>13.1666666666667</v>
      </c>
      <c r="Q38" s="59">
        <v>7.75</v>
      </c>
      <c r="R38" s="118"/>
    </row>
    <row r="39" spans="2:18" s="1" customFormat="1" ht="11.85" customHeight="1" x14ac:dyDescent="0.15">
      <c r="B39" s="116" t="s">
        <v>655</v>
      </c>
      <c r="C39" s="52" t="s">
        <v>908</v>
      </c>
      <c r="D39" s="52" t="s">
        <v>906</v>
      </c>
      <c r="E39" s="8"/>
      <c r="F39" s="9"/>
      <c r="G39" s="8">
        <v>1</v>
      </c>
      <c r="H39" s="9">
        <v>1.0752688172042999E-2</v>
      </c>
      <c r="I39" s="8">
        <v>8</v>
      </c>
      <c r="J39" s="9">
        <v>8.40336134453782E-3</v>
      </c>
      <c r="K39" s="8"/>
      <c r="L39" s="9"/>
      <c r="M39" s="8"/>
      <c r="N39" s="9"/>
      <c r="O39" s="54" t="s">
        <v>928</v>
      </c>
      <c r="P39" s="55">
        <v>8</v>
      </c>
      <c r="Q39" s="55">
        <v>8</v>
      </c>
      <c r="R39" s="117"/>
    </row>
    <row r="40" spans="2:18" s="1" customFormat="1" ht="11.85" customHeight="1" x14ac:dyDescent="0.15">
      <c r="B40" s="116" t="s">
        <v>361</v>
      </c>
      <c r="C40" s="56" t="s">
        <v>1004</v>
      </c>
      <c r="D40" s="56" t="s">
        <v>906</v>
      </c>
      <c r="E40" s="10"/>
      <c r="F40" s="11"/>
      <c r="G40" s="10">
        <v>1</v>
      </c>
      <c r="H40" s="11">
        <v>1.0752688172042999E-2</v>
      </c>
      <c r="I40" s="10">
        <v>20</v>
      </c>
      <c r="J40" s="11">
        <v>2.1008403361344501E-2</v>
      </c>
      <c r="K40" s="10">
        <v>1</v>
      </c>
      <c r="L40" s="11">
        <v>1</v>
      </c>
      <c r="M40" s="10">
        <v>5</v>
      </c>
      <c r="N40" s="11">
        <v>0.25</v>
      </c>
      <c r="O40" s="58" t="s">
        <v>923</v>
      </c>
      <c r="P40" s="59">
        <v>20</v>
      </c>
      <c r="Q40" s="59"/>
      <c r="R40" s="118"/>
    </row>
    <row r="41" spans="2:18" s="1" customFormat="1" ht="11.85" customHeight="1" x14ac:dyDescent="0.15">
      <c r="B41" s="116" t="s">
        <v>698</v>
      </c>
      <c r="C41" s="52" t="s">
        <v>931</v>
      </c>
      <c r="D41" s="52" t="s">
        <v>906</v>
      </c>
      <c r="E41" s="8"/>
      <c r="F41" s="9"/>
      <c r="G41" s="8">
        <v>13</v>
      </c>
      <c r="H41" s="9">
        <v>0.13978494623655899</v>
      </c>
      <c r="I41" s="8">
        <v>117</v>
      </c>
      <c r="J41" s="9">
        <v>0.122899159663866</v>
      </c>
      <c r="K41" s="8">
        <v>1</v>
      </c>
      <c r="L41" s="9">
        <v>7.69230769230769E-2</v>
      </c>
      <c r="M41" s="8">
        <v>3</v>
      </c>
      <c r="N41" s="9">
        <v>2.5641025641025599E-2</v>
      </c>
      <c r="O41" s="54" t="s">
        <v>916</v>
      </c>
      <c r="P41" s="55">
        <v>9</v>
      </c>
      <c r="Q41" s="55">
        <v>8.5833333333333304</v>
      </c>
      <c r="R41" s="117"/>
    </row>
    <row r="42" spans="2:18" s="1" customFormat="1" ht="11.85" customHeight="1" x14ac:dyDescent="0.15">
      <c r="B42" s="116" t="s">
        <v>697</v>
      </c>
      <c r="C42" s="56" t="s">
        <v>931</v>
      </c>
      <c r="D42" s="56" t="s">
        <v>906</v>
      </c>
      <c r="E42" s="10"/>
      <c r="F42" s="11"/>
      <c r="G42" s="10">
        <v>6</v>
      </c>
      <c r="H42" s="11">
        <v>6.4516129032258104E-2</v>
      </c>
      <c r="I42" s="10">
        <v>55</v>
      </c>
      <c r="J42" s="11">
        <v>5.7773109243697503E-2</v>
      </c>
      <c r="K42" s="10">
        <v>3</v>
      </c>
      <c r="L42" s="11">
        <v>0.5</v>
      </c>
      <c r="M42" s="10">
        <v>6</v>
      </c>
      <c r="N42" s="11">
        <v>0.109090909090909</v>
      </c>
      <c r="O42" s="58" t="s">
        <v>920</v>
      </c>
      <c r="P42" s="59">
        <v>9.1666666666666696</v>
      </c>
      <c r="Q42" s="59">
        <v>6.3333333333333304</v>
      </c>
      <c r="R42" s="118"/>
    </row>
    <row r="43" spans="2:18" s="1" customFormat="1" ht="11.85" customHeight="1" x14ac:dyDescent="0.15">
      <c r="B43" s="116" t="s">
        <v>494</v>
      </c>
      <c r="C43" s="52" t="s">
        <v>1002</v>
      </c>
      <c r="D43" s="52" t="s">
        <v>906</v>
      </c>
      <c r="E43" s="8"/>
      <c r="F43" s="9"/>
      <c r="G43" s="8">
        <v>1</v>
      </c>
      <c r="H43" s="9">
        <v>1.0752688172042999E-2</v>
      </c>
      <c r="I43" s="8">
        <v>19</v>
      </c>
      <c r="J43" s="9">
        <v>1.9957983193277299E-2</v>
      </c>
      <c r="K43" s="8"/>
      <c r="L43" s="9"/>
      <c r="M43" s="8"/>
      <c r="N43" s="9"/>
      <c r="O43" s="54" t="s">
        <v>952</v>
      </c>
      <c r="P43" s="55">
        <v>19</v>
      </c>
      <c r="Q43" s="55">
        <v>19</v>
      </c>
      <c r="R43" s="117"/>
    </row>
    <row r="44" spans="2:18" s="1" customFormat="1" ht="11.85" customHeight="1" x14ac:dyDescent="0.15">
      <c r="B44" s="116" t="s">
        <v>529</v>
      </c>
      <c r="C44" s="56" t="s">
        <v>1008</v>
      </c>
      <c r="D44" s="56" t="s">
        <v>906</v>
      </c>
      <c r="E44" s="10"/>
      <c r="F44" s="11"/>
      <c r="G44" s="10">
        <v>2</v>
      </c>
      <c r="H44" s="11">
        <v>2.1505376344085999E-2</v>
      </c>
      <c r="I44" s="10">
        <v>19</v>
      </c>
      <c r="J44" s="11">
        <v>1.9957983193277299E-2</v>
      </c>
      <c r="K44" s="10"/>
      <c r="L44" s="11"/>
      <c r="M44" s="10"/>
      <c r="N44" s="11"/>
      <c r="O44" s="58" t="s">
        <v>911</v>
      </c>
      <c r="P44" s="59">
        <v>9.5</v>
      </c>
      <c r="Q44" s="59">
        <v>9.5</v>
      </c>
      <c r="R44" s="118"/>
    </row>
    <row r="45" spans="2:18" s="1" customFormat="1" ht="11.85" customHeight="1" x14ac:dyDescent="0.15">
      <c r="B45" s="116" t="s">
        <v>500</v>
      </c>
      <c r="C45" s="52" t="s">
        <v>1002</v>
      </c>
      <c r="D45" s="52" t="s">
        <v>906</v>
      </c>
      <c r="E45" s="8"/>
      <c r="F45" s="9"/>
      <c r="G45" s="8">
        <v>2</v>
      </c>
      <c r="H45" s="9">
        <v>2.1505376344085999E-2</v>
      </c>
      <c r="I45" s="8">
        <v>14</v>
      </c>
      <c r="J45" s="9">
        <v>1.4705882352941201E-2</v>
      </c>
      <c r="K45" s="8"/>
      <c r="L45" s="9"/>
      <c r="M45" s="8"/>
      <c r="N45" s="9"/>
      <c r="O45" s="54" t="s">
        <v>912</v>
      </c>
      <c r="P45" s="55">
        <v>7</v>
      </c>
      <c r="Q45" s="55">
        <v>7</v>
      </c>
      <c r="R45" s="117"/>
    </row>
    <row r="46" spans="2:18" s="1" customFormat="1" ht="11.85" customHeight="1" x14ac:dyDescent="0.15">
      <c r="B46" s="116" t="s">
        <v>654</v>
      </c>
      <c r="C46" s="56" t="s">
        <v>908</v>
      </c>
      <c r="D46" s="56" t="s">
        <v>906</v>
      </c>
      <c r="E46" s="10"/>
      <c r="F46" s="11"/>
      <c r="G46" s="10">
        <v>4</v>
      </c>
      <c r="H46" s="11">
        <v>4.3010752688172102E-2</v>
      </c>
      <c r="I46" s="10">
        <v>45</v>
      </c>
      <c r="J46" s="11">
        <v>4.7268907563025202E-2</v>
      </c>
      <c r="K46" s="10">
        <v>1</v>
      </c>
      <c r="L46" s="11">
        <v>0.25</v>
      </c>
      <c r="M46" s="10">
        <v>2</v>
      </c>
      <c r="N46" s="11">
        <v>4.4444444444444398E-2</v>
      </c>
      <c r="O46" s="58" t="s">
        <v>912</v>
      </c>
      <c r="P46" s="59">
        <v>11.25</v>
      </c>
      <c r="Q46" s="59">
        <v>10</v>
      </c>
      <c r="R46" s="118"/>
    </row>
    <row r="47" spans="2:18" s="1" customFormat="1" ht="11.85" customHeight="1" x14ac:dyDescent="0.15">
      <c r="B47" s="116" t="s">
        <v>695</v>
      </c>
      <c r="C47" s="52" t="s">
        <v>931</v>
      </c>
      <c r="D47" s="52" t="s">
        <v>906</v>
      </c>
      <c r="E47" s="8"/>
      <c r="F47" s="9"/>
      <c r="G47" s="8">
        <v>4</v>
      </c>
      <c r="H47" s="9">
        <v>4.3010752688172102E-2</v>
      </c>
      <c r="I47" s="8">
        <v>41</v>
      </c>
      <c r="J47" s="9">
        <v>4.3067226890756302E-2</v>
      </c>
      <c r="K47" s="8"/>
      <c r="L47" s="9"/>
      <c r="M47" s="8"/>
      <c r="N47" s="9"/>
      <c r="O47" s="54" t="s">
        <v>917</v>
      </c>
      <c r="P47" s="55">
        <v>10.25</v>
      </c>
      <c r="Q47" s="55">
        <v>10.25</v>
      </c>
      <c r="R47" s="117"/>
    </row>
    <row r="48" spans="2:18" s="1" customFormat="1" ht="15.4" customHeight="1" x14ac:dyDescent="0.15">
      <c r="B48" s="119" t="s">
        <v>1009</v>
      </c>
      <c r="C48" s="63"/>
      <c r="D48" s="63"/>
      <c r="E48" s="20"/>
      <c r="F48" s="22"/>
      <c r="G48" s="20"/>
      <c r="H48" s="22"/>
      <c r="I48" s="20"/>
      <c r="J48" s="22"/>
      <c r="K48" s="20"/>
      <c r="L48" s="22"/>
      <c r="M48" s="20"/>
      <c r="N48" s="22"/>
      <c r="O48" s="63"/>
      <c r="P48" s="64"/>
      <c r="Q48" s="64"/>
      <c r="R48" s="120"/>
    </row>
    <row r="49" spans="2:18" s="1" customFormat="1" ht="14.65" customHeight="1" x14ac:dyDescent="0.15">
      <c r="B49" s="119" t="s">
        <v>1010</v>
      </c>
      <c r="C49" s="65"/>
      <c r="D49" s="65"/>
      <c r="E49" s="21"/>
      <c r="F49" s="23">
        <v>0</v>
      </c>
      <c r="G49" s="21">
        <v>0</v>
      </c>
      <c r="H49" s="23">
        <v>0</v>
      </c>
      <c r="I49" s="21">
        <v>0</v>
      </c>
      <c r="J49" s="23">
        <v>0</v>
      </c>
      <c r="K49" s="21">
        <v>0</v>
      </c>
      <c r="L49" s="23">
        <v>0</v>
      </c>
      <c r="M49" s="21">
        <v>0</v>
      </c>
      <c r="N49" s="23">
        <v>0</v>
      </c>
      <c r="O49" s="65"/>
      <c r="P49" s="66">
        <v>0</v>
      </c>
      <c r="Q49" s="66">
        <v>0</v>
      </c>
      <c r="R49" s="121"/>
    </row>
    <row r="50" spans="2:18" s="1" customFormat="1" ht="14.65" customHeight="1" x14ac:dyDescent="0.15">
      <c r="B50" s="108" t="s">
        <v>879</v>
      </c>
      <c r="C50" s="122"/>
      <c r="D50" s="122"/>
      <c r="E50" s="109"/>
      <c r="F50" s="110"/>
      <c r="G50" s="109">
        <v>93</v>
      </c>
      <c r="H50" s="110">
        <v>1</v>
      </c>
      <c r="I50" s="109">
        <v>952</v>
      </c>
      <c r="J50" s="110">
        <v>1</v>
      </c>
      <c r="K50" s="109">
        <v>12</v>
      </c>
      <c r="L50" s="110">
        <v>0.12903225806451599</v>
      </c>
      <c r="M50" s="109">
        <v>53</v>
      </c>
      <c r="N50" s="110">
        <v>5.5672268907563001E-2</v>
      </c>
      <c r="O50" s="122"/>
      <c r="P50" s="123">
        <v>10.2365591397849</v>
      </c>
      <c r="Q50" s="123">
        <v>9.2716049382716097</v>
      </c>
      <c r="R50" s="124"/>
    </row>
    <row r="51" spans="2:18" s="1" customFormat="1" ht="12.75" customHeight="1" x14ac:dyDescent="0.2">
      <c r="B51" s="183" t="s">
        <v>979</v>
      </c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</row>
    <row r="52" spans="2:18" s="1" customFormat="1" ht="14.65" customHeight="1" x14ac:dyDescent="0.15"/>
    <row r="53" spans="2:18" s="1" customFormat="1" ht="14.65" customHeight="1" x14ac:dyDescent="0.15">
      <c r="B53" s="114" t="s">
        <v>1812</v>
      </c>
    </row>
    <row r="54" spans="2:18" s="1" customFormat="1" ht="21.75" customHeight="1" x14ac:dyDescent="0.2">
      <c r="B54" s="192"/>
      <c r="C54" s="101"/>
      <c r="D54" s="193"/>
      <c r="E54" s="193"/>
      <c r="F54" s="193"/>
      <c r="G54" s="167" t="s">
        <v>885</v>
      </c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</row>
    <row r="55" spans="2:18" s="1" customFormat="1" ht="14.65" customHeight="1" x14ac:dyDescent="0.2">
      <c r="B55" s="192"/>
      <c r="C55" s="62"/>
      <c r="D55" s="193"/>
      <c r="E55" s="193"/>
      <c r="F55" s="193"/>
      <c r="G55" s="177" t="s">
        <v>832</v>
      </c>
      <c r="H55" s="177"/>
      <c r="I55" s="177"/>
      <c r="J55" s="177"/>
      <c r="K55" s="174" t="s">
        <v>886</v>
      </c>
      <c r="L55" s="174"/>
      <c r="M55" s="174"/>
      <c r="N55" s="174"/>
      <c r="O55" s="174" t="s">
        <v>887</v>
      </c>
      <c r="P55" s="191" t="s">
        <v>888</v>
      </c>
      <c r="Q55" s="191"/>
      <c r="R55" s="191"/>
    </row>
    <row r="56" spans="2:18" s="1" customFormat="1" ht="14.65" customHeight="1" x14ac:dyDescent="0.15">
      <c r="B56" s="194" t="s">
        <v>274</v>
      </c>
      <c r="C56" s="177" t="s">
        <v>1001</v>
      </c>
      <c r="D56" s="177" t="s">
        <v>889</v>
      </c>
      <c r="E56" s="195" t="s">
        <v>842</v>
      </c>
      <c r="F56" s="195"/>
      <c r="G56" s="177" t="s">
        <v>890</v>
      </c>
      <c r="H56" s="177"/>
      <c r="I56" s="177" t="s">
        <v>891</v>
      </c>
      <c r="J56" s="177"/>
      <c r="K56" s="174" t="s">
        <v>890</v>
      </c>
      <c r="L56" s="174"/>
      <c r="M56" s="174" t="s">
        <v>891</v>
      </c>
      <c r="N56" s="174"/>
      <c r="O56" s="174"/>
      <c r="P56" s="191"/>
      <c r="Q56" s="191"/>
      <c r="R56" s="191"/>
    </row>
    <row r="57" spans="2:18" s="1" customFormat="1" ht="37.15" customHeight="1" x14ac:dyDescent="0.15">
      <c r="B57" s="194"/>
      <c r="C57" s="177"/>
      <c r="D57" s="177"/>
      <c r="E57" s="50" t="s">
        <v>892</v>
      </c>
      <c r="F57" s="50" t="s">
        <v>893</v>
      </c>
      <c r="G57" s="50" t="s">
        <v>892</v>
      </c>
      <c r="H57" s="27" t="s">
        <v>894</v>
      </c>
      <c r="I57" s="50" t="s">
        <v>892</v>
      </c>
      <c r="J57" s="27" t="s">
        <v>894</v>
      </c>
      <c r="K57" s="27" t="s">
        <v>892</v>
      </c>
      <c r="L57" s="27" t="s">
        <v>893</v>
      </c>
      <c r="M57" s="27" t="s">
        <v>892</v>
      </c>
      <c r="N57" s="27" t="s">
        <v>893</v>
      </c>
      <c r="O57" s="174"/>
      <c r="P57" s="27" t="s">
        <v>895</v>
      </c>
      <c r="Q57" s="27" t="s">
        <v>896</v>
      </c>
      <c r="R57" s="115" t="s">
        <v>897</v>
      </c>
    </row>
    <row r="58" spans="2:18" s="1" customFormat="1" ht="11.85" customHeight="1" x14ac:dyDescent="0.15">
      <c r="B58" s="116" t="s">
        <v>391</v>
      </c>
      <c r="C58" s="52" t="s">
        <v>1003</v>
      </c>
      <c r="D58" s="52" t="s">
        <v>906</v>
      </c>
      <c r="E58" s="8"/>
      <c r="F58" s="9"/>
      <c r="G58" s="8">
        <v>52</v>
      </c>
      <c r="H58" s="9">
        <v>4.3185781911801299E-3</v>
      </c>
      <c r="I58" s="8">
        <v>509</v>
      </c>
      <c r="J58" s="9">
        <v>3.1023910963204099E-3</v>
      </c>
      <c r="K58" s="8">
        <v>2</v>
      </c>
      <c r="L58" s="9">
        <v>3.8461538461538498E-2</v>
      </c>
      <c r="M58" s="8">
        <v>2</v>
      </c>
      <c r="N58" s="9">
        <v>3.9292730844793702E-3</v>
      </c>
      <c r="O58" s="54" t="s">
        <v>915</v>
      </c>
      <c r="P58" s="55">
        <v>9.7884615384615401</v>
      </c>
      <c r="Q58" s="55">
        <v>9.18</v>
      </c>
      <c r="R58" s="117"/>
    </row>
    <row r="59" spans="2:18" s="1" customFormat="1" ht="11.85" customHeight="1" x14ac:dyDescent="0.15">
      <c r="B59" s="116" t="s">
        <v>791</v>
      </c>
      <c r="C59" s="56" t="s">
        <v>1003</v>
      </c>
      <c r="D59" s="56" t="s">
        <v>899</v>
      </c>
      <c r="E59" s="10">
        <v>2</v>
      </c>
      <c r="F59" s="11">
        <v>1.5267175572519101E-2</v>
      </c>
      <c r="G59" s="10">
        <v>129</v>
      </c>
      <c r="H59" s="11">
        <v>1.07133958973507E-2</v>
      </c>
      <c r="I59" s="10">
        <v>749</v>
      </c>
      <c r="J59" s="11">
        <v>4.5652081161964304E-3</v>
      </c>
      <c r="K59" s="10">
        <v>10</v>
      </c>
      <c r="L59" s="11">
        <v>7.7519379844961198E-2</v>
      </c>
      <c r="M59" s="10">
        <v>63</v>
      </c>
      <c r="N59" s="11">
        <v>8.4112149532710304E-2</v>
      </c>
      <c r="O59" s="58" t="s">
        <v>916</v>
      </c>
      <c r="P59" s="59">
        <v>5.8062015503876001</v>
      </c>
      <c r="Q59" s="59">
        <v>4.8403361344537803</v>
      </c>
      <c r="R59" s="118">
        <v>2.9302325581395299</v>
      </c>
    </row>
    <row r="60" spans="2:18" s="1" customFormat="1" ht="11.85" customHeight="1" x14ac:dyDescent="0.15">
      <c r="B60" s="116" t="s">
        <v>710</v>
      </c>
      <c r="C60" s="52" t="s">
        <v>909</v>
      </c>
      <c r="D60" s="52" t="s">
        <v>906</v>
      </c>
      <c r="E60" s="8">
        <v>53</v>
      </c>
      <c r="F60" s="9">
        <v>0.51456310679611705</v>
      </c>
      <c r="G60" s="8">
        <v>50</v>
      </c>
      <c r="H60" s="9">
        <v>4.1524790299809003E-3</v>
      </c>
      <c r="I60" s="8">
        <v>175</v>
      </c>
      <c r="J60" s="9">
        <v>1.06663741032627E-3</v>
      </c>
      <c r="K60" s="8">
        <v>1</v>
      </c>
      <c r="L60" s="9">
        <v>0.02</v>
      </c>
      <c r="M60" s="8">
        <v>1</v>
      </c>
      <c r="N60" s="9">
        <v>5.7142857142857099E-3</v>
      </c>
      <c r="O60" s="54" t="s">
        <v>922</v>
      </c>
      <c r="P60" s="55">
        <v>3.5</v>
      </c>
      <c r="Q60" s="55">
        <v>3.3673469387755102</v>
      </c>
      <c r="R60" s="117"/>
    </row>
    <row r="61" spans="2:18" s="1" customFormat="1" ht="11.85" customHeight="1" x14ac:dyDescent="0.15">
      <c r="B61" s="116" t="s">
        <v>753</v>
      </c>
      <c r="C61" s="56" t="s">
        <v>1003</v>
      </c>
      <c r="D61" s="56" t="s">
        <v>899</v>
      </c>
      <c r="E61" s="10">
        <v>22</v>
      </c>
      <c r="F61" s="11">
        <v>6.4516129032258104E-2</v>
      </c>
      <c r="G61" s="10">
        <v>319</v>
      </c>
      <c r="H61" s="11">
        <v>2.6492816211278102E-2</v>
      </c>
      <c r="I61" s="10">
        <v>1460</v>
      </c>
      <c r="J61" s="11">
        <v>8.8988035375791603E-3</v>
      </c>
      <c r="K61" s="10">
        <v>29</v>
      </c>
      <c r="L61" s="11">
        <v>9.0909090909090898E-2</v>
      </c>
      <c r="M61" s="10">
        <v>380</v>
      </c>
      <c r="N61" s="11">
        <v>0.26027397260273999</v>
      </c>
      <c r="O61" s="58" t="s">
        <v>925</v>
      </c>
      <c r="P61" s="59">
        <v>4.5768025078369901</v>
      </c>
      <c r="Q61" s="59">
        <v>3.0103448275862101</v>
      </c>
      <c r="R61" s="118">
        <v>1.72727272727273</v>
      </c>
    </row>
    <row r="62" spans="2:18" s="1" customFormat="1" ht="11.85" customHeight="1" x14ac:dyDescent="0.15">
      <c r="B62" s="116" t="s">
        <v>409</v>
      </c>
      <c r="C62" s="52" t="s">
        <v>1003</v>
      </c>
      <c r="D62" s="52" t="s">
        <v>906</v>
      </c>
      <c r="E62" s="8">
        <v>8</v>
      </c>
      <c r="F62" s="9">
        <v>8.98876404494382E-2</v>
      </c>
      <c r="G62" s="8">
        <v>81</v>
      </c>
      <c r="H62" s="9">
        <v>6.72701602856906E-3</v>
      </c>
      <c r="I62" s="8">
        <v>853</v>
      </c>
      <c r="J62" s="9">
        <v>5.1990954914760404E-3</v>
      </c>
      <c r="K62" s="8">
        <v>4</v>
      </c>
      <c r="L62" s="9">
        <v>4.9382716049382699E-2</v>
      </c>
      <c r="M62" s="8">
        <v>112</v>
      </c>
      <c r="N62" s="9">
        <v>0.13130128956623699</v>
      </c>
      <c r="O62" s="54" t="s">
        <v>931</v>
      </c>
      <c r="P62" s="55">
        <v>10.530864197530899</v>
      </c>
      <c r="Q62" s="55">
        <v>8.5324675324675301</v>
      </c>
      <c r="R62" s="117"/>
    </row>
    <row r="63" spans="2:18" s="1" customFormat="1" ht="11.85" customHeight="1" x14ac:dyDescent="0.15">
      <c r="B63" s="116" t="s">
        <v>389</v>
      </c>
      <c r="C63" s="56" t="s">
        <v>1003</v>
      </c>
      <c r="D63" s="56" t="s">
        <v>906</v>
      </c>
      <c r="E63" s="10">
        <v>68</v>
      </c>
      <c r="F63" s="11">
        <v>0.16385542168674699</v>
      </c>
      <c r="G63" s="10">
        <v>347</v>
      </c>
      <c r="H63" s="11">
        <v>2.8818204468067401E-2</v>
      </c>
      <c r="I63" s="10">
        <v>1917</v>
      </c>
      <c r="J63" s="11">
        <v>1.16842509462598E-2</v>
      </c>
      <c r="K63" s="10">
        <v>43</v>
      </c>
      <c r="L63" s="11">
        <v>0.123919308357349</v>
      </c>
      <c r="M63" s="10">
        <v>325</v>
      </c>
      <c r="N63" s="11">
        <v>0.16953573291601501</v>
      </c>
      <c r="O63" s="58" t="s">
        <v>922</v>
      </c>
      <c r="P63" s="59">
        <v>5.5244956772334302</v>
      </c>
      <c r="Q63" s="59">
        <v>3.95394736842105</v>
      </c>
      <c r="R63" s="118"/>
    </row>
    <row r="64" spans="2:18" s="1" customFormat="1" ht="11.85" customHeight="1" x14ac:dyDescent="0.15">
      <c r="B64" s="116" t="s">
        <v>408</v>
      </c>
      <c r="C64" s="52" t="s">
        <v>1003</v>
      </c>
      <c r="D64" s="52" t="s">
        <v>906</v>
      </c>
      <c r="E64" s="8">
        <v>3</v>
      </c>
      <c r="F64" s="9">
        <v>7.8947368421052599E-2</v>
      </c>
      <c r="G64" s="8">
        <v>35</v>
      </c>
      <c r="H64" s="9">
        <v>2.9067353209866302E-3</v>
      </c>
      <c r="I64" s="8">
        <v>368</v>
      </c>
      <c r="J64" s="9">
        <v>2.2429860971432398E-3</v>
      </c>
      <c r="K64" s="8">
        <v>9</v>
      </c>
      <c r="L64" s="9">
        <v>0.25714285714285701</v>
      </c>
      <c r="M64" s="8">
        <v>111</v>
      </c>
      <c r="N64" s="9">
        <v>0.30163043478260898</v>
      </c>
      <c r="O64" s="54" t="s">
        <v>921</v>
      </c>
      <c r="P64" s="55">
        <v>10.5142857142857</v>
      </c>
      <c r="Q64" s="55">
        <v>5.7307692307692299</v>
      </c>
      <c r="R64" s="117"/>
    </row>
    <row r="65" spans="2:18" s="1" customFormat="1" ht="11.85" customHeight="1" x14ac:dyDescent="0.15">
      <c r="B65" s="116" t="s">
        <v>373</v>
      </c>
      <c r="C65" s="56" t="s">
        <v>1003</v>
      </c>
      <c r="D65" s="56" t="s">
        <v>899</v>
      </c>
      <c r="E65" s="10"/>
      <c r="F65" s="11"/>
      <c r="G65" s="10">
        <v>4514</v>
      </c>
      <c r="H65" s="11">
        <v>0.37488580682667599</v>
      </c>
      <c r="I65" s="10">
        <v>61815</v>
      </c>
      <c r="J65" s="11">
        <v>0.376766808681819</v>
      </c>
      <c r="K65" s="10">
        <v>544</v>
      </c>
      <c r="L65" s="11">
        <v>0.12051395657953</v>
      </c>
      <c r="M65" s="10">
        <v>5480</v>
      </c>
      <c r="N65" s="11">
        <v>8.8651621774650205E-2</v>
      </c>
      <c r="O65" s="58" t="s">
        <v>911</v>
      </c>
      <c r="P65" s="59">
        <v>13.694062915374399</v>
      </c>
      <c r="Q65" s="59">
        <v>12.2453400503778</v>
      </c>
      <c r="R65" s="118">
        <v>4.9543642002658403</v>
      </c>
    </row>
    <row r="66" spans="2:18" s="1" customFormat="1" ht="11.85" customHeight="1" x14ac:dyDescent="0.15">
      <c r="B66" s="116" t="s">
        <v>718</v>
      </c>
      <c r="C66" s="52" t="s">
        <v>1003</v>
      </c>
      <c r="D66" s="52" t="s">
        <v>899</v>
      </c>
      <c r="E66" s="8"/>
      <c r="F66" s="9"/>
      <c r="G66" s="8">
        <v>99</v>
      </c>
      <c r="H66" s="9">
        <v>8.2219084793621802E-3</v>
      </c>
      <c r="I66" s="8">
        <v>634</v>
      </c>
      <c r="J66" s="9">
        <v>3.86427496083917E-3</v>
      </c>
      <c r="K66" s="8">
        <v>2</v>
      </c>
      <c r="L66" s="9">
        <v>2.02020202020202E-2</v>
      </c>
      <c r="M66" s="8">
        <v>32</v>
      </c>
      <c r="N66" s="9">
        <v>5.0473186119873802E-2</v>
      </c>
      <c r="O66" s="54" t="s">
        <v>900</v>
      </c>
      <c r="P66" s="55">
        <v>6.4040404040404004</v>
      </c>
      <c r="Q66" s="55">
        <v>5.6701030927835099</v>
      </c>
      <c r="R66" s="117">
        <v>2.31313131313131</v>
      </c>
    </row>
    <row r="67" spans="2:18" s="1" customFormat="1" ht="11.85" customHeight="1" x14ac:dyDescent="0.15">
      <c r="B67" s="116" t="s">
        <v>388</v>
      </c>
      <c r="C67" s="56" t="s">
        <v>1003</v>
      </c>
      <c r="D67" s="56" t="s">
        <v>906</v>
      </c>
      <c r="E67" s="10">
        <v>7</v>
      </c>
      <c r="F67" s="11">
        <v>9.7222222222222196E-2</v>
      </c>
      <c r="G67" s="10">
        <v>65</v>
      </c>
      <c r="H67" s="11">
        <v>5.3982227389751704E-3</v>
      </c>
      <c r="I67" s="10">
        <v>720</v>
      </c>
      <c r="J67" s="11">
        <v>4.3884510596280801E-3</v>
      </c>
      <c r="K67" s="10">
        <v>27</v>
      </c>
      <c r="L67" s="11">
        <v>0.41538461538461502</v>
      </c>
      <c r="M67" s="10">
        <v>303</v>
      </c>
      <c r="N67" s="11">
        <v>0.420833333333333</v>
      </c>
      <c r="O67" s="58" t="s">
        <v>922</v>
      </c>
      <c r="P67" s="59">
        <v>11.0769230769231</v>
      </c>
      <c r="Q67" s="59">
        <v>4.5789473684210504</v>
      </c>
      <c r="R67" s="118"/>
    </row>
    <row r="68" spans="2:18" s="1" customFormat="1" ht="11.85" customHeight="1" x14ac:dyDescent="0.15">
      <c r="B68" s="116" t="s">
        <v>378</v>
      </c>
      <c r="C68" s="52" t="s">
        <v>1003</v>
      </c>
      <c r="D68" s="52" t="s">
        <v>899</v>
      </c>
      <c r="E68" s="8">
        <v>1</v>
      </c>
      <c r="F68" s="9">
        <v>3.1347962382445101E-3</v>
      </c>
      <c r="G68" s="8">
        <v>318</v>
      </c>
      <c r="H68" s="9">
        <v>2.64097666306785E-2</v>
      </c>
      <c r="I68" s="8">
        <v>3904</v>
      </c>
      <c r="J68" s="9">
        <v>2.3795156856649999E-2</v>
      </c>
      <c r="K68" s="8">
        <v>25</v>
      </c>
      <c r="L68" s="9">
        <v>7.86163522012579E-2</v>
      </c>
      <c r="M68" s="8">
        <v>278</v>
      </c>
      <c r="N68" s="9">
        <v>7.1209016393442598E-2</v>
      </c>
      <c r="O68" s="54" t="s">
        <v>913</v>
      </c>
      <c r="P68" s="55">
        <v>12.2767295597484</v>
      </c>
      <c r="Q68" s="55">
        <v>10.4982935153584</v>
      </c>
      <c r="R68" s="117">
        <v>3.07861635220126</v>
      </c>
    </row>
    <row r="69" spans="2:18" s="1" customFormat="1" ht="11.85" customHeight="1" x14ac:dyDescent="0.15">
      <c r="B69" s="116" t="s">
        <v>752</v>
      </c>
      <c r="C69" s="56" t="s">
        <v>1003</v>
      </c>
      <c r="D69" s="56" t="s">
        <v>899</v>
      </c>
      <c r="E69" s="10"/>
      <c r="F69" s="11"/>
      <c r="G69" s="10">
        <v>39</v>
      </c>
      <c r="H69" s="11">
        <v>3.2389336433850998E-3</v>
      </c>
      <c r="I69" s="10">
        <v>251</v>
      </c>
      <c r="J69" s="11">
        <v>1.52986279995368E-3</v>
      </c>
      <c r="K69" s="10"/>
      <c r="L69" s="11"/>
      <c r="M69" s="10"/>
      <c r="N69" s="11"/>
      <c r="O69" s="58" t="s">
        <v>947</v>
      </c>
      <c r="P69" s="59">
        <v>6.4358974358974397</v>
      </c>
      <c r="Q69" s="59">
        <v>6.4358974358974397</v>
      </c>
      <c r="R69" s="118">
        <v>2.5897435897435899</v>
      </c>
    </row>
    <row r="70" spans="2:18" s="1" customFormat="1" ht="11.85" customHeight="1" x14ac:dyDescent="0.15">
      <c r="B70" s="116" t="s">
        <v>374</v>
      </c>
      <c r="C70" s="52" t="s">
        <v>1003</v>
      </c>
      <c r="D70" s="52" t="s">
        <v>899</v>
      </c>
      <c r="E70" s="8"/>
      <c r="F70" s="9"/>
      <c r="G70" s="8">
        <v>1855</v>
      </c>
      <c r="H70" s="9">
        <v>0.15405697201229099</v>
      </c>
      <c r="I70" s="8">
        <v>26897</v>
      </c>
      <c r="J70" s="9">
        <v>0.16393912243168901</v>
      </c>
      <c r="K70" s="8">
        <v>149</v>
      </c>
      <c r="L70" s="9">
        <v>8.0323450134770893E-2</v>
      </c>
      <c r="M70" s="8">
        <v>2221</v>
      </c>
      <c r="N70" s="9">
        <v>8.2574264787894605E-2</v>
      </c>
      <c r="O70" s="54" t="s">
        <v>900</v>
      </c>
      <c r="P70" s="55">
        <v>14.499730458221</v>
      </c>
      <c r="Q70" s="55">
        <v>12.1752637749121</v>
      </c>
      <c r="R70" s="117">
        <v>4.3450134770889504</v>
      </c>
    </row>
    <row r="71" spans="2:18" s="1" customFormat="1" ht="11.85" customHeight="1" x14ac:dyDescent="0.15">
      <c r="B71" s="116" t="s">
        <v>377</v>
      </c>
      <c r="C71" s="56" t="s">
        <v>1003</v>
      </c>
      <c r="D71" s="56" t="s">
        <v>899</v>
      </c>
      <c r="E71" s="10"/>
      <c r="F71" s="11"/>
      <c r="G71" s="10">
        <v>133</v>
      </c>
      <c r="H71" s="11">
        <v>1.10455942197492E-2</v>
      </c>
      <c r="I71" s="10">
        <v>2943</v>
      </c>
      <c r="J71" s="11">
        <v>1.7937793706229801E-2</v>
      </c>
      <c r="K71" s="10">
        <v>47</v>
      </c>
      <c r="L71" s="11">
        <v>0.35338345864661702</v>
      </c>
      <c r="M71" s="10">
        <v>1179</v>
      </c>
      <c r="N71" s="11">
        <v>0.40061162079510698</v>
      </c>
      <c r="O71" s="58" t="s">
        <v>918</v>
      </c>
      <c r="P71" s="59">
        <v>22.1278195488722</v>
      </c>
      <c r="Q71" s="59">
        <v>10.6744186046512</v>
      </c>
      <c r="R71" s="118">
        <v>5.0902255639097698</v>
      </c>
    </row>
    <row r="72" spans="2:18" s="1" customFormat="1" ht="11.85" customHeight="1" x14ac:dyDescent="0.15">
      <c r="B72" s="116" t="s">
        <v>774</v>
      </c>
      <c r="C72" s="52" t="s">
        <v>1572</v>
      </c>
      <c r="D72" s="52" t="s">
        <v>899</v>
      </c>
      <c r="E72" s="8"/>
      <c r="F72" s="9"/>
      <c r="G72" s="8">
        <v>81</v>
      </c>
      <c r="H72" s="9">
        <v>6.72701602856906E-3</v>
      </c>
      <c r="I72" s="8">
        <v>5531</v>
      </c>
      <c r="J72" s="9">
        <v>3.3711837237226303E-2</v>
      </c>
      <c r="K72" s="8">
        <v>10</v>
      </c>
      <c r="L72" s="9">
        <v>0.12345679012345701</v>
      </c>
      <c r="M72" s="8">
        <v>561</v>
      </c>
      <c r="N72" s="9">
        <v>0.101428313144097</v>
      </c>
      <c r="O72" s="54" t="s">
        <v>976</v>
      </c>
      <c r="P72" s="55">
        <v>68.283950617284006</v>
      </c>
      <c r="Q72" s="55">
        <v>54.197183098591601</v>
      </c>
      <c r="R72" s="117">
        <v>9.7407407407407405</v>
      </c>
    </row>
    <row r="73" spans="2:18" s="1" customFormat="1" ht="11.85" customHeight="1" x14ac:dyDescent="0.15">
      <c r="B73" s="116" t="s">
        <v>788</v>
      </c>
      <c r="C73" s="56" t="s">
        <v>1003</v>
      </c>
      <c r="D73" s="56" t="s">
        <v>899</v>
      </c>
      <c r="E73" s="10"/>
      <c r="F73" s="11"/>
      <c r="G73" s="10">
        <v>28</v>
      </c>
      <c r="H73" s="11">
        <v>2.3253882567893002E-3</v>
      </c>
      <c r="I73" s="10">
        <v>206</v>
      </c>
      <c r="J73" s="11">
        <v>1.2555846087269199E-3</v>
      </c>
      <c r="K73" s="10">
        <v>6</v>
      </c>
      <c r="L73" s="11">
        <v>0.214285714285714</v>
      </c>
      <c r="M73" s="10">
        <v>78</v>
      </c>
      <c r="N73" s="11">
        <v>0.37864077669902901</v>
      </c>
      <c r="O73" s="58" t="s">
        <v>977</v>
      </c>
      <c r="P73" s="59">
        <v>7.3571428571428603</v>
      </c>
      <c r="Q73" s="59">
        <v>3.9090909090909101</v>
      </c>
      <c r="R73" s="118">
        <v>3.3928571428571401</v>
      </c>
    </row>
    <row r="74" spans="2:18" s="1" customFormat="1" ht="11.85" customHeight="1" x14ac:dyDescent="0.15">
      <c r="B74" s="116" t="s">
        <v>395</v>
      </c>
      <c r="C74" s="52" t="s">
        <v>1003</v>
      </c>
      <c r="D74" s="52" t="s">
        <v>906</v>
      </c>
      <c r="E74" s="8"/>
      <c r="F74" s="9"/>
      <c r="G74" s="8">
        <v>27</v>
      </c>
      <c r="H74" s="9">
        <v>2.2423386761896901E-3</v>
      </c>
      <c r="I74" s="8">
        <v>115</v>
      </c>
      <c r="J74" s="9">
        <v>7.0093315535726302E-4</v>
      </c>
      <c r="K74" s="8"/>
      <c r="L74" s="9"/>
      <c r="M74" s="8"/>
      <c r="N74" s="9"/>
      <c r="O74" s="54" t="s">
        <v>914</v>
      </c>
      <c r="P74" s="55">
        <v>4.2592592592592604</v>
      </c>
      <c r="Q74" s="55">
        <v>4.2592592592592604</v>
      </c>
      <c r="R74" s="117"/>
    </row>
    <row r="75" spans="2:18" s="1" customFormat="1" ht="11.85" customHeight="1" x14ac:dyDescent="0.15">
      <c r="B75" s="116" t="s">
        <v>701</v>
      </c>
      <c r="C75" s="56" t="s">
        <v>931</v>
      </c>
      <c r="D75" s="56" t="s">
        <v>906</v>
      </c>
      <c r="E75" s="10">
        <v>13</v>
      </c>
      <c r="F75" s="11">
        <v>0.213114754098361</v>
      </c>
      <c r="G75" s="10">
        <v>48</v>
      </c>
      <c r="H75" s="11">
        <v>3.9863798687816603E-3</v>
      </c>
      <c r="I75" s="10">
        <v>634</v>
      </c>
      <c r="J75" s="11">
        <v>3.86427496083917E-3</v>
      </c>
      <c r="K75" s="10">
        <v>11</v>
      </c>
      <c r="L75" s="11">
        <v>0.22916666666666699</v>
      </c>
      <c r="M75" s="10">
        <v>98</v>
      </c>
      <c r="N75" s="11">
        <v>0.15457413249211399</v>
      </c>
      <c r="O75" s="58" t="s">
        <v>928</v>
      </c>
      <c r="P75" s="59">
        <v>13.2083333333333</v>
      </c>
      <c r="Q75" s="59">
        <v>8.8378378378378404</v>
      </c>
      <c r="R75" s="118"/>
    </row>
    <row r="76" spans="2:18" s="1" customFormat="1" ht="11.85" customHeight="1" x14ac:dyDescent="0.15">
      <c r="B76" s="116" t="s">
        <v>691</v>
      </c>
      <c r="C76" s="52" t="s">
        <v>931</v>
      </c>
      <c r="D76" s="52" t="s">
        <v>899</v>
      </c>
      <c r="E76" s="8">
        <v>16</v>
      </c>
      <c r="F76" s="9">
        <v>0.186046511627907</v>
      </c>
      <c r="G76" s="8">
        <v>70</v>
      </c>
      <c r="H76" s="9">
        <v>5.8134706419732604E-3</v>
      </c>
      <c r="I76" s="8">
        <v>942</v>
      </c>
      <c r="J76" s="9">
        <v>5.7415568030133998E-3</v>
      </c>
      <c r="K76" s="8">
        <v>13</v>
      </c>
      <c r="L76" s="9">
        <v>0.185714285714286</v>
      </c>
      <c r="M76" s="8">
        <v>203</v>
      </c>
      <c r="N76" s="9">
        <v>0.21549893842887499</v>
      </c>
      <c r="O76" s="54" t="s">
        <v>928</v>
      </c>
      <c r="P76" s="55">
        <v>13.4571428571429</v>
      </c>
      <c r="Q76" s="55">
        <v>8.6315789473684195</v>
      </c>
      <c r="R76" s="117">
        <v>3.5714285714285698</v>
      </c>
    </row>
    <row r="77" spans="2:18" s="1" customFormat="1" ht="11.85" customHeight="1" x14ac:dyDescent="0.15">
      <c r="B77" s="116" t="s">
        <v>783</v>
      </c>
      <c r="C77" s="56" t="s">
        <v>1003</v>
      </c>
      <c r="D77" s="56" t="s">
        <v>899</v>
      </c>
      <c r="E77" s="10"/>
      <c r="F77" s="11"/>
      <c r="G77" s="10">
        <v>1091</v>
      </c>
      <c r="H77" s="11">
        <v>9.0607092434183203E-2</v>
      </c>
      <c r="I77" s="10">
        <v>12270</v>
      </c>
      <c r="J77" s="11">
        <v>7.47865201411618E-2</v>
      </c>
      <c r="K77" s="10">
        <v>17</v>
      </c>
      <c r="L77" s="11">
        <v>1.55820348304308E-2</v>
      </c>
      <c r="M77" s="10">
        <v>174</v>
      </c>
      <c r="N77" s="11">
        <v>1.41809290953545E-2</v>
      </c>
      <c r="O77" s="58" t="s">
        <v>914</v>
      </c>
      <c r="P77" s="59">
        <v>11.246562786434501</v>
      </c>
      <c r="Q77" s="59">
        <v>10.826815642458101</v>
      </c>
      <c r="R77" s="118">
        <v>3.6434463794683798</v>
      </c>
    </row>
    <row r="78" spans="2:18" s="1" customFormat="1" ht="11.85" customHeight="1" x14ac:dyDescent="0.15">
      <c r="B78" s="116" t="s">
        <v>781</v>
      </c>
      <c r="C78" s="52" t="s">
        <v>1003</v>
      </c>
      <c r="D78" s="52" t="s">
        <v>899</v>
      </c>
      <c r="E78" s="8"/>
      <c r="F78" s="9"/>
      <c r="G78" s="8">
        <v>840</v>
      </c>
      <c r="H78" s="9">
        <v>6.9761647703679097E-2</v>
      </c>
      <c r="I78" s="8">
        <v>12430</v>
      </c>
      <c r="J78" s="9">
        <v>7.5761731487745898E-2</v>
      </c>
      <c r="K78" s="8">
        <v>32</v>
      </c>
      <c r="L78" s="9">
        <v>3.8095238095238099E-2</v>
      </c>
      <c r="M78" s="8">
        <v>346</v>
      </c>
      <c r="N78" s="9">
        <v>2.7835880933226101E-2</v>
      </c>
      <c r="O78" s="54" t="s">
        <v>934</v>
      </c>
      <c r="P78" s="55">
        <v>14.797619047618999</v>
      </c>
      <c r="Q78" s="55">
        <v>13.820544554455401</v>
      </c>
      <c r="R78" s="117">
        <v>6.6523809523809501</v>
      </c>
    </row>
    <row r="79" spans="2:18" s="1" customFormat="1" ht="11.85" customHeight="1" x14ac:dyDescent="0.15">
      <c r="B79" s="116" t="s">
        <v>376</v>
      </c>
      <c r="C79" s="56" t="s">
        <v>1003</v>
      </c>
      <c r="D79" s="56" t="s">
        <v>899</v>
      </c>
      <c r="E79" s="10"/>
      <c r="F79" s="11"/>
      <c r="G79" s="10">
        <v>584</v>
      </c>
      <c r="H79" s="11">
        <v>4.8500955070176897E-2</v>
      </c>
      <c r="I79" s="10">
        <v>9315</v>
      </c>
      <c r="J79" s="11">
        <v>5.6775585583938297E-2</v>
      </c>
      <c r="K79" s="10">
        <v>73</v>
      </c>
      <c r="L79" s="11">
        <v>0.125</v>
      </c>
      <c r="M79" s="10">
        <v>1130</v>
      </c>
      <c r="N79" s="11">
        <v>0.12130971551261401</v>
      </c>
      <c r="O79" s="58" t="s">
        <v>914</v>
      </c>
      <c r="P79" s="59">
        <v>15.950342465753399</v>
      </c>
      <c r="Q79" s="59">
        <v>12.160469667318999</v>
      </c>
      <c r="R79" s="118">
        <v>4.4897260273972597</v>
      </c>
    </row>
    <row r="80" spans="2:18" s="1" customFormat="1" ht="11.85" customHeight="1" x14ac:dyDescent="0.15">
      <c r="B80" s="116" t="s">
        <v>671</v>
      </c>
      <c r="C80" s="52" t="s">
        <v>918</v>
      </c>
      <c r="D80" s="52" t="s">
        <v>906</v>
      </c>
      <c r="E80" s="8">
        <v>1</v>
      </c>
      <c r="F80" s="9">
        <v>3.4482758620689703E-2</v>
      </c>
      <c r="G80" s="8">
        <v>28</v>
      </c>
      <c r="H80" s="9">
        <v>2.3253882567893002E-3</v>
      </c>
      <c r="I80" s="8">
        <v>550</v>
      </c>
      <c r="J80" s="9">
        <v>3.3522890038825601E-3</v>
      </c>
      <c r="K80" s="8">
        <v>6</v>
      </c>
      <c r="L80" s="9">
        <v>0.214285714285714</v>
      </c>
      <c r="M80" s="8">
        <v>51</v>
      </c>
      <c r="N80" s="9">
        <v>9.27272727272727E-2</v>
      </c>
      <c r="O80" s="54" t="s">
        <v>943</v>
      </c>
      <c r="P80" s="55">
        <v>19.6428571428571</v>
      </c>
      <c r="Q80" s="55">
        <v>14.7727272727273</v>
      </c>
      <c r="R80" s="117"/>
    </row>
    <row r="81" spans="2:18" s="1" customFormat="1" ht="11.85" customHeight="1" x14ac:dyDescent="0.15">
      <c r="B81" s="116" t="s">
        <v>400</v>
      </c>
      <c r="C81" s="56" t="s">
        <v>1003</v>
      </c>
      <c r="D81" s="56" t="s">
        <v>906</v>
      </c>
      <c r="E81" s="10">
        <v>36</v>
      </c>
      <c r="F81" s="11">
        <v>0.3</v>
      </c>
      <c r="G81" s="10">
        <v>84</v>
      </c>
      <c r="H81" s="11">
        <v>6.9761647703679101E-3</v>
      </c>
      <c r="I81" s="10">
        <v>399</v>
      </c>
      <c r="J81" s="11">
        <v>2.43193329554389E-3</v>
      </c>
      <c r="K81" s="10"/>
      <c r="L81" s="11"/>
      <c r="M81" s="10"/>
      <c r="N81" s="11"/>
      <c r="O81" s="58" t="s">
        <v>908</v>
      </c>
      <c r="P81" s="59">
        <v>4.75</v>
      </c>
      <c r="Q81" s="59">
        <v>4.75</v>
      </c>
      <c r="R81" s="118"/>
    </row>
    <row r="82" spans="2:18" s="1" customFormat="1" ht="11.85" customHeight="1" x14ac:dyDescent="0.15">
      <c r="B82" s="116" t="s">
        <v>399</v>
      </c>
      <c r="C82" s="52" t="s">
        <v>1003</v>
      </c>
      <c r="D82" s="52" t="s">
        <v>906</v>
      </c>
      <c r="E82" s="8">
        <v>7</v>
      </c>
      <c r="F82" s="9">
        <v>0.155555555555556</v>
      </c>
      <c r="G82" s="8">
        <v>38</v>
      </c>
      <c r="H82" s="9">
        <v>3.1558840627854798E-3</v>
      </c>
      <c r="I82" s="8">
        <v>296</v>
      </c>
      <c r="J82" s="9">
        <v>1.8041409911804299E-3</v>
      </c>
      <c r="K82" s="8">
        <v>8</v>
      </c>
      <c r="L82" s="9">
        <v>0.21052631578947401</v>
      </c>
      <c r="M82" s="8">
        <v>54</v>
      </c>
      <c r="N82" s="9">
        <v>0.18243243243243201</v>
      </c>
      <c r="O82" s="54" t="s">
        <v>920</v>
      </c>
      <c r="P82" s="55">
        <v>7.7894736842105301</v>
      </c>
      <c r="Q82" s="55">
        <v>5.4</v>
      </c>
      <c r="R82" s="117"/>
    </row>
    <row r="83" spans="2:18" s="1" customFormat="1" ht="11.85" customHeight="1" x14ac:dyDescent="0.15">
      <c r="B83" s="116" t="s">
        <v>401</v>
      </c>
      <c r="C83" s="56" t="s">
        <v>1003</v>
      </c>
      <c r="D83" s="56" t="s">
        <v>906</v>
      </c>
      <c r="E83" s="10">
        <v>8</v>
      </c>
      <c r="F83" s="11">
        <v>0.22857142857142901</v>
      </c>
      <c r="G83" s="10">
        <v>27</v>
      </c>
      <c r="H83" s="11">
        <v>2.2423386761896901E-3</v>
      </c>
      <c r="I83" s="10">
        <v>211</v>
      </c>
      <c r="J83" s="11">
        <v>1.2860599633076699E-3</v>
      </c>
      <c r="K83" s="10">
        <v>6</v>
      </c>
      <c r="L83" s="11">
        <v>0.22222222222222199</v>
      </c>
      <c r="M83" s="10">
        <v>62</v>
      </c>
      <c r="N83" s="11">
        <v>0.29383886255924202</v>
      </c>
      <c r="O83" s="58" t="s">
        <v>921</v>
      </c>
      <c r="P83" s="59">
        <v>7.8148148148148202</v>
      </c>
      <c r="Q83" s="59">
        <v>3.6666666666666701</v>
      </c>
      <c r="R83" s="118"/>
    </row>
    <row r="84" spans="2:18" s="1" customFormat="1" ht="11.85" customHeight="1" x14ac:dyDescent="0.15">
      <c r="B84" s="116" t="s">
        <v>812</v>
      </c>
      <c r="C84" s="52" t="s">
        <v>918</v>
      </c>
      <c r="D84" s="52" t="s">
        <v>899</v>
      </c>
      <c r="E84" s="8">
        <v>4</v>
      </c>
      <c r="F84" s="9">
        <v>7.54716981132076E-2</v>
      </c>
      <c r="G84" s="8">
        <v>49</v>
      </c>
      <c r="H84" s="9">
        <v>4.0694294493812799E-3</v>
      </c>
      <c r="I84" s="8">
        <v>1735</v>
      </c>
      <c r="J84" s="9">
        <v>1.05749480395204E-2</v>
      </c>
      <c r="K84" s="8">
        <v>6</v>
      </c>
      <c r="L84" s="9">
        <v>0.122448979591837</v>
      </c>
      <c r="M84" s="8">
        <v>262</v>
      </c>
      <c r="N84" s="9">
        <v>0.151008645533141</v>
      </c>
      <c r="O84" s="54" t="s">
        <v>936</v>
      </c>
      <c r="P84" s="55">
        <v>35.408163265306101</v>
      </c>
      <c r="Q84" s="55">
        <v>24.069767441860499</v>
      </c>
      <c r="R84" s="117">
        <v>11.265306122448999</v>
      </c>
    </row>
    <row r="85" spans="2:18" s="1" customFormat="1" ht="11.85" customHeight="1" x14ac:dyDescent="0.15">
      <c r="B85" s="116" t="s">
        <v>782</v>
      </c>
      <c r="C85" s="56" t="s">
        <v>1003</v>
      </c>
      <c r="D85" s="56" t="s">
        <v>899</v>
      </c>
      <c r="E85" s="10"/>
      <c r="F85" s="11"/>
      <c r="G85" s="10">
        <v>217</v>
      </c>
      <c r="H85" s="11">
        <v>1.8021758990117102E-2</v>
      </c>
      <c r="I85" s="10">
        <v>2878</v>
      </c>
      <c r="J85" s="11">
        <v>1.7541614096680001E-2</v>
      </c>
      <c r="K85" s="10">
        <v>29</v>
      </c>
      <c r="L85" s="11">
        <v>0.13364055299539199</v>
      </c>
      <c r="M85" s="10">
        <v>291</v>
      </c>
      <c r="N85" s="11">
        <v>0.101111883252259</v>
      </c>
      <c r="O85" s="58" t="s">
        <v>918</v>
      </c>
      <c r="P85" s="59">
        <v>13.2626728110599</v>
      </c>
      <c r="Q85" s="59">
        <v>10.9840425531915</v>
      </c>
      <c r="R85" s="118">
        <v>4.28571428571429</v>
      </c>
    </row>
    <row r="86" spans="2:18" s="1" customFormat="1" ht="11.85" customHeight="1" x14ac:dyDescent="0.15">
      <c r="B86" s="116" t="s">
        <v>780</v>
      </c>
      <c r="C86" s="52" t="s">
        <v>1003</v>
      </c>
      <c r="D86" s="52" t="s">
        <v>899</v>
      </c>
      <c r="E86" s="8"/>
      <c r="F86" s="9"/>
      <c r="G86" s="8">
        <v>205</v>
      </c>
      <c r="H86" s="9">
        <v>1.7025164022921702E-2</v>
      </c>
      <c r="I86" s="8">
        <v>3562</v>
      </c>
      <c r="J86" s="9">
        <v>2.17106426033267E-2</v>
      </c>
      <c r="K86" s="8">
        <v>17</v>
      </c>
      <c r="L86" s="9">
        <v>8.2926829268292701E-2</v>
      </c>
      <c r="M86" s="8">
        <v>278</v>
      </c>
      <c r="N86" s="9">
        <v>7.8046041549691206E-2</v>
      </c>
      <c r="O86" s="54" t="s">
        <v>934</v>
      </c>
      <c r="P86" s="55">
        <v>17.3756097560976</v>
      </c>
      <c r="Q86" s="55">
        <v>14.936170212765999</v>
      </c>
      <c r="R86" s="117">
        <v>8.2487804878048792</v>
      </c>
    </row>
    <row r="87" spans="2:18" s="1" customFormat="1" ht="11.85" customHeight="1" x14ac:dyDescent="0.15">
      <c r="B87" s="116" t="s">
        <v>372</v>
      </c>
      <c r="C87" s="56" t="s">
        <v>1572</v>
      </c>
      <c r="D87" s="56" t="s">
        <v>899</v>
      </c>
      <c r="E87" s="10"/>
      <c r="F87" s="11"/>
      <c r="G87" s="10">
        <v>37</v>
      </c>
      <c r="H87" s="11">
        <v>3.0728344821858702E-3</v>
      </c>
      <c r="I87" s="10">
        <v>2498</v>
      </c>
      <c r="J87" s="11">
        <v>1.5225487148543E-2</v>
      </c>
      <c r="K87" s="10">
        <v>9</v>
      </c>
      <c r="L87" s="11">
        <v>0.24324324324324301</v>
      </c>
      <c r="M87" s="10">
        <v>515</v>
      </c>
      <c r="N87" s="11">
        <v>0.20616493194555599</v>
      </c>
      <c r="O87" s="58" t="s">
        <v>936</v>
      </c>
      <c r="P87" s="59">
        <v>67.513513513513502</v>
      </c>
      <c r="Q87" s="59">
        <v>47.357142857142897</v>
      </c>
      <c r="R87" s="118">
        <v>27.1891891891892</v>
      </c>
    </row>
    <row r="88" spans="2:18" s="1" customFormat="1" ht="11.85" customHeight="1" x14ac:dyDescent="0.15">
      <c r="B88" s="116" t="s">
        <v>375</v>
      </c>
      <c r="C88" s="52" t="s">
        <v>1003</v>
      </c>
      <c r="D88" s="52" t="s">
        <v>899</v>
      </c>
      <c r="E88" s="8"/>
      <c r="F88" s="9"/>
      <c r="G88" s="8">
        <v>67</v>
      </c>
      <c r="H88" s="9">
        <v>5.5643219001744E-3</v>
      </c>
      <c r="I88" s="8">
        <v>1196</v>
      </c>
      <c r="J88" s="9">
        <v>7.28970481571553E-3</v>
      </c>
      <c r="K88" s="8"/>
      <c r="L88" s="9"/>
      <c r="M88" s="8"/>
      <c r="N88" s="9"/>
      <c r="O88" s="54" t="s">
        <v>937</v>
      </c>
      <c r="P88" s="55">
        <v>17.8507462686567</v>
      </c>
      <c r="Q88" s="55">
        <v>17.8507462686567</v>
      </c>
      <c r="R88" s="117">
        <v>7.23880597014925</v>
      </c>
    </row>
    <row r="89" spans="2:18" s="1" customFormat="1" ht="15.4" customHeight="1" x14ac:dyDescent="0.15">
      <c r="B89" s="119" t="s">
        <v>1009</v>
      </c>
      <c r="C89" s="63"/>
      <c r="D89" s="63"/>
      <c r="E89" s="20">
        <v>30</v>
      </c>
      <c r="F89" s="22">
        <v>0.114503816793893</v>
      </c>
      <c r="G89" s="20">
        <v>232</v>
      </c>
      <c r="H89" s="22">
        <v>1.92675026991114E-2</v>
      </c>
      <c r="I89" s="20">
        <v>3581</v>
      </c>
      <c r="J89" s="22">
        <v>2.1826448950733501E-2</v>
      </c>
      <c r="K89" s="20">
        <v>40</v>
      </c>
      <c r="L89" s="22">
        <v>0.17241379310344801</v>
      </c>
      <c r="M89" s="20">
        <v>1064</v>
      </c>
      <c r="N89" s="22">
        <v>0.29712370846132402</v>
      </c>
      <c r="O89" s="63"/>
      <c r="P89" s="64">
        <v>15.435344827586199</v>
      </c>
      <c r="Q89" s="64">
        <v>9.140625</v>
      </c>
      <c r="R89" s="120">
        <v>5.4181034482758603</v>
      </c>
    </row>
    <row r="90" spans="2:18" s="1" customFormat="1" ht="14.65" customHeight="1" x14ac:dyDescent="0.15">
      <c r="B90" s="119" t="s">
        <v>1010</v>
      </c>
      <c r="C90" s="65"/>
      <c r="D90" s="65"/>
      <c r="E90" s="21">
        <v>58</v>
      </c>
      <c r="F90" s="23">
        <v>0.187096774193548</v>
      </c>
      <c r="G90" s="21">
        <v>252</v>
      </c>
      <c r="H90" s="23">
        <v>2.0928494311103701E-2</v>
      </c>
      <c r="I90" s="21">
        <v>2523</v>
      </c>
      <c r="J90" s="23">
        <v>1.53778639214467E-2</v>
      </c>
      <c r="K90" s="21">
        <v>41</v>
      </c>
      <c r="L90" s="23">
        <v>0.16269841269841301</v>
      </c>
      <c r="M90" s="21">
        <v>386</v>
      </c>
      <c r="N90" s="23">
        <v>0.15299246928259999</v>
      </c>
      <c r="O90" s="65"/>
      <c r="P90" s="66">
        <v>10.0119047619048</v>
      </c>
      <c r="Q90" s="66">
        <v>7.8862559241706203</v>
      </c>
      <c r="R90" s="121"/>
    </row>
    <row r="91" spans="2:18" s="1" customFormat="1" ht="14.65" customHeight="1" x14ac:dyDescent="0.15">
      <c r="B91" s="108" t="s">
        <v>879</v>
      </c>
      <c r="C91" s="122"/>
      <c r="D91" s="122"/>
      <c r="E91" s="109">
        <v>337</v>
      </c>
      <c r="F91" s="110">
        <v>2.7225723057036699E-2</v>
      </c>
      <c r="G91" s="109">
        <v>12041</v>
      </c>
      <c r="H91" s="110">
        <v>1</v>
      </c>
      <c r="I91" s="109">
        <v>164067</v>
      </c>
      <c r="J91" s="110">
        <v>1</v>
      </c>
      <c r="K91" s="109">
        <v>1216</v>
      </c>
      <c r="L91" s="110">
        <v>0.10098829000913501</v>
      </c>
      <c r="M91" s="109">
        <v>16028</v>
      </c>
      <c r="N91" s="110">
        <v>9.7691796644054002E-2</v>
      </c>
      <c r="O91" s="122"/>
      <c r="P91" s="123">
        <v>13.6256955402375</v>
      </c>
      <c r="Q91" s="123">
        <v>11.5587990762125</v>
      </c>
      <c r="R91" s="124">
        <v>4.8206656275786202</v>
      </c>
    </row>
    <row r="92" spans="2:18" s="1" customFormat="1" ht="12.75" customHeight="1" x14ac:dyDescent="0.2">
      <c r="B92" s="183" t="s">
        <v>979</v>
      </c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</row>
    <row r="93" spans="2:18" s="1" customFormat="1" ht="14.65" customHeight="1" x14ac:dyDescent="0.15"/>
    <row r="94" spans="2:18" s="1" customFormat="1" ht="14.65" customHeight="1" x14ac:dyDescent="0.15">
      <c r="B94" s="114" t="s">
        <v>1813</v>
      </c>
    </row>
    <row r="95" spans="2:18" s="1" customFormat="1" ht="21.75" customHeight="1" x14ac:dyDescent="0.2">
      <c r="B95" s="192"/>
      <c r="C95" s="101"/>
      <c r="D95" s="193"/>
      <c r="E95" s="193"/>
      <c r="F95" s="193"/>
      <c r="G95" s="167" t="s">
        <v>885</v>
      </c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</row>
    <row r="96" spans="2:18" s="1" customFormat="1" ht="14.65" customHeight="1" x14ac:dyDescent="0.2">
      <c r="B96" s="192"/>
      <c r="C96" s="62"/>
      <c r="D96" s="193"/>
      <c r="E96" s="193"/>
      <c r="F96" s="193"/>
      <c r="G96" s="177" t="s">
        <v>832</v>
      </c>
      <c r="H96" s="177"/>
      <c r="I96" s="177"/>
      <c r="J96" s="177"/>
      <c r="K96" s="174" t="s">
        <v>886</v>
      </c>
      <c r="L96" s="174"/>
      <c r="M96" s="174"/>
      <c r="N96" s="174"/>
      <c r="O96" s="174" t="s">
        <v>887</v>
      </c>
      <c r="P96" s="191" t="s">
        <v>888</v>
      </c>
      <c r="Q96" s="191"/>
      <c r="R96" s="191"/>
    </row>
    <row r="97" spans="2:18" s="1" customFormat="1" ht="14.65" customHeight="1" x14ac:dyDescent="0.15">
      <c r="B97" s="194" t="s">
        <v>274</v>
      </c>
      <c r="C97" s="177" t="s">
        <v>1001</v>
      </c>
      <c r="D97" s="177" t="s">
        <v>889</v>
      </c>
      <c r="E97" s="195" t="s">
        <v>842</v>
      </c>
      <c r="F97" s="195"/>
      <c r="G97" s="177" t="s">
        <v>890</v>
      </c>
      <c r="H97" s="177"/>
      <c r="I97" s="177" t="s">
        <v>891</v>
      </c>
      <c r="J97" s="177"/>
      <c r="K97" s="174" t="s">
        <v>890</v>
      </c>
      <c r="L97" s="174"/>
      <c r="M97" s="174" t="s">
        <v>891</v>
      </c>
      <c r="N97" s="174"/>
      <c r="O97" s="174"/>
      <c r="P97" s="191"/>
      <c r="Q97" s="191"/>
      <c r="R97" s="191"/>
    </row>
    <row r="98" spans="2:18" s="1" customFormat="1" ht="37.15" customHeight="1" x14ac:dyDescent="0.15">
      <c r="B98" s="194"/>
      <c r="C98" s="177"/>
      <c r="D98" s="177"/>
      <c r="E98" s="50" t="s">
        <v>892</v>
      </c>
      <c r="F98" s="50" t="s">
        <v>893</v>
      </c>
      <c r="G98" s="50" t="s">
        <v>892</v>
      </c>
      <c r="H98" s="27" t="s">
        <v>894</v>
      </c>
      <c r="I98" s="50" t="s">
        <v>892</v>
      </c>
      <c r="J98" s="27" t="s">
        <v>894</v>
      </c>
      <c r="K98" s="27" t="s">
        <v>892</v>
      </c>
      <c r="L98" s="27" t="s">
        <v>893</v>
      </c>
      <c r="M98" s="27" t="s">
        <v>892</v>
      </c>
      <c r="N98" s="27" t="s">
        <v>893</v>
      </c>
      <c r="O98" s="174"/>
      <c r="P98" s="27" t="s">
        <v>895</v>
      </c>
      <c r="Q98" s="27" t="s">
        <v>896</v>
      </c>
      <c r="R98" s="115" t="s">
        <v>897</v>
      </c>
    </row>
    <row r="99" spans="2:18" s="1" customFormat="1" ht="11.85" customHeight="1" x14ac:dyDescent="0.15">
      <c r="B99" s="116" t="s">
        <v>391</v>
      </c>
      <c r="C99" s="52" t="s">
        <v>1003</v>
      </c>
      <c r="D99" s="52" t="s">
        <v>906</v>
      </c>
      <c r="E99" s="8">
        <v>71</v>
      </c>
      <c r="F99" s="9">
        <v>8.77301371555665E-3</v>
      </c>
      <c r="G99" s="8">
        <v>8022</v>
      </c>
      <c r="H99" s="9">
        <v>9.6511068334937403E-2</v>
      </c>
      <c r="I99" s="8">
        <v>80412</v>
      </c>
      <c r="J99" s="9">
        <v>0.14129057764111599</v>
      </c>
      <c r="K99" s="8">
        <v>352</v>
      </c>
      <c r="L99" s="9">
        <v>4.3879331837447001E-2</v>
      </c>
      <c r="M99" s="8">
        <v>3023</v>
      </c>
      <c r="N99" s="9">
        <v>3.7593891458986201E-2</v>
      </c>
      <c r="O99" s="54" t="s">
        <v>915</v>
      </c>
      <c r="P99" s="55">
        <v>10.0239341810022</v>
      </c>
      <c r="Q99" s="55">
        <v>8.98657105606258</v>
      </c>
      <c r="R99" s="117"/>
    </row>
    <row r="100" spans="2:18" s="1" customFormat="1" ht="11.85" customHeight="1" x14ac:dyDescent="0.15">
      <c r="B100" s="116" t="s">
        <v>356</v>
      </c>
      <c r="C100" s="56" t="s">
        <v>1004</v>
      </c>
      <c r="D100" s="56" t="s">
        <v>906</v>
      </c>
      <c r="E100" s="10">
        <v>2</v>
      </c>
      <c r="F100" s="11">
        <v>5.6179775280898901E-3</v>
      </c>
      <c r="G100" s="10">
        <v>354</v>
      </c>
      <c r="H100" s="11">
        <v>4.25890279114533E-3</v>
      </c>
      <c r="I100" s="10">
        <v>3881</v>
      </c>
      <c r="J100" s="11">
        <v>6.8192400614979099E-3</v>
      </c>
      <c r="K100" s="10">
        <v>15</v>
      </c>
      <c r="L100" s="11">
        <v>4.2372881355932202E-2</v>
      </c>
      <c r="M100" s="10">
        <v>92</v>
      </c>
      <c r="N100" s="11">
        <v>2.3705230610667399E-2</v>
      </c>
      <c r="O100" s="58" t="s">
        <v>914</v>
      </c>
      <c r="P100" s="59">
        <v>10.963276836158199</v>
      </c>
      <c r="Q100" s="59">
        <v>9.9734513274336294</v>
      </c>
      <c r="R100" s="118"/>
    </row>
    <row r="101" spans="2:18" s="1" customFormat="1" ht="11.85" customHeight="1" x14ac:dyDescent="0.15">
      <c r="B101" s="116" t="s">
        <v>790</v>
      </c>
      <c r="C101" s="52" t="s">
        <v>1003</v>
      </c>
      <c r="D101" s="52" t="s">
        <v>899</v>
      </c>
      <c r="E101" s="8">
        <v>38</v>
      </c>
      <c r="F101" s="9">
        <v>3.7273173124080399E-3</v>
      </c>
      <c r="G101" s="8">
        <v>10157</v>
      </c>
      <c r="H101" s="9">
        <v>0.12219682386910501</v>
      </c>
      <c r="I101" s="8">
        <v>86383</v>
      </c>
      <c r="J101" s="9">
        <v>0.151782121678015</v>
      </c>
      <c r="K101" s="8">
        <v>1820</v>
      </c>
      <c r="L101" s="9">
        <v>0.17918676774638201</v>
      </c>
      <c r="M101" s="8">
        <v>12491</v>
      </c>
      <c r="N101" s="9">
        <v>0.14460021068960299</v>
      </c>
      <c r="O101" s="54" t="s">
        <v>916</v>
      </c>
      <c r="P101" s="55">
        <v>8.5047750319976405</v>
      </c>
      <c r="Q101" s="55">
        <v>6.4510015593138998</v>
      </c>
      <c r="R101" s="117">
        <v>1.6658462144334001</v>
      </c>
    </row>
    <row r="102" spans="2:18" s="1" customFormat="1" ht="11.85" customHeight="1" x14ac:dyDescent="0.15">
      <c r="B102" s="116" t="s">
        <v>791</v>
      </c>
      <c r="C102" s="56" t="s">
        <v>1003</v>
      </c>
      <c r="D102" s="56" t="s">
        <v>899</v>
      </c>
      <c r="E102" s="10">
        <v>1404</v>
      </c>
      <c r="F102" s="11">
        <v>0.12115982050397001</v>
      </c>
      <c r="G102" s="10">
        <v>10184</v>
      </c>
      <c r="H102" s="11">
        <v>0.122521655437921</v>
      </c>
      <c r="I102" s="10">
        <v>42605</v>
      </c>
      <c r="J102" s="11">
        <v>7.4860531517680698E-2</v>
      </c>
      <c r="K102" s="10">
        <v>361</v>
      </c>
      <c r="L102" s="11">
        <v>3.5447761194029898E-2</v>
      </c>
      <c r="M102" s="10">
        <v>2061</v>
      </c>
      <c r="N102" s="11">
        <v>4.8374603919727699E-2</v>
      </c>
      <c r="O102" s="58" t="s">
        <v>916</v>
      </c>
      <c r="P102" s="59">
        <v>4.1835231736056597</v>
      </c>
      <c r="Q102" s="59">
        <v>3.7204520004072101</v>
      </c>
      <c r="R102" s="118">
        <v>1.5182639434406899</v>
      </c>
    </row>
    <row r="103" spans="2:18" s="1" customFormat="1" ht="11.85" customHeight="1" x14ac:dyDescent="0.15">
      <c r="B103" s="116" t="s">
        <v>753</v>
      </c>
      <c r="C103" s="52" t="s">
        <v>1003</v>
      </c>
      <c r="D103" s="52" t="s">
        <v>899</v>
      </c>
      <c r="E103" s="8">
        <v>1838</v>
      </c>
      <c r="F103" s="9">
        <v>0.17313489073097199</v>
      </c>
      <c r="G103" s="8">
        <v>8778</v>
      </c>
      <c r="H103" s="9">
        <v>0.10560635226179001</v>
      </c>
      <c r="I103" s="8">
        <v>28720</v>
      </c>
      <c r="J103" s="9">
        <v>5.0463430705029698E-2</v>
      </c>
      <c r="K103" s="8">
        <v>418</v>
      </c>
      <c r="L103" s="9">
        <v>4.7619047619047603E-2</v>
      </c>
      <c r="M103" s="8">
        <v>2052</v>
      </c>
      <c r="N103" s="9">
        <v>7.1448467966573795E-2</v>
      </c>
      <c r="O103" s="54" t="s">
        <v>925</v>
      </c>
      <c r="P103" s="55">
        <v>3.2718159033948502</v>
      </c>
      <c r="Q103" s="55">
        <v>2.83397129186603</v>
      </c>
      <c r="R103" s="117">
        <v>1.3610161768056499</v>
      </c>
    </row>
    <row r="104" spans="2:18" s="1" customFormat="1" ht="11.85" customHeight="1" x14ac:dyDescent="0.15">
      <c r="B104" s="116" t="s">
        <v>409</v>
      </c>
      <c r="C104" s="56" t="s">
        <v>1003</v>
      </c>
      <c r="D104" s="56" t="s">
        <v>906</v>
      </c>
      <c r="E104" s="10">
        <v>196</v>
      </c>
      <c r="F104" s="11">
        <v>0.16211745244003301</v>
      </c>
      <c r="G104" s="10">
        <v>1013</v>
      </c>
      <c r="H104" s="11">
        <v>1.21871992300289E-2</v>
      </c>
      <c r="I104" s="10">
        <v>6722</v>
      </c>
      <c r="J104" s="11">
        <v>1.18111135515045E-2</v>
      </c>
      <c r="K104" s="10">
        <v>16</v>
      </c>
      <c r="L104" s="11">
        <v>1.57946692991115E-2</v>
      </c>
      <c r="M104" s="10">
        <v>93</v>
      </c>
      <c r="N104" s="11">
        <v>1.38351681047307E-2</v>
      </c>
      <c r="O104" s="58" t="s">
        <v>931</v>
      </c>
      <c r="P104" s="59">
        <v>6.63573543928924</v>
      </c>
      <c r="Q104" s="59">
        <v>6.3089267803410198</v>
      </c>
      <c r="R104" s="118"/>
    </row>
    <row r="105" spans="2:18" s="1" customFormat="1" ht="11.85" customHeight="1" x14ac:dyDescent="0.15">
      <c r="B105" s="116" t="s">
        <v>389</v>
      </c>
      <c r="C105" s="52" t="s">
        <v>1003</v>
      </c>
      <c r="D105" s="52" t="s">
        <v>906</v>
      </c>
      <c r="E105" s="8">
        <v>3092</v>
      </c>
      <c r="F105" s="9">
        <v>0.28400845044548501</v>
      </c>
      <c r="G105" s="8">
        <v>7795</v>
      </c>
      <c r="H105" s="9">
        <v>9.3780076997112605E-2</v>
      </c>
      <c r="I105" s="8">
        <v>30575</v>
      </c>
      <c r="J105" s="9">
        <v>5.3722820118603097E-2</v>
      </c>
      <c r="K105" s="8">
        <v>461</v>
      </c>
      <c r="L105" s="9">
        <v>5.91404746632457E-2</v>
      </c>
      <c r="M105" s="8">
        <v>2461</v>
      </c>
      <c r="N105" s="9">
        <v>8.0490596892886401E-2</v>
      </c>
      <c r="O105" s="54" t="s">
        <v>922</v>
      </c>
      <c r="P105" s="55">
        <v>3.9223861449647202</v>
      </c>
      <c r="Q105" s="55">
        <v>3.2632942459776402</v>
      </c>
      <c r="R105" s="117"/>
    </row>
    <row r="106" spans="2:18" s="1" customFormat="1" ht="11.85" customHeight="1" x14ac:dyDescent="0.15">
      <c r="B106" s="116" t="s">
        <v>785</v>
      </c>
      <c r="C106" s="56" t="s">
        <v>1003</v>
      </c>
      <c r="D106" s="56" t="s">
        <v>899</v>
      </c>
      <c r="E106" s="10">
        <v>352</v>
      </c>
      <c r="F106" s="11">
        <v>4.8524951750758202E-2</v>
      </c>
      <c r="G106" s="10">
        <v>6902</v>
      </c>
      <c r="H106" s="11">
        <v>8.3036573628488902E-2</v>
      </c>
      <c r="I106" s="10">
        <v>36252</v>
      </c>
      <c r="J106" s="11">
        <v>6.3697781682407195E-2</v>
      </c>
      <c r="K106" s="10">
        <v>38</v>
      </c>
      <c r="L106" s="11">
        <v>5.5056505360765E-3</v>
      </c>
      <c r="M106" s="10">
        <v>269</v>
      </c>
      <c r="N106" s="11">
        <v>7.4202802603994299E-3</v>
      </c>
      <c r="O106" s="58" t="s">
        <v>914</v>
      </c>
      <c r="P106" s="59">
        <v>5.2523906114169803</v>
      </c>
      <c r="Q106" s="59">
        <v>5.0926573426573398</v>
      </c>
      <c r="R106" s="118">
        <v>2.19907273254129</v>
      </c>
    </row>
    <row r="107" spans="2:18" s="1" customFormat="1" ht="11.85" customHeight="1" x14ac:dyDescent="0.15">
      <c r="B107" s="116" t="s">
        <v>408</v>
      </c>
      <c r="C107" s="52" t="s">
        <v>1003</v>
      </c>
      <c r="D107" s="52" t="s">
        <v>906</v>
      </c>
      <c r="E107" s="8">
        <v>26</v>
      </c>
      <c r="F107" s="9">
        <v>3.5470668485675302E-2</v>
      </c>
      <c r="G107" s="8">
        <v>707</v>
      </c>
      <c r="H107" s="9">
        <v>8.5057747834456198E-3</v>
      </c>
      <c r="I107" s="8">
        <v>7273</v>
      </c>
      <c r="J107" s="9">
        <v>1.27792664177465E-2</v>
      </c>
      <c r="K107" s="8">
        <v>179</v>
      </c>
      <c r="L107" s="9">
        <v>0.25318246110325299</v>
      </c>
      <c r="M107" s="8">
        <v>1606</v>
      </c>
      <c r="N107" s="9">
        <v>0.220816719373024</v>
      </c>
      <c r="O107" s="54" t="s">
        <v>921</v>
      </c>
      <c r="P107" s="55">
        <v>10.287128712871301</v>
      </c>
      <c r="Q107" s="55">
        <v>6.6609848484848504</v>
      </c>
      <c r="R107" s="117"/>
    </row>
    <row r="108" spans="2:18" s="1" customFormat="1" ht="11.85" customHeight="1" x14ac:dyDescent="0.15">
      <c r="B108" s="116" t="s">
        <v>373</v>
      </c>
      <c r="C108" s="56" t="s">
        <v>1003</v>
      </c>
      <c r="D108" s="56" t="s">
        <v>899</v>
      </c>
      <c r="E108" s="10"/>
      <c r="F108" s="11"/>
      <c r="G108" s="10">
        <v>1439</v>
      </c>
      <c r="H108" s="11">
        <v>1.73123195380173E-2</v>
      </c>
      <c r="I108" s="10">
        <v>17894</v>
      </c>
      <c r="J108" s="11">
        <v>3.1441247529101699E-2</v>
      </c>
      <c r="K108" s="10">
        <v>919</v>
      </c>
      <c r="L108" s="11">
        <v>0.63863794301598298</v>
      </c>
      <c r="M108" s="10">
        <v>7623</v>
      </c>
      <c r="N108" s="11">
        <v>0.42600871800603601</v>
      </c>
      <c r="O108" s="58" t="s">
        <v>911</v>
      </c>
      <c r="P108" s="59">
        <v>12.4350243224461</v>
      </c>
      <c r="Q108" s="59">
        <v>6.6961538461538499</v>
      </c>
      <c r="R108" s="118">
        <v>4.9020152883947201</v>
      </c>
    </row>
    <row r="109" spans="2:18" s="1" customFormat="1" ht="11.85" customHeight="1" x14ac:dyDescent="0.15">
      <c r="B109" s="116" t="s">
        <v>718</v>
      </c>
      <c r="C109" s="52" t="s">
        <v>1003</v>
      </c>
      <c r="D109" s="52" t="s">
        <v>899</v>
      </c>
      <c r="E109" s="8">
        <v>85</v>
      </c>
      <c r="F109" s="9">
        <v>0.23351648351648399</v>
      </c>
      <c r="G109" s="8">
        <v>279</v>
      </c>
      <c r="H109" s="9">
        <v>3.3565928777670802E-3</v>
      </c>
      <c r="I109" s="8">
        <v>1003</v>
      </c>
      <c r="J109" s="9">
        <v>1.7623544915440399E-3</v>
      </c>
      <c r="K109" s="8"/>
      <c r="L109" s="9"/>
      <c r="M109" s="8"/>
      <c r="N109" s="9"/>
      <c r="O109" s="54" t="s">
        <v>900</v>
      </c>
      <c r="P109" s="55">
        <v>3.5949820788530502</v>
      </c>
      <c r="Q109" s="55">
        <v>3.5949820788530502</v>
      </c>
      <c r="R109" s="117">
        <v>1.3333333333333299</v>
      </c>
    </row>
    <row r="110" spans="2:18" s="1" customFormat="1" ht="11.85" customHeight="1" x14ac:dyDescent="0.15">
      <c r="B110" s="116" t="s">
        <v>347</v>
      </c>
      <c r="C110" s="56" t="s">
        <v>1004</v>
      </c>
      <c r="D110" s="56" t="s">
        <v>906</v>
      </c>
      <c r="E110" s="10">
        <v>3</v>
      </c>
      <c r="F110" s="11">
        <v>2.08044382801664E-3</v>
      </c>
      <c r="G110" s="10">
        <v>1439</v>
      </c>
      <c r="H110" s="11">
        <v>1.73123195380173E-2</v>
      </c>
      <c r="I110" s="10">
        <v>13584</v>
      </c>
      <c r="J110" s="11">
        <v>2.38682187568636E-2</v>
      </c>
      <c r="K110" s="10">
        <v>8</v>
      </c>
      <c r="L110" s="11">
        <v>5.5594162612925598E-3</v>
      </c>
      <c r="M110" s="10">
        <v>49</v>
      </c>
      <c r="N110" s="11">
        <v>3.60718492343934E-3</v>
      </c>
      <c r="O110" s="58" t="s">
        <v>930</v>
      </c>
      <c r="P110" s="59">
        <v>9.4398888116747699</v>
      </c>
      <c r="Q110" s="59">
        <v>9.2739343116701605</v>
      </c>
      <c r="R110" s="118"/>
    </row>
    <row r="111" spans="2:18" s="1" customFormat="1" ht="11.85" customHeight="1" x14ac:dyDescent="0.15">
      <c r="B111" s="116" t="s">
        <v>388</v>
      </c>
      <c r="C111" s="52" t="s">
        <v>1003</v>
      </c>
      <c r="D111" s="52" t="s">
        <v>906</v>
      </c>
      <c r="E111" s="8">
        <v>338</v>
      </c>
      <c r="F111" s="9">
        <v>7.6888080072793505E-2</v>
      </c>
      <c r="G111" s="8">
        <v>4058</v>
      </c>
      <c r="H111" s="9">
        <v>4.8820981713185801E-2</v>
      </c>
      <c r="I111" s="8">
        <v>34420</v>
      </c>
      <c r="J111" s="9">
        <v>6.0478805183395601E-2</v>
      </c>
      <c r="K111" s="8">
        <v>1259</v>
      </c>
      <c r="L111" s="9">
        <v>0.31025135534746201</v>
      </c>
      <c r="M111" s="8">
        <v>9313</v>
      </c>
      <c r="N111" s="9">
        <v>0.270569436374201</v>
      </c>
      <c r="O111" s="54" t="s">
        <v>922</v>
      </c>
      <c r="P111" s="55">
        <v>8.4820108427796903</v>
      </c>
      <c r="Q111" s="55">
        <v>4.8835298320828899</v>
      </c>
      <c r="R111" s="117"/>
    </row>
    <row r="112" spans="2:18" s="1" customFormat="1" ht="11.85" customHeight="1" x14ac:dyDescent="0.15">
      <c r="B112" s="116" t="s">
        <v>403</v>
      </c>
      <c r="C112" s="56" t="s">
        <v>1003</v>
      </c>
      <c r="D112" s="56" t="s">
        <v>906</v>
      </c>
      <c r="E112" s="10">
        <v>1392</v>
      </c>
      <c r="F112" s="11">
        <v>0.357106208311955</v>
      </c>
      <c r="G112" s="10">
        <v>2506</v>
      </c>
      <c r="H112" s="11">
        <v>3.0149181905678502E-2</v>
      </c>
      <c r="I112" s="10">
        <v>11561</v>
      </c>
      <c r="J112" s="11">
        <v>2.0313639358664599E-2</v>
      </c>
      <c r="K112" s="10">
        <v>40</v>
      </c>
      <c r="L112" s="11">
        <v>1.5961691939345601E-2</v>
      </c>
      <c r="M112" s="10">
        <v>232</v>
      </c>
      <c r="N112" s="11">
        <v>2.0067468212092401E-2</v>
      </c>
      <c r="O112" s="58" t="s">
        <v>917</v>
      </c>
      <c r="P112" s="59">
        <v>4.6133280127693501</v>
      </c>
      <c r="Q112" s="59">
        <v>4.3649635036496397</v>
      </c>
      <c r="R112" s="118"/>
    </row>
    <row r="113" spans="2:18" s="1" customFormat="1" ht="11.85" customHeight="1" x14ac:dyDescent="0.15">
      <c r="B113" s="116" t="s">
        <v>386</v>
      </c>
      <c r="C113" s="52" t="s">
        <v>1003</v>
      </c>
      <c r="D113" s="52" t="s">
        <v>906</v>
      </c>
      <c r="E113" s="8">
        <v>14</v>
      </c>
      <c r="F113" s="9">
        <v>6.9547938400397399E-3</v>
      </c>
      <c r="G113" s="8">
        <v>1999</v>
      </c>
      <c r="H113" s="9">
        <v>2.4049566891241599E-2</v>
      </c>
      <c r="I113" s="8">
        <v>14810</v>
      </c>
      <c r="J113" s="9">
        <v>2.6022402811333199E-2</v>
      </c>
      <c r="K113" s="8">
        <v>90</v>
      </c>
      <c r="L113" s="9">
        <v>4.5022511255627798E-2</v>
      </c>
      <c r="M113" s="8">
        <v>542</v>
      </c>
      <c r="N113" s="9">
        <v>3.65968939905469E-2</v>
      </c>
      <c r="O113" s="54" t="s">
        <v>935</v>
      </c>
      <c r="P113" s="55">
        <v>7.4087043521760902</v>
      </c>
      <c r="Q113" s="55">
        <v>6.6726034573074902</v>
      </c>
      <c r="R113" s="117"/>
    </row>
    <row r="114" spans="2:18" s="1" customFormat="1" ht="11.85" customHeight="1" x14ac:dyDescent="0.15">
      <c r="B114" s="116" t="s">
        <v>752</v>
      </c>
      <c r="C114" s="56" t="s">
        <v>1003</v>
      </c>
      <c r="D114" s="56" t="s">
        <v>899</v>
      </c>
      <c r="E114" s="10">
        <v>67</v>
      </c>
      <c r="F114" s="11">
        <v>2.6972624798711799E-2</v>
      </c>
      <c r="G114" s="10">
        <v>2417</v>
      </c>
      <c r="H114" s="11">
        <v>2.9078440808469701E-2</v>
      </c>
      <c r="I114" s="10">
        <v>16736</v>
      </c>
      <c r="J114" s="11">
        <v>2.94065451350758E-2</v>
      </c>
      <c r="K114" s="10">
        <v>6</v>
      </c>
      <c r="L114" s="11">
        <v>2.48241621845263E-3</v>
      </c>
      <c r="M114" s="10">
        <v>64</v>
      </c>
      <c r="N114" s="11">
        <v>3.8240917782026802E-3</v>
      </c>
      <c r="O114" s="58" t="s">
        <v>947</v>
      </c>
      <c r="P114" s="59">
        <v>6.9242863053372004</v>
      </c>
      <c r="Q114" s="59">
        <v>6.7876399834093704</v>
      </c>
      <c r="R114" s="118">
        <v>3.40380637153496</v>
      </c>
    </row>
    <row r="115" spans="2:18" s="1" customFormat="1" ht="11.85" customHeight="1" x14ac:dyDescent="0.15">
      <c r="B115" s="116" t="s">
        <v>406</v>
      </c>
      <c r="C115" s="52" t="s">
        <v>1003</v>
      </c>
      <c r="D115" s="52" t="s">
        <v>906</v>
      </c>
      <c r="E115" s="8">
        <v>48</v>
      </c>
      <c r="F115" s="9">
        <v>0.104803493449782</v>
      </c>
      <c r="G115" s="8">
        <v>410</v>
      </c>
      <c r="H115" s="9">
        <v>4.9326275264677602E-3</v>
      </c>
      <c r="I115" s="8">
        <v>2244</v>
      </c>
      <c r="J115" s="9">
        <v>3.9428947946408997E-3</v>
      </c>
      <c r="K115" s="8">
        <v>2</v>
      </c>
      <c r="L115" s="9">
        <v>4.8780487804878101E-3</v>
      </c>
      <c r="M115" s="8">
        <v>11</v>
      </c>
      <c r="N115" s="9">
        <v>4.9019607843137298E-3</v>
      </c>
      <c r="O115" s="54" t="s">
        <v>931</v>
      </c>
      <c r="P115" s="55">
        <v>5.4731707317073202</v>
      </c>
      <c r="Q115" s="55">
        <v>5.3700980392156898</v>
      </c>
      <c r="R115" s="117"/>
    </row>
    <row r="116" spans="2:18" s="1" customFormat="1" ht="11.85" customHeight="1" x14ac:dyDescent="0.15">
      <c r="B116" s="116" t="s">
        <v>402</v>
      </c>
      <c r="C116" s="56" t="s">
        <v>1003</v>
      </c>
      <c r="D116" s="56" t="s">
        <v>906</v>
      </c>
      <c r="E116" s="10">
        <v>130</v>
      </c>
      <c r="F116" s="11">
        <v>0.10391686650679501</v>
      </c>
      <c r="G116" s="10">
        <v>1121</v>
      </c>
      <c r="H116" s="11">
        <v>1.34865255052936E-2</v>
      </c>
      <c r="I116" s="10">
        <v>8587</v>
      </c>
      <c r="J116" s="11">
        <v>1.50880737974962E-2</v>
      </c>
      <c r="K116" s="10">
        <v>288</v>
      </c>
      <c r="L116" s="11">
        <v>0.25691347011596799</v>
      </c>
      <c r="M116" s="10">
        <v>1855</v>
      </c>
      <c r="N116" s="11">
        <v>0.21602422266216401</v>
      </c>
      <c r="O116" s="58" t="s">
        <v>922</v>
      </c>
      <c r="P116" s="59">
        <v>7.6601248884924198</v>
      </c>
      <c r="Q116" s="59">
        <v>4.9627851140456203</v>
      </c>
      <c r="R116" s="118"/>
    </row>
    <row r="117" spans="2:18" s="1" customFormat="1" ht="11.85" customHeight="1" x14ac:dyDescent="0.15">
      <c r="B117" s="116" t="s">
        <v>377</v>
      </c>
      <c r="C117" s="52" t="s">
        <v>1003</v>
      </c>
      <c r="D117" s="52" t="s">
        <v>899</v>
      </c>
      <c r="E117" s="8"/>
      <c r="F117" s="9"/>
      <c r="G117" s="8">
        <v>299</v>
      </c>
      <c r="H117" s="9">
        <v>3.5972088546679499E-3</v>
      </c>
      <c r="I117" s="8">
        <v>5456</v>
      </c>
      <c r="J117" s="9">
        <v>9.5866461673621804E-3</v>
      </c>
      <c r="K117" s="8">
        <v>105</v>
      </c>
      <c r="L117" s="9">
        <v>0.35117056856187301</v>
      </c>
      <c r="M117" s="8">
        <v>1383</v>
      </c>
      <c r="N117" s="9">
        <v>0.253482404692082</v>
      </c>
      <c r="O117" s="54" t="s">
        <v>918</v>
      </c>
      <c r="P117" s="55">
        <v>18.247491638795999</v>
      </c>
      <c r="Q117" s="55">
        <v>11.231958762886601</v>
      </c>
      <c r="R117" s="117">
        <v>3.14046822742475</v>
      </c>
    </row>
    <row r="118" spans="2:18" s="1" customFormat="1" ht="11.85" customHeight="1" x14ac:dyDescent="0.15">
      <c r="B118" s="116" t="s">
        <v>784</v>
      </c>
      <c r="C118" s="56" t="s">
        <v>1003</v>
      </c>
      <c r="D118" s="56" t="s">
        <v>899</v>
      </c>
      <c r="E118" s="10">
        <v>395</v>
      </c>
      <c r="F118" s="11">
        <v>0.18818484992853701</v>
      </c>
      <c r="G118" s="10">
        <v>1704</v>
      </c>
      <c r="H118" s="11">
        <v>2.0500481231953801E-2</v>
      </c>
      <c r="I118" s="10">
        <v>14723</v>
      </c>
      <c r="J118" s="11">
        <v>2.5869536569294999E-2</v>
      </c>
      <c r="K118" s="10">
        <v>42</v>
      </c>
      <c r="L118" s="11">
        <v>2.4647887323943699E-2</v>
      </c>
      <c r="M118" s="10">
        <v>368</v>
      </c>
      <c r="N118" s="11">
        <v>2.4994905929498101E-2</v>
      </c>
      <c r="O118" s="58" t="s">
        <v>907</v>
      </c>
      <c r="P118" s="59">
        <v>8.6402582159624401</v>
      </c>
      <c r="Q118" s="59">
        <v>7.8537906137184104</v>
      </c>
      <c r="R118" s="118">
        <v>3.9495305164319299</v>
      </c>
    </row>
    <row r="119" spans="2:18" s="1" customFormat="1" ht="11.85" customHeight="1" x14ac:dyDescent="0.15">
      <c r="B119" s="116" t="s">
        <v>385</v>
      </c>
      <c r="C119" s="52" t="s">
        <v>1003</v>
      </c>
      <c r="D119" s="52" t="s">
        <v>906</v>
      </c>
      <c r="E119" s="8">
        <v>4</v>
      </c>
      <c r="F119" s="9">
        <v>3.3898305084745801E-3</v>
      </c>
      <c r="G119" s="8">
        <v>1176</v>
      </c>
      <c r="H119" s="9">
        <v>1.4148219441770899E-2</v>
      </c>
      <c r="I119" s="8">
        <v>13777</v>
      </c>
      <c r="J119" s="9">
        <v>2.4207335822534599E-2</v>
      </c>
      <c r="K119" s="8">
        <v>303</v>
      </c>
      <c r="L119" s="9">
        <v>0.25765306122449</v>
      </c>
      <c r="M119" s="8">
        <v>2358</v>
      </c>
      <c r="N119" s="9">
        <v>0.171154823256152</v>
      </c>
      <c r="O119" s="54" t="s">
        <v>917</v>
      </c>
      <c r="P119" s="55">
        <v>11.7151360544218</v>
      </c>
      <c r="Q119" s="55">
        <v>8.2153493699885392</v>
      </c>
      <c r="R119" s="117"/>
    </row>
    <row r="120" spans="2:18" s="1" customFormat="1" ht="11.85" customHeight="1" x14ac:dyDescent="0.15">
      <c r="B120" s="116" t="s">
        <v>788</v>
      </c>
      <c r="C120" s="56" t="s">
        <v>1003</v>
      </c>
      <c r="D120" s="56" t="s">
        <v>899</v>
      </c>
      <c r="E120" s="10">
        <v>29</v>
      </c>
      <c r="F120" s="11">
        <v>1.9053876478318001E-2</v>
      </c>
      <c r="G120" s="10">
        <v>1493</v>
      </c>
      <c r="H120" s="11">
        <v>1.7961982675649701E-2</v>
      </c>
      <c r="I120" s="10">
        <v>13129</v>
      </c>
      <c r="J120" s="11">
        <v>2.3068745881836199E-2</v>
      </c>
      <c r="K120" s="10">
        <v>575</v>
      </c>
      <c r="L120" s="11">
        <v>0.38513060951105199</v>
      </c>
      <c r="M120" s="10">
        <v>4506</v>
      </c>
      <c r="N120" s="11">
        <v>0.343209688475893</v>
      </c>
      <c r="O120" s="58" t="s">
        <v>977</v>
      </c>
      <c r="P120" s="59">
        <v>8.7937039517749493</v>
      </c>
      <c r="Q120" s="59">
        <v>4.8028322440087203</v>
      </c>
      <c r="R120" s="118">
        <v>3.1373074346952401</v>
      </c>
    </row>
    <row r="121" spans="2:18" s="1" customFormat="1" ht="11.85" customHeight="1" x14ac:dyDescent="0.15">
      <c r="B121" s="116" t="s">
        <v>407</v>
      </c>
      <c r="C121" s="52" t="s">
        <v>1003</v>
      </c>
      <c r="D121" s="52" t="s">
        <v>906</v>
      </c>
      <c r="E121" s="8">
        <v>157</v>
      </c>
      <c r="F121" s="9">
        <v>0.15287244401168501</v>
      </c>
      <c r="G121" s="8">
        <v>870</v>
      </c>
      <c r="H121" s="9">
        <v>1.0466794995187699E-2</v>
      </c>
      <c r="I121" s="8">
        <v>3858</v>
      </c>
      <c r="J121" s="9">
        <v>6.7788271469360903E-3</v>
      </c>
      <c r="K121" s="8">
        <v>12</v>
      </c>
      <c r="L121" s="9">
        <v>1.37931034482759E-2</v>
      </c>
      <c r="M121" s="8">
        <v>34</v>
      </c>
      <c r="N121" s="9">
        <v>8.8128564022809802E-3</v>
      </c>
      <c r="O121" s="54" t="s">
        <v>912</v>
      </c>
      <c r="P121" s="55">
        <v>4.4344827586206899</v>
      </c>
      <c r="Q121" s="55">
        <v>4.2750582750582797</v>
      </c>
      <c r="R121" s="117"/>
    </row>
    <row r="122" spans="2:18" s="1" customFormat="1" ht="11.85" customHeight="1" x14ac:dyDescent="0.15">
      <c r="B122" s="116" t="s">
        <v>404</v>
      </c>
      <c r="C122" s="56" t="s">
        <v>1003</v>
      </c>
      <c r="D122" s="56" t="s">
        <v>906</v>
      </c>
      <c r="E122" s="10">
        <v>52</v>
      </c>
      <c r="F122" s="11">
        <v>6.2200956937799E-2</v>
      </c>
      <c r="G122" s="10">
        <v>784</v>
      </c>
      <c r="H122" s="11">
        <v>9.4321462945139607E-3</v>
      </c>
      <c r="I122" s="10">
        <v>5070</v>
      </c>
      <c r="J122" s="11">
        <v>8.9084120360202104E-3</v>
      </c>
      <c r="K122" s="10">
        <v>33</v>
      </c>
      <c r="L122" s="11">
        <v>4.2091836734693903E-2</v>
      </c>
      <c r="M122" s="10">
        <v>220</v>
      </c>
      <c r="N122" s="11">
        <v>4.3392504930966497E-2</v>
      </c>
      <c r="O122" s="58" t="s">
        <v>918</v>
      </c>
      <c r="P122" s="59">
        <v>6.4668367346938798</v>
      </c>
      <c r="Q122" s="59">
        <v>5.6617842876165101</v>
      </c>
      <c r="R122" s="118"/>
    </row>
    <row r="123" spans="2:18" s="1" customFormat="1" ht="11.85" customHeight="1" x14ac:dyDescent="0.15">
      <c r="B123" s="116" t="s">
        <v>381</v>
      </c>
      <c r="C123" s="52" t="s">
        <v>1003</v>
      </c>
      <c r="D123" s="52" t="s">
        <v>899</v>
      </c>
      <c r="E123" s="8">
        <v>1148</v>
      </c>
      <c r="F123" s="9">
        <v>0.58422391857506395</v>
      </c>
      <c r="G123" s="8">
        <v>817</v>
      </c>
      <c r="H123" s="9">
        <v>9.8291626564003896E-3</v>
      </c>
      <c r="I123" s="8">
        <v>5369</v>
      </c>
      <c r="J123" s="9">
        <v>9.4337799253239596E-3</v>
      </c>
      <c r="K123" s="8">
        <v>10</v>
      </c>
      <c r="L123" s="9">
        <v>1.2239902080783399E-2</v>
      </c>
      <c r="M123" s="8">
        <v>194</v>
      </c>
      <c r="N123" s="9">
        <v>3.6133358167256498E-2</v>
      </c>
      <c r="O123" s="54" t="s">
        <v>930</v>
      </c>
      <c r="P123" s="55">
        <v>6.5716034271725796</v>
      </c>
      <c r="Q123" s="55">
        <v>6.0037174721189599</v>
      </c>
      <c r="R123" s="117">
        <v>3.2827417380660999</v>
      </c>
    </row>
    <row r="124" spans="2:18" s="1" customFormat="1" ht="11.85" customHeight="1" x14ac:dyDescent="0.15">
      <c r="B124" s="116" t="s">
        <v>397</v>
      </c>
      <c r="C124" s="56" t="s">
        <v>1003</v>
      </c>
      <c r="D124" s="56" t="s">
        <v>906</v>
      </c>
      <c r="E124" s="10">
        <v>62</v>
      </c>
      <c r="F124" s="11">
        <v>0.21678321678321699</v>
      </c>
      <c r="G124" s="10">
        <v>224</v>
      </c>
      <c r="H124" s="11">
        <v>2.6948989412897001E-3</v>
      </c>
      <c r="I124" s="10">
        <v>1141</v>
      </c>
      <c r="J124" s="11">
        <v>2.0048319789150002E-3</v>
      </c>
      <c r="K124" s="10">
        <v>7</v>
      </c>
      <c r="L124" s="11">
        <v>3.125E-2</v>
      </c>
      <c r="M124" s="10">
        <v>39</v>
      </c>
      <c r="N124" s="11">
        <v>3.4180543382997398E-2</v>
      </c>
      <c r="O124" s="58" t="s">
        <v>935</v>
      </c>
      <c r="P124" s="59">
        <v>5.09375</v>
      </c>
      <c r="Q124" s="59">
        <v>4.5299539170506904</v>
      </c>
      <c r="R124" s="118"/>
    </row>
    <row r="125" spans="2:18" s="1" customFormat="1" ht="11.85" customHeight="1" x14ac:dyDescent="0.15">
      <c r="B125" s="116" t="s">
        <v>382</v>
      </c>
      <c r="C125" s="52" t="s">
        <v>1003</v>
      </c>
      <c r="D125" s="52" t="s">
        <v>899</v>
      </c>
      <c r="E125" s="8">
        <v>1020</v>
      </c>
      <c r="F125" s="9">
        <v>0.57529610829103195</v>
      </c>
      <c r="G125" s="8">
        <v>753</v>
      </c>
      <c r="H125" s="9">
        <v>9.0591915303176104E-3</v>
      </c>
      <c r="I125" s="8">
        <v>2451</v>
      </c>
      <c r="J125" s="9">
        <v>4.3066110256973402E-3</v>
      </c>
      <c r="K125" s="8">
        <v>100</v>
      </c>
      <c r="L125" s="9">
        <v>0.132802124833997</v>
      </c>
      <c r="M125" s="8">
        <v>497</v>
      </c>
      <c r="N125" s="9">
        <v>0.20277437780497801</v>
      </c>
      <c r="O125" s="54" t="s">
        <v>903</v>
      </c>
      <c r="P125" s="55">
        <v>3.25498007968128</v>
      </c>
      <c r="Q125" s="55">
        <v>2.3537519142419598</v>
      </c>
      <c r="R125" s="117">
        <v>1.32802124833997</v>
      </c>
    </row>
    <row r="126" spans="2:18" s="1" customFormat="1" ht="11.85" customHeight="1" x14ac:dyDescent="0.15">
      <c r="B126" s="116" t="s">
        <v>769</v>
      </c>
      <c r="C126" s="56" t="s">
        <v>1003</v>
      </c>
      <c r="D126" s="56" t="s">
        <v>899</v>
      </c>
      <c r="E126" s="10">
        <v>1</v>
      </c>
      <c r="F126" s="11">
        <v>2.0618556701030898E-3</v>
      </c>
      <c r="G126" s="10">
        <v>484</v>
      </c>
      <c r="H126" s="11">
        <v>5.8229066410009599E-3</v>
      </c>
      <c r="I126" s="10">
        <v>5967</v>
      </c>
      <c r="J126" s="11">
        <v>1.04845157039315E-2</v>
      </c>
      <c r="K126" s="10">
        <v>17</v>
      </c>
      <c r="L126" s="11">
        <v>3.5123966942148803E-2</v>
      </c>
      <c r="M126" s="10">
        <v>210</v>
      </c>
      <c r="N126" s="11">
        <v>3.5193564605329297E-2</v>
      </c>
      <c r="O126" s="58" t="s">
        <v>907</v>
      </c>
      <c r="P126" s="59">
        <v>12.328512396694199</v>
      </c>
      <c r="Q126" s="59">
        <v>11.199143468950799</v>
      </c>
      <c r="R126" s="118">
        <v>6.9855371900826499</v>
      </c>
    </row>
    <row r="127" spans="2:18" s="1" customFormat="1" ht="11.85" customHeight="1" x14ac:dyDescent="0.15">
      <c r="B127" s="116" t="s">
        <v>768</v>
      </c>
      <c r="C127" s="52" t="s">
        <v>1003</v>
      </c>
      <c r="D127" s="52" t="s">
        <v>899</v>
      </c>
      <c r="E127" s="8"/>
      <c r="F127" s="9"/>
      <c r="G127" s="8">
        <v>421</v>
      </c>
      <c r="H127" s="9">
        <v>5.0649663137632304E-3</v>
      </c>
      <c r="I127" s="8">
        <v>5948</v>
      </c>
      <c r="J127" s="9">
        <v>1.04511311223369E-2</v>
      </c>
      <c r="K127" s="8">
        <v>22</v>
      </c>
      <c r="L127" s="9">
        <v>5.22565320665083E-2</v>
      </c>
      <c r="M127" s="8">
        <v>259</v>
      </c>
      <c r="N127" s="9">
        <v>4.3544048419636897E-2</v>
      </c>
      <c r="O127" s="54" t="s">
        <v>907</v>
      </c>
      <c r="P127" s="55">
        <v>14.128266033254199</v>
      </c>
      <c r="Q127" s="55">
        <v>12.548872180451101</v>
      </c>
      <c r="R127" s="117">
        <v>8.3871733966745801</v>
      </c>
    </row>
    <row r="128" spans="2:18" s="1" customFormat="1" ht="11.85" customHeight="1" x14ac:dyDescent="0.15">
      <c r="B128" s="116" t="s">
        <v>400</v>
      </c>
      <c r="C128" s="56" t="s">
        <v>1003</v>
      </c>
      <c r="D128" s="56" t="s">
        <v>906</v>
      </c>
      <c r="E128" s="10">
        <v>57</v>
      </c>
      <c r="F128" s="11">
        <v>0.19520547945205499</v>
      </c>
      <c r="G128" s="10">
        <v>235</v>
      </c>
      <c r="H128" s="11">
        <v>2.8272377285851798E-3</v>
      </c>
      <c r="I128" s="10">
        <v>1278</v>
      </c>
      <c r="J128" s="11">
        <v>2.2455523830441498E-3</v>
      </c>
      <c r="K128" s="10">
        <v>5</v>
      </c>
      <c r="L128" s="11">
        <v>2.1276595744680899E-2</v>
      </c>
      <c r="M128" s="10">
        <v>59</v>
      </c>
      <c r="N128" s="11">
        <v>4.6165884194053201E-2</v>
      </c>
      <c r="O128" s="58" t="s">
        <v>908</v>
      </c>
      <c r="P128" s="59">
        <v>5.4382978723404296</v>
      </c>
      <c r="Q128" s="59">
        <v>4.9521739130434801</v>
      </c>
      <c r="R128" s="118"/>
    </row>
    <row r="129" spans="2:18" s="1" customFormat="1" ht="15.4" customHeight="1" x14ac:dyDescent="0.15">
      <c r="B129" s="119" t="s">
        <v>1009</v>
      </c>
      <c r="C129" s="63"/>
      <c r="D129" s="63"/>
      <c r="E129" s="20">
        <v>110</v>
      </c>
      <c r="F129" s="22">
        <v>7.9594790159189605E-2</v>
      </c>
      <c r="G129" s="20">
        <v>1272</v>
      </c>
      <c r="H129" s="22">
        <v>1.53031761308951E-2</v>
      </c>
      <c r="I129" s="20">
        <v>18813</v>
      </c>
      <c r="J129" s="22">
        <v>3.3056007028333001E-2</v>
      </c>
      <c r="K129" s="20">
        <v>203</v>
      </c>
      <c r="L129" s="22">
        <v>0.15959119496855301</v>
      </c>
      <c r="M129" s="20">
        <v>3016</v>
      </c>
      <c r="N129" s="22">
        <v>0.1603146760219</v>
      </c>
      <c r="O129" s="63"/>
      <c r="P129" s="64">
        <v>14.7900943396226</v>
      </c>
      <c r="Q129" s="64">
        <v>10.596819457436901</v>
      </c>
      <c r="R129" s="120">
        <v>4.68946540880503</v>
      </c>
    </row>
    <row r="130" spans="2:18" s="1" customFormat="1" ht="14.65" customHeight="1" x14ac:dyDescent="0.15">
      <c r="B130" s="119" t="s">
        <v>1010</v>
      </c>
      <c r="C130" s="65"/>
      <c r="D130" s="65"/>
      <c r="E130" s="21">
        <v>352</v>
      </c>
      <c r="F130" s="23">
        <v>0.104761904761905</v>
      </c>
      <c r="G130" s="21">
        <v>3008</v>
      </c>
      <c r="H130" s="23">
        <v>3.6188642925890302E-2</v>
      </c>
      <c r="I130" s="21">
        <v>28483</v>
      </c>
      <c r="J130" s="23">
        <v>5.0047001976718603E-2</v>
      </c>
      <c r="K130" s="21">
        <v>317</v>
      </c>
      <c r="L130" s="23">
        <v>0.10538563829787199</v>
      </c>
      <c r="M130" s="21">
        <v>2795</v>
      </c>
      <c r="N130" s="23">
        <v>9.8128708352350505E-2</v>
      </c>
      <c r="O130" s="65"/>
      <c r="P130" s="66">
        <v>9.4690824468085104</v>
      </c>
      <c r="Q130" s="66">
        <v>8.0921590486807897</v>
      </c>
      <c r="R130" s="121"/>
    </row>
    <row r="131" spans="2:18" s="1" customFormat="1" ht="14.65" customHeight="1" x14ac:dyDescent="0.15">
      <c r="B131" s="108" t="s">
        <v>879</v>
      </c>
      <c r="C131" s="122"/>
      <c r="D131" s="122"/>
      <c r="E131" s="109">
        <v>12483</v>
      </c>
      <c r="F131" s="110">
        <v>0.13057121638442301</v>
      </c>
      <c r="G131" s="109">
        <v>83120</v>
      </c>
      <c r="H131" s="110">
        <v>1</v>
      </c>
      <c r="I131" s="109">
        <v>569125</v>
      </c>
      <c r="J131" s="110">
        <v>1</v>
      </c>
      <c r="K131" s="109">
        <v>8023</v>
      </c>
      <c r="L131" s="110">
        <v>9.65230991337825E-2</v>
      </c>
      <c r="M131" s="109">
        <v>59436</v>
      </c>
      <c r="N131" s="110">
        <v>0.104433999560729</v>
      </c>
      <c r="O131" s="122"/>
      <c r="P131" s="123">
        <v>6.84702839268527</v>
      </c>
      <c r="Q131" s="123">
        <v>5.58236680559809</v>
      </c>
      <c r="R131" s="124">
        <v>2.1956581362476002</v>
      </c>
    </row>
    <row r="132" spans="2:18" s="1" customFormat="1" ht="12.75" customHeight="1" x14ac:dyDescent="0.2">
      <c r="B132" s="183" t="s">
        <v>979</v>
      </c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</row>
    <row r="133" spans="2:18" s="1" customFormat="1" ht="14.65" customHeight="1" x14ac:dyDescent="0.15"/>
    <row r="134" spans="2:18" s="1" customFormat="1" ht="14.65" customHeight="1" x14ac:dyDescent="0.15">
      <c r="B134" s="114" t="s">
        <v>1814</v>
      </c>
    </row>
    <row r="135" spans="2:18" s="1" customFormat="1" ht="21.75" customHeight="1" x14ac:dyDescent="0.2">
      <c r="B135" s="192"/>
      <c r="C135" s="101"/>
      <c r="D135" s="193"/>
      <c r="E135" s="193"/>
      <c r="F135" s="193"/>
      <c r="G135" s="167" t="s">
        <v>885</v>
      </c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</row>
    <row r="136" spans="2:18" s="1" customFormat="1" ht="14.65" customHeight="1" x14ac:dyDescent="0.2">
      <c r="B136" s="192"/>
      <c r="C136" s="62"/>
      <c r="D136" s="193"/>
      <c r="E136" s="193"/>
      <c r="F136" s="193"/>
      <c r="G136" s="177" t="s">
        <v>832</v>
      </c>
      <c r="H136" s="177"/>
      <c r="I136" s="177"/>
      <c r="J136" s="177"/>
      <c r="K136" s="174" t="s">
        <v>886</v>
      </c>
      <c r="L136" s="174"/>
      <c r="M136" s="174"/>
      <c r="N136" s="174"/>
      <c r="O136" s="174" t="s">
        <v>887</v>
      </c>
      <c r="P136" s="191" t="s">
        <v>888</v>
      </c>
      <c r="Q136" s="191"/>
      <c r="R136" s="191"/>
    </row>
    <row r="137" spans="2:18" s="1" customFormat="1" ht="14.65" customHeight="1" x14ac:dyDescent="0.15">
      <c r="B137" s="194" t="s">
        <v>274</v>
      </c>
      <c r="C137" s="177" t="s">
        <v>1001</v>
      </c>
      <c r="D137" s="177" t="s">
        <v>889</v>
      </c>
      <c r="E137" s="195" t="s">
        <v>842</v>
      </c>
      <c r="F137" s="195"/>
      <c r="G137" s="177" t="s">
        <v>890</v>
      </c>
      <c r="H137" s="177"/>
      <c r="I137" s="177" t="s">
        <v>891</v>
      </c>
      <c r="J137" s="177"/>
      <c r="K137" s="174" t="s">
        <v>890</v>
      </c>
      <c r="L137" s="174"/>
      <c r="M137" s="174" t="s">
        <v>891</v>
      </c>
      <c r="N137" s="174"/>
      <c r="O137" s="174"/>
      <c r="P137" s="191"/>
      <c r="Q137" s="191"/>
      <c r="R137" s="191"/>
    </row>
    <row r="138" spans="2:18" s="1" customFormat="1" ht="37.15" customHeight="1" x14ac:dyDescent="0.15">
      <c r="B138" s="194"/>
      <c r="C138" s="177"/>
      <c r="D138" s="177"/>
      <c r="E138" s="50" t="s">
        <v>892</v>
      </c>
      <c r="F138" s="50" t="s">
        <v>893</v>
      </c>
      <c r="G138" s="50" t="s">
        <v>892</v>
      </c>
      <c r="H138" s="27" t="s">
        <v>894</v>
      </c>
      <c r="I138" s="50" t="s">
        <v>892</v>
      </c>
      <c r="J138" s="27" t="s">
        <v>894</v>
      </c>
      <c r="K138" s="27" t="s">
        <v>892</v>
      </c>
      <c r="L138" s="27" t="s">
        <v>893</v>
      </c>
      <c r="M138" s="27" t="s">
        <v>892</v>
      </c>
      <c r="N138" s="27" t="s">
        <v>893</v>
      </c>
      <c r="O138" s="174"/>
      <c r="P138" s="27" t="s">
        <v>895</v>
      </c>
      <c r="Q138" s="27" t="s">
        <v>896</v>
      </c>
      <c r="R138" s="115" t="s">
        <v>897</v>
      </c>
    </row>
    <row r="139" spans="2:18" s="1" customFormat="1" ht="11.85" customHeight="1" x14ac:dyDescent="0.15">
      <c r="B139" s="116" t="s">
        <v>732</v>
      </c>
      <c r="C139" s="52" t="s">
        <v>1005</v>
      </c>
      <c r="D139" s="52" t="s">
        <v>899</v>
      </c>
      <c r="E139" s="8">
        <v>3012</v>
      </c>
      <c r="F139" s="9">
        <v>0.21247178329571101</v>
      </c>
      <c r="G139" s="8">
        <v>11164</v>
      </c>
      <c r="H139" s="9">
        <v>9.5769138386576497E-2</v>
      </c>
      <c r="I139" s="8">
        <v>41244</v>
      </c>
      <c r="J139" s="9">
        <v>4.9352461340930902E-2</v>
      </c>
      <c r="K139" s="8">
        <v>543</v>
      </c>
      <c r="L139" s="9">
        <v>4.8638480831243301E-2</v>
      </c>
      <c r="M139" s="8">
        <v>2529</v>
      </c>
      <c r="N139" s="9">
        <v>6.1318009892348001E-2</v>
      </c>
      <c r="O139" s="54" t="s">
        <v>920</v>
      </c>
      <c r="P139" s="55">
        <v>3.69437477606593</v>
      </c>
      <c r="Q139" s="55">
        <v>3.1258826852462098</v>
      </c>
      <c r="R139" s="117">
        <v>1.1829989251164501</v>
      </c>
    </row>
    <row r="140" spans="2:18" s="1" customFormat="1" ht="11.85" customHeight="1" x14ac:dyDescent="0.15">
      <c r="B140" s="116" t="s">
        <v>544</v>
      </c>
      <c r="C140" s="56" t="s">
        <v>920</v>
      </c>
      <c r="D140" s="56" t="s">
        <v>899</v>
      </c>
      <c r="E140" s="10">
        <v>138</v>
      </c>
      <c r="F140" s="11">
        <v>1.5580896466072001E-2</v>
      </c>
      <c r="G140" s="10">
        <v>8719</v>
      </c>
      <c r="H140" s="11">
        <v>7.47949764952133E-2</v>
      </c>
      <c r="I140" s="10">
        <v>29046</v>
      </c>
      <c r="J140" s="11">
        <v>3.4756366795380703E-2</v>
      </c>
      <c r="K140" s="10">
        <v>26</v>
      </c>
      <c r="L140" s="11">
        <v>2.9819933478609901E-3</v>
      </c>
      <c r="M140" s="10">
        <v>487</v>
      </c>
      <c r="N140" s="11">
        <v>1.6766508297183801E-2</v>
      </c>
      <c r="O140" s="58" t="s">
        <v>908</v>
      </c>
      <c r="P140" s="59">
        <v>3.3313453377680902</v>
      </c>
      <c r="Q140" s="59">
        <v>3.23708731163005</v>
      </c>
      <c r="R140" s="118">
        <v>0.23638031884390401</v>
      </c>
    </row>
    <row r="141" spans="2:18" s="1" customFormat="1" ht="11.85" customHeight="1" x14ac:dyDescent="0.15">
      <c r="B141" s="116" t="s">
        <v>445</v>
      </c>
      <c r="C141" s="52" t="s">
        <v>1007</v>
      </c>
      <c r="D141" s="52" t="s">
        <v>906</v>
      </c>
      <c r="E141" s="8">
        <v>382</v>
      </c>
      <c r="F141" s="9">
        <v>7.7327935222672103E-2</v>
      </c>
      <c r="G141" s="8">
        <v>4558</v>
      </c>
      <c r="H141" s="9">
        <v>3.9100298527948399E-2</v>
      </c>
      <c r="I141" s="8">
        <v>25553</v>
      </c>
      <c r="J141" s="9">
        <v>3.0576652231713901E-2</v>
      </c>
      <c r="K141" s="8">
        <v>45</v>
      </c>
      <c r="L141" s="9">
        <v>9.8727512066695902E-3</v>
      </c>
      <c r="M141" s="8">
        <v>366</v>
      </c>
      <c r="N141" s="9">
        <v>1.43231714475795E-2</v>
      </c>
      <c r="O141" s="54" t="s">
        <v>918</v>
      </c>
      <c r="P141" s="55">
        <v>5.6061869240895099</v>
      </c>
      <c r="Q141" s="55">
        <v>5.4015067582539302</v>
      </c>
      <c r="R141" s="117"/>
    </row>
    <row r="142" spans="2:18" s="1" customFormat="1" ht="11.85" customHeight="1" x14ac:dyDescent="0.15">
      <c r="B142" s="116" t="s">
        <v>412</v>
      </c>
      <c r="C142" s="56" t="s">
        <v>1007</v>
      </c>
      <c r="D142" s="56" t="s">
        <v>899</v>
      </c>
      <c r="E142" s="10">
        <v>89</v>
      </c>
      <c r="F142" s="11">
        <v>1.36859910810395E-2</v>
      </c>
      <c r="G142" s="10">
        <v>6414</v>
      </c>
      <c r="H142" s="11">
        <v>5.5021789108876902E-2</v>
      </c>
      <c r="I142" s="10">
        <v>57459</v>
      </c>
      <c r="J142" s="11">
        <v>6.8755287464565801E-2</v>
      </c>
      <c r="K142" s="10">
        <v>25</v>
      </c>
      <c r="L142" s="11">
        <v>3.8977237293420599E-3</v>
      </c>
      <c r="M142" s="10">
        <v>395</v>
      </c>
      <c r="N142" s="11">
        <v>6.8744670112601998E-3</v>
      </c>
      <c r="O142" s="58" t="s">
        <v>932</v>
      </c>
      <c r="P142" s="59">
        <v>8.9583723105706294</v>
      </c>
      <c r="Q142" s="59">
        <v>8.7672562216309302</v>
      </c>
      <c r="R142" s="118">
        <v>1.74976613657624</v>
      </c>
    </row>
    <row r="143" spans="2:18" s="1" customFormat="1" ht="11.85" customHeight="1" x14ac:dyDescent="0.15">
      <c r="B143" s="116" t="s">
        <v>465</v>
      </c>
      <c r="C143" s="52" t="s">
        <v>1005</v>
      </c>
      <c r="D143" s="52" t="s">
        <v>906</v>
      </c>
      <c r="E143" s="8">
        <v>222</v>
      </c>
      <c r="F143" s="9">
        <v>0.13892365456820999</v>
      </c>
      <c r="G143" s="8">
        <v>1376</v>
      </c>
      <c r="H143" s="9">
        <v>1.18038637065505E-2</v>
      </c>
      <c r="I143" s="8">
        <v>12701</v>
      </c>
      <c r="J143" s="9">
        <v>1.51979830154971E-2</v>
      </c>
      <c r="K143" s="8">
        <v>37</v>
      </c>
      <c r="L143" s="9">
        <v>2.6889534883720902E-2</v>
      </c>
      <c r="M143" s="8">
        <v>431</v>
      </c>
      <c r="N143" s="9">
        <v>3.3934335879064602E-2</v>
      </c>
      <c r="O143" s="54" t="s">
        <v>944</v>
      </c>
      <c r="P143" s="55">
        <v>9.2303779069767398</v>
      </c>
      <c r="Q143" s="55">
        <v>8.2240477968633297</v>
      </c>
      <c r="R143" s="117"/>
    </row>
    <row r="144" spans="2:18" s="1" customFormat="1" ht="11.85" customHeight="1" x14ac:dyDescent="0.15">
      <c r="B144" s="116" t="s">
        <v>718</v>
      </c>
      <c r="C144" s="56" t="s">
        <v>1003</v>
      </c>
      <c r="D144" s="56" t="s">
        <v>899</v>
      </c>
      <c r="E144" s="10">
        <v>395</v>
      </c>
      <c r="F144" s="11">
        <v>0.24173806609547099</v>
      </c>
      <c r="G144" s="10">
        <v>1239</v>
      </c>
      <c r="H144" s="11">
        <v>1.06286243694884E-2</v>
      </c>
      <c r="I144" s="10">
        <v>5391</v>
      </c>
      <c r="J144" s="11">
        <v>6.45085634489765E-3</v>
      </c>
      <c r="K144" s="10">
        <v>9</v>
      </c>
      <c r="L144" s="11">
        <v>7.2639225181598101E-3</v>
      </c>
      <c r="M144" s="10">
        <v>52</v>
      </c>
      <c r="N144" s="11">
        <v>9.6457058059729196E-3</v>
      </c>
      <c r="O144" s="58" t="s">
        <v>900</v>
      </c>
      <c r="P144" s="59">
        <v>4.3510895883777199</v>
      </c>
      <c r="Q144" s="59">
        <v>4.1422764227642297</v>
      </c>
      <c r="R144" s="118">
        <v>1.23002421307506</v>
      </c>
    </row>
    <row r="145" spans="2:18" s="1" customFormat="1" ht="11.85" customHeight="1" x14ac:dyDescent="0.15">
      <c r="B145" s="116" t="s">
        <v>470</v>
      </c>
      <c r="C145" s="52" t="s">
        <v>1005</v>
      </c>
      <c r="D145" s="52" t="s">
        <v>906</v>
      </c>
      <c r="E145" s="8">
        <v>344</v>
      </c>
      <c r="F145" s="9">
        <v>0.10219845513963199</v>
      </c>
      <c r="G145" s="8">
        <v>3022</v>
      </c>
      <c r="H145" s="9">
        <v>2.59238925299386E-2</v>
      </c>
      <c r="I145" s="8">
        <v>22191</v>
      </c>
      <c r="J145" s="9">
        <v>2.65536919216516E-2</v>
      </c>
      <c r="K145" s="8">
        <v>73</v>
      </c>
      <c r="L145" s="9">
        <v>2.4156187954996699E-2</v>
      </c>
      <c r="M145" s="8">
        <v>461</v>
      </c>
      <c r="N145" s="9">
        <v>2.0774187733765902E-2</v>
      </c>
      <c r="O145" s="54" t="s">
        <v>928</v>
      </c>
      <c r="P145" s="55">
        <v>7.3431502316346799</v>
      </c>
      <c r="Q145" s="55">
        <v>6.89487962021024</v>
      </c>
      <c r="R145" s="117"/>
    </row>
    <row r="146" spans="2:18" s="1" customFormat="1" ht="11.85" customHeight="1" x14ac:dyDescent="0.15">
      <c r="B146" s="116" t="s">
        <v>344</v>
      </c>
      <c r="C146" s="56" t="s">
        <v>1004</v>
      </c>
      <c r="D146" s="56" t="s">
        <v>899</v>
      </c>
      <c r="E146" s="10"/>
      <c r="F146" s="11"/>
      <c r="G146" s="10">
        <v>1294</v>
      </c>
      <c r="H146" s="11">
        <v>1.11004357821775E-2</v>
      </c>
      <c r="I146" s="10">
        <v>13447</v>
      </c>
      <c r="J146" s="11">
        <v>1.60906446428935E-2</v>
      </c>
      <c r="K146" s="10">
        <v>31</v>
      </c>
      <c r="L146" s="11">
        <v>2.3956723338485301E-2</v>
      </c>
      <c r="M146" s="10">
        <v>437</v>
      </c>
      <c r="N146" s="11">
        <v>3.2497954934186099E-2</v>
      </c>
      <c r="O146" s="58" t="s">
        <v>907</v>
      </c>
      <c r="P146" s="59">
        <v>10.391808346213301</v>
      </c>
      <c r="Q146" s="59">
        <v>9.5328582739509091</v>
      </c>
      <c r="R146" s="118">
        <v>2.9335394126738801</v>
      </c>
    </row>
    <row r="147" spans="2:18" s="1" customFormat="1" ht="11.85" customHeight="1" x14ac:dyDescent="0.15">
      <c r="B147" s="116" t="s">
        <v>516</v>
      </c>
      <c r="C147" s="52" t="s">
        <v>1008</v>
      </c>
      <c r="D147" s="52" t="s">
        <v>899</v>
      </c>
      <c r="E147" s="8">
        <v>2819</v>
      </c>
      <c r="F147" s="9">
        <v>0.42673327278231898</v>
      </c>
      <c r="G147" s="8">
        <v>3787</v>
      </c>
      <c r="H147" s="9">
        <v>3.24863603609786E-2</v>
      </c>
      <c r="I147" s="8">
        <v>9478</v>
      </c>
      <c r="J147" s="9">
        <v>1.13413497378853E-2</v>
      </c>
      <c r="K147" s="8">
        <v>2</v>
      </c>
      <c r="L147" s="9">
        <v>5.2812252442566696E-4</v>
      </c>
      <c r="M147" s="8">
        <v>21</v>
      </c>
      <c r="N147" s="9">
        <v>2.21565731166913E-3</v>
      </c>
      <c r="O147" s="54" t="s">
        <v>912</v>
      </c>
      <c r="P147" s="55">
        <v>2.50277264325323</v>
      </c>
      <c r="Q147" s="55">
        <v>2.4916776750330301</v>
      </c>
      <c r="R147" s="117">
        <v>0.68259836282017405</v>
      </c>
    </row>
    <row r="148" spans="2:18" s="1" customFormat="1" ht="11.85" customHeight="1" x14ac:dyDescent="0.15">
      <c r="B148" s="116" t="s">
        <v>546</v>
      </c>
      <c r="C148" s="56" t="s">
        <v>920</v>
      </c>
      <c r="D148" s="56" t="s">
        <v>899</v>
      </c>
      <c r="E148" s="10">
        <v>133</v>
      </c>
      <c r="F148" s="11">
        <v>4.3266102797657802E-2</v>
      </c>
      <c r="G148" s="10">
        <v>2941</v>
      </c>
      <c r="H148" s="11">
        <v>2.5229042994887301E-2</v>
      </c>
      <c r="I148" s="10">
        <v>8677</v>
      </c>
      <c r="J148" s="11">
        <v>1.03828752559223E-2</v>
      </c>
      <c r="K148" s="10">
        <v>15</v>
      </c>
      <c r="L148" s="11">
        <v>5.1003060183610997E-3</v>
      </c>
      <c r="M148" s="10">
        <v>229</v>
      </c>
      <c r="N148" s="11">
        <v>2.63916100034574E-2</v>
      </c>
      <c r="O148" s="58" t="s">
        <v>920</v>
      </c>
      <c r="P148" s="59">
        <v>2.95035702142129</v>
      </c>
      <c r="Q148" s="59">
        <v>2.8352699931647298</v>
      </c>
      <c r="R148" s="118">
        <v>0.238014280856851</v>
      </c>
    </row>
    <row r="149" spans="2:18" s="1" customFormat="1" ht="11.85" customHeight="1" x14ac:dyDescent="0.15">
      <c r="B149" s="116" t="s">
        <v>429</v>
      </c>
      <c r="C149" s="52" t="s">
        <v>1007</v>
      </c>
      <c r="D149" s="52" t="s">
        <v>899</v>
      </c>
      <c r="E149" s="8">
        <v>131</v>
      </c>
      <c r="F149" s="9">
        <v>4.5756199790429601E-2</v>
      </c>
      <c r="G149" s="8">
        <v>2732</v>
      </c>
      <c r="H149" s="9">
        <v>2.34361596266685E-2</v>
      </c>
      <c r="I149" s="8">
        <v>9731</v>
      </c>
      <c r="J149" s="9">
        <v>1.1644088868892399E-2</v>
      </c>
      <c r="K149" s="8">
        <v>25</v>
      </c>
      <c r="L149" s="9">
        <v>9.1508052708638397E-3</v>
      </c>
      <c r="M149" s="8">
        <v>91</v>
      </c>
      <c r="N149" s="9">
        <v>9.3515568800739898E-3</v>
      </c>
      <c r="O149" s="54" t="s">
        <v>922</v>
      </c>
      <c r="P149" s="55">
        <v>3.56185944363104</v>
      </c>
      <c r="Q149" s="55">
        <v>3.4780199482822298</v>
      </c>
      <c r="R149" s="117">
        <v>0.49048316251830198</v>
      </c>
    </row>
    <row r="150" spans="2:18" s="1" customFormat="1" ht="11.85" customHeight="1" x14ac:dyDescent="0.15">
      <c r="B150" s="116" t="s">
        <v>514</v>
      </c>
      <c r="C150" s="56" t="s">
        <v>1008</v>
      </c>
      <c r="D150" s="56" t="s">
        <v>899</v>
      </c>
      <c r="E150" s="10">
        <v>179</v>
      </c>
      <c r="F150" s="11">
        <v>5.4209569957601497E-2</v>
      </c>
      <c r="G150" s="10">
        <v>3123</v>
      </c>
      <c r="H150" s="11">
        <v>2.6790309851422299E-2</v>
      </c>
      <c r="I150" s="10">
        <v>11138</v>
      </c>
      <c r="J150" s="11">
        <v>1.33277013484456E-2</v>
      </c>
      <c r="K150" s="10">
        <v>7</v>
      </c>
      <c r="L150" s="11">
        <v>2.2414345180915801E-3</v>
      </c>
      <c r="M150" s="10">
        <v>67</v>
      </c>
      <c r="N150" s="11">
        <v>6.01544262883821E-3</v>
      </c>
      <c r="O150" s="58" t="s">
        <v>908</v>
      </c>
      <c r="P150" s="59">
        <v>3.5664425232148602</v>
      </c>
      <c r="Q150" s="59">
        <v>3.5170089858793299</v>
      </c>
      <c r="R150" s="118">
        <v>0.37143772014088999</v>
      </c>
    </row>
    <row r="151" spans="2:18" s="1" customFormat="1" ht="11.85" customHeight="1" x14ac:dyDescent="0.15">
      <c r="B151" s="116" t="s">
        <v>802</v>
      </c>
      <c r="C151" s="52" t="s">
        <v>1007</v>
      </c>
      <c r="D151" s="52" t="s">
        <v>899</v>
      </c>
      <c r="E151" s="8">
        <v>1</v>
      </c>
      <c r="F151" s="9">
        <v>3.2573289902280099E-4</v>
      </c>
      <c r="G151" s="8">
        <v>3069</v>
      </c>
      <c r="H151" s="9">
        <v>2.63270768280548E-2</v>
      </c>
      <c r="I151" s="8">
        <v>59413</v>
      </c>
      <c r="J151" s="9">
        <v>7.1093438697719197E-2</v>
      </c>
      <c r="K151" s="8">
        <v>720</v>
      </c>
      <c r="L151" s="9">
        <v>0.23460410557184799</v>
      </c>
      <c r="M151" s="8">
        <v>11296</v>
      </c>
      <c r="N151" s="9">
        <v>0.190126739939071</v>
      </c>
      <c r="O151" s="54" t="s">
        <v>915</v>
      </c>
      <c r="P151" s="55">
        <v>19.3590746171391</v>
      </c>
      <c r="Q151" s="55">
        <v>13.0915283099191</v>
      </c>
      <c r="R151" s="117">
        <v>3.48224177256435</v>
      </c>
    </row>
    <row r="152" spans="2:18" s="1" customFormat="1" ht="11.85" customHeight="1" x14ac:dyDescent="0.15">
      <c r="B152" s="116" t="s">
        <v>466</v>
      </c>
      <c r="C152" s="56" t="s">
        <v>1005</v>
      </c>
      <c r="D152" s="56" t="s">
        <v>906</v>
      </c>
      <c r="E152" s="10">
        <v>83</v>
      </c>
      <c r="F152" s="11">
        <v>5.2168447517284701E-2</v>
      </c>
      <c r="G152" s="10">
        <v>1508</v>
      </c>
      <c r="H152" s="11">
        <v>1.2936211097004401E-2</v>
      </c>
      <c r="I152" s="10">
        <v>15644</v>
      </c>
      <c r="J152" s="11">
        <v>1.8719569033496399E-2</v>
      </c>
      <c r="K152" s="10">
        <v>55</v>
      </c>
      <c r="L152" s="11">
        <v>3.6472148541114101E-2</v>
      </c>
      <c r="M152" s="10">
        <v>880</v>
      </c>
      <c r="N152" s="11">
        <v>5.6251598056762997E-2</v>
      </c>
      <c r="O152" s="58" t="s">
        <v>900</v>
      </c>
      <c r="P152" s="59">
        <v>10.3740053050398</v>
      </c>
      <c r="Q152" s="59">
        <v>9.1734342739160404</v>
      </c>
      <c r="R152" s="118"/>
    </row>
    <row r="153" spans="2:18" s="1" customFormat="1" ht="11.85" customHeight="1" x14ac:dyDescent="0.15">
      <c r="B153" s="116" t="s">
        <v>443</v>
      </c>
      <c r="C153" s="52" t="s">
        <v>1007</v>
      </c>
      <c r="D153" s="52" t="s">
        <v>906</v>
      </c>
      <c r="E153" s="8">
        <v>92</v>
      </c>
      <c r="F153" s="9">
        <v>3.7674037674037701E-2</v>
      </c>
      <c r="G153" s="8">
        <v>2350</v>
      </c>
      <c r="H153" s="9">
        <v>2.0159214905809301E-2</v>
      </c>
      <c r="I153" s="8">
        <v>13807</v>
      </c>
      <c r="J153" s="9">
        <v>1.65214196909668E-2</v>
      </c>
      <c r="K153" s="8">
        <v>38</v>
      </c>
      <c r="L153" s="9">
        <v>1.6170212765957401E-2</v>
      </c>
      <c r="M153" s="8">
        <v>286</v>
      </c>
      <c r="N153" s="9">
        <v>2.0714130513507598E-2</v>
      </c>
      <c r="O153" s="54" t="s">
        <v>935</v>
      </c>
      <c r="P153" s="55">
        <v>5.8753191489361702</v>
      </c>
      <c r="Q153" s="55">
        <v>5.5679065743944598</v>
      </c>
      <c r="R153" s="117"/>
    </row>
    <row r="154" spans="2:18" s="1" customFormat="1" ht="11.85" customHeight="1" x14ac:dyDescent="0.15">
      <c r="B154" s="116" t="s">
        <v>469</v>
      </c>
      <c r="C154" s="56" t="s">
        <v>1005</v>
      </c>
      <c r="D154" s="56" t="s">
        <v>906</v>
      </c>
      <c r="E154" s="10">
        <v>39</v>
      </c>
      <c r="F154" s="11">
        <v>3.28006728343146E-2</v>
      </c>
      <c r="G154" s="10">
        <v>1150</v>
      </c>
      <c r="H154" s="11">
        <v>9.8651477198641192E-3</v>
      </c>
      <c r="I154" s="10">
        <v>12283</v>
      </c>
      <c r="J154" s="11">
        <v>1.4697805320789801E-2</v>
      </c>
      <c r="K154" s="10">
        <v>289</v>
      </c>
      <c r="L154" s="11">
        <v>0.25130434782608702</v>
      </c>
      <c r="M154" s="10">
        <v>2420</v>
      </c>
      <c r="N154" s="11">
        <v>0.197020271920541</v>
      </c>
      <c r="O154" s="58" t="s">
        <v>912</v>
      </c>
      <c r="P154" s="59">
        <v>10.680869565217399</v>
      </c>
      <c r="Q154" s="59">
        <v>7.0673635307781701</v>
      </c>
      <c r="R154" s="118"/>
    </row>
    <row r="155" spans="2:18" s="1" customFormat="1" ht="11.85" customHeight="1" x14ac:dyDescent="0.15">
      <c r="B155" s="116" t="s">
        <v>704</v>
      </c>
      <c r="C155" s="52" t="s">
        <v>909</v>
      </c>
      <c r="D155" s="52" t="s">
        <v>899</v>
      </c>
      <c r="E155" s="8">
        <v>502</v>
      </c>
      <c r="F155" s="9">
        <v>0.235238987816307</v>
      </c>
      <c r="G155" s="8">
        <v>1632</v>
      </c>
      <c r="H155" s="9">
        <v>1.39999313728854E-2</v>
      </c>
      <c r="I155" s="8">
        <v>8352</v>
      </c>
      <c r="J155" s="9">
        <v>9.9939811153005303E-3</v>
      </c>
      <c r="K155" s="8">
        <v>22</v>
      </c>
      <c r="L155" s="9">
        <v>1.3480392156862701E-2</v>
      </c>
      <c r="M155" s="8">
        <v>363</v>
      </c>
      <c r="N155" s="9">
        <v>4.3462643678160898E-2</v>
      </c>
      <c r="O155" s="54" t="s">
        <v>913</v>
      </c>
      <c r="P155" s="55">
        <v>5.1176470588235299</v>
      </c>
      <c r="Q155" s="55">
        <v>4.6608695652173902</v>
      </c>
      <c r="R155" s="117">
        <v>0.65931372549019596</v>
      </c>
    </row>
    <row r="156" spans="2:18" s="1" customFormat="1" ht="11.85" customHeight="1" x14ac:dyDescent="0.15">
      <c r="B156" s="116" t="s">
        <v>422</v>
      </c>
      <c r="C156" s="56" t="s">
        <v>1007</v>
      </c>
      <c r="D156" s="56" t="s">
        <v>899</v>
      </c>
      <c r="E156" s="10">
        <v>1182</v>
      </c>
      <c r="F156" s="11">
        <v>0.29908906882591102</v>
      </c>
      <c r="G156" s="10">
        <v>2770</v>
      </c>
      <c r="H156" s="11">
        <v>2.3762138420890099E-2</v>
      </c>
      <c r="I156" s="10">
        <v>10808</v>
      </c>
      <c r="J156" s="11">
        <v>1.2932824221045001E-2</v>
      </c>
      <c r="K156" s="10">
        <v>7</v>
      </c>
      <c r="L156" s="11">
        <v>2.5270758122743699E-3</v>
      </c>
      <c r="M156" s="10">
        <v>46</v>
      </c>
      <c r="N156" s="11">
        <v>4.2561065877128098E-3</v>
      </c>
      <c r="O156" s="58" t="s">
        <v>908</v>
      </c>
      <c r="P156" s="59">
        <v>3.90180505415162</v>
      </c>
      <c r="Q156" s="59">
        <v>3.8545059717698198</v>
      </c>
      <c r="R156" s="118">
        <v>0.34223826714801397</v>
      </c>
    </row>
    <row r="157" spans="2:18" s="1" customFormat="1" ht="11.85" customHeight="1" x14ac:dyDescent="0.15">
      <c r="B157" s="116" t="s">
        <v>420</v>
      </c>
      <c r="C157" s="52" t="s">
        <v>1007</v>
      </c>
      <c r="D157" s="52" t="s">
        <v>899</v>
      </c>
      <c r="E157" s="8">
        <v>3784</v>
      </c>
      <c r="F157" s="9">
        <v>0.58170637970791705</v>
      </c>
      <c r="G157" s="8">
        <v>2721</v>
      </c>
      <c r="H157" s="9">
        <v>2.3341797344130701E-2</v>
      </c>
      <c r="I157" s="8">
        <v>8865</v>
      </c>
      <c r="J157" s="9">
        <v>1.0607835558805E-2</v>
      </c>
      <c r="K157" s="8">
        <v>402</v>
      </c>
      <c r="L157" s="9">
        <v>0.14773980154354999</v>
      </c>
      <c r="M157" s="8">
        <v>1535</v>
      </c>
      <c r="N157" s="9">
        <v>0.173152848279752</v>
      </c>
      <c r="O157" s="54" t="s">
        <v>903</v>
      </c>
      <c r="P157" s="55">
        <v>3.25799338478501</v>
      </c>
      <c r="Q157" s="55">
        <v>2.46097455799914</v>
      </c>
      <c r="R157" s="117">
        <v>0.46710768099963301</v>
      </c>
    </row>
    <row r="158" spans="2:18" s="1" customFormat="1" ht="11.85" customHeight="1" x14ac:dyDescent="0.15">
      <c r="B158" s="116" t="s">
        <v>803</v>
      </c>
      <c r="C158" s="56" t="s">
        <v>1007</v>
      </c>
      <c r="D158" s="56" t="s">
        <v>899</v>
      </c>
      <c r="E158" s="10">
        <v>3</v>
      </c>
      <c r="F158" s="11">
        <v>1.2135922330097099E-3</v>
      </c>
      <c r="G158" s="10">
        <v>2469</v>
      </c>
      <c r="H158" s="11">
        <v>2.1180043235082199E-2</v>
      </c>
      <c r="I158" s="10">
        <v>46140</v>
      </c>
      <c r="J158" s="11">
        <v>5.5211001994727803E-2</v>
      </c>
      <c r="K158" s="10">
        <v>552</v>
      </c>
      <c r="L158" s="11">
        <v>0.223572296476306</v>
      </c>
      <c r="M158" s="10">
        <v>7560</v>
      </c>
      <c r="N158" s="11">
        <v>0.163849154746424</v>
      </c>
      <c r="O158" s="58" t="s">
        <v>915</v>
      </c>
      <c r="P158" s="59">
        <v>18.6877278250304</v>
      </c>
      <c r="Q158" s="59">
        <v>13.151799687011</v>
      </c>
      <c r="R158" s="118">
        <v>5.5459700283515598</v>
      </c>
    </row>
    <row r="159" spans="2:18" s="1" customFormat="1" ht="11.85" customHeight="1" x14ac:dyDescent="0.15">
      <c r="B159" s="116" t="s">
        <v>451</v>
      </c>
      <c r="C159" s="52" t="s">
        <v>1007</v>
      </c>
      <c r="D159" s="52" t="s">
        <v>906</v>
      </c>
      <c r="E159" s="8">
        <v>552</v>
      </c>
      <c r="F159" s="9">
        <v>0.28091603053435099</v>
      </c>
      <c r="G159" s="8">
        <v>1413</v>
      </c>
      <c r="H159" s="9">
        <v>1.2121264111450401E-2</v>
      </c>
      <c r="I159" s="8">
        <v>7107</v>
      </c>
      <c r="J159" s="9">
        <v>8.5042174073803704E-3</v>
      </c>
      <c r="K159" s="8">
        <v>42</v>
      </c>
      <c r="L159" s="9">
        <v>2.9723991507431002E-2</v>
      </c>
      <c r="M159" s="8">
        <v>240</v>
      </c>
      <c r="N159" s="9">
        <v>3.3769523005487502E-2</v>
      </c>
      <c r="O159" s="54" t="s">
        <v>923</v>
      </c>
      <c r="P159" s="55">
        <v>5.0297239915074297</v>
      </c>
      <c r="Q159" s="55">
        <v>4.5426695842450799</v>
      </c>
      <c r="R159" s="117"/>
    </row>
    <row r="160" spans="2:18" s="1" customFormat="1" ht="11.85" customHeight="1" x14ac:dyDescent="0.15">
      <c r="B160" s="116" t="s">
        <v>424</v>
      </c>
      <c r="C160" s="56" t="s">
        <v>1007</v>
      </c>
      <c r="D160" s="56" t="s">
        <v>899</v>
      </c>
      <c r="E160" s="10">
        <v>3705</v>
      </c>
      <c r="F160" s="11">
        <v>0.63956499223200403</v>
      </c>
      <c r="G160" s="10">
        <v>2088</v>
      </c>
      <c r="H160" s="11">
        <v>1.7911676903544602E-2</v>
      </c>
      <c r="I160" s="10">
        <v>6319</v>
      </c>
      <c r="J160" s="11">
        <v>7.5612986910421499E-3</v>
      </c>
      <c r="K160" s="10">
        <v>216</v>
      </c>
      <c r="L160" s="11">
        <v>0.10344827586206901</v>
      </c>
      <c r="M160" s="10">
        <v>763</v>
      </c>
      <c r="N160" s="11">
        <v>0.12074695363190401</v>
      </c>
      <c r="O160" s="58" t="s">
        <v>903</v>
      </c>
      <c r="P160" s="59">
        <v>3.0263409961685799</v>
      </c>
      <c r="Q160" s="59">
        <v>2.4951923076923102</v>
      </c>
      <c r="R160" s="118">
        <v>0.62068965517241403</v>
      </c>
    </row>
    <row r="161" spans="2:18" s="1" customFormat="1" ht="11.85" customHeight="1" x14ac:dyDescent="0.15">
      <c r="B161" s="116" t="s">
        <v>427</v>
      </c>
      <c r="C161" s="52" t="s">
        <v>1007</v>
      </c>
      <c r="D161" s="52" t="s">
        <v>899</v>
      </c>
      <c r="E161" s="8">
        <v>16</v>
      </c>
      <c r="F161" s="9">
        <v>1.1049723756906099E-2</v>
      </c>
      <c r="G161" s="8">
        <v>1432</v>
      </c>
      <c r="H161" s="9">
        <v>1.22842535085612E-2</v>
      </c>
      <c r="I161" s="8">
        <v>7577</v>
      </c>
      <c r="J161" s="9">
        <v>9.0666181645871792E-3</v>
      </c>
      <c r="K161" s="8">
        <v>52</v>
      </c>
      <c r="L161" s="9">
        <v>3.6312849162011197E-2</v>
      </c>
      <c r="M161" s="8">
        <v>162</v>
      </c>
      <c r="N161" s="9">
        <v>2.13804935990498E-2</v>
      </c>
      <c r="O161" s="54" t="s">
        <v>920</v>
      </c>
      <c r="P161" s="55">
        <v>5.2912011173184403</v>
      </c>
      <c r="Q161" s="55">
        <v>4.9956521739130402</v>
      </c>
      <c r="R161" s="117">
        <v>0.38477653631284903</v>
      </c>
    </row>
    <row r="162" spans="2:18" s="1" customFormat="1" ht="11.85" customHeight="1" x14ac:dyDescent="0.15">
      <c r="B162" s="116" t="s">
        <v>454</v>
      </c>
      <c r="C162" s="56" t="s">
        <v>1005</v>
      </c>
      <c r="D162" s="56" t="s">
        <v>899</v>
      </c>
      <c r="E162" s="10">
        <v>45</v>
      </c>
      <c r="F162" s="11">
        <v>3.2028469750889701E-2</v>
      </c>
      <c r="G162" s="10">
        <v>1360</v>
      </c>
      <c r="H162" s="11">
        <v>1.1666609477404499E-2</v>
      </c>
      <c r="I162" s="10">
        <v>12242</v>
      </c>
      <c r="J162" s="11">
        <v>1.46487448292037E-2</v>
      </c>
      <c r="K162" s="10">
        <v>6</v>
      </c>
      <c r="L162" s="11">
        <v>4.4117647058823503E-3</v>
      </c>
      <c r="M162" s="10">
        <v>46</v>
      </c>
      <c r="N162" s="11">
        <v>3.7575559549093301E-3</v>
      </c>
      <c r="O162" s="58" t="s">
        <v>946</v>
      </c>
      <c r="P162" s="59">
        <v>9.0014705882352999</v>
      </c>
      <c r="Q162" s="59">
        <v>8.7946824224519897</v>
      </c>
      <c r="R162" s="118">
        <v>1.80955882352941</v>
      </c>
    </row>
    <row r="163" spans="2:18" s="1" customFormat="1" ht="11.85" customHeight="1" x14ac:dyDescent="0.15">
      <c r="B163" s="116" t="s">
        <v>453</v>
      </c>
      <c r="C163" s="52" t="s">
        <v>1005</v>
      </c>
      <c r="D163" s="52" t="s">
        <v>899</v>
      </c>
      <c r="E163" s="8"/>
      <c r="F163" s="9"/>
      <c r="G163" s="8">
        <v>1337</v>
      </c>
      <c r="H163" s="9">
        <v>1.14693065230072E-2</v>
      </c>
      <c r="I163" s="8">
        <v>26642</v>
      </c>
      <c r="J163" s="9">
        <v>3.1879746752135597E-2</v>
      </c>
      <c r="K163" s="8">
        <v>285</v>
      </c>
      <c r="L163" s="9">
        <v>0.21316379955123399</v>
      </c>
      <c r="M163" s="8">
        <v>5484</v>
      </c>
      <c r="N163" s="9">
        <v>0.205840402372194</v>
      </c>
      <c r="O163" s="54" t="s">
        <v>914</v>
      </c>
      <c r="P163" s="55">
        <v>19.926701570680599</v>
      </c>
      <c r="Q163" s="55">
        <v>12.738593155893501</v>
      </c>
      <c r="R163" s="117">
        <v>3.5168287210172</v>
      </c>
    </row>
    <row r="164" spans="2:18" s="1" customFormat="1" ht="11.85" customHeight="1" x14ac:dyDescent="0.15">
      <c r="B164" s="116" t="s">
        <v>417</v>
      </c>
      <c r="C164" s="56" t="s">
        <v>1007</v>
      </c>
      <c r="D164" s="56" t="s">
        <v>899</v>
      </c>
      <c r="E164" s="10">
        <v>78</v>
      </c>
      <c r="F164" s="11">
        <v>5.0518134715025899E-2</v>
      </c>
      <c r="G164" s="10">
        <v>1466</v>
      </c>
      <c r="H164" s="11">
        <v>1.25759187454963E-2</v>
      </c>
      <c r="I164" s="10">
        <v>14501</v>
      </c>
      <c r="J164" s="11">
        <v>1.7351858255863599E-2</v>
      </c>
      <c r="K164" s="10">
        <v>29</v>
      </c>
      <c r="L164" s="11">
        <v>1.97817189631651E-2</v>
      </c>
      <c r="M164" s="10">
        <v>339</v>
      </c>
      <c r="N164" s="11">
        <v>2.3377698089786899E-2</v>
      </c>
      <c r="O164" s="58" t="s">
        <v>944</v>
      </c>
      <c r="P164" s="59">
        <v>9.8915416098226494</v>
      </c>
      <c r="Q164" s="59">
        <v>9.1691022964509408</v>
      </c>
      <c r="R164" s="118">
        <v>2.1487039563437902</v>
      </c>
    </row>
    <row r="165" spans="2:18" s="1" customFormat="1" ht="11.85" customHeight="1" x14ac:dyDescent="0.15">
      <c r="B165" s="116" t="s">
        <v>414</v>
      </c>
      <c r="C165" s="52" t="s">
        <v>1007</v>
      </c>
      <c r="D165" s="52" t="s">
        <v>899</v>
      </c>
      <c r="E165" s="8">
        <v>88</v>
      </c>
      <c r="F165" s="9">
        <v>5.9863945578231298E-2</v>
      </c>
      <c r="G165" s="8">
        <v>1382</v>
      </c>
      <c r="H165" s="9">
        <v>1.18553340424802E-2</v>
      </c>
      <c r="I165" s="8">
        <v>9956</v>
      </c>
      <c r="J165" s="9">
        <v>1.19133232739382E-2</v>
      </c>
      <c r="K165" s="8">
        <v>4</v>
      </c>
      <c r="L165" s="9">
        <v>2.8943560057887101E-3</v>
      </c>
      <c r="M165" s="8">
        <v>36</v>
      </c>
      <c r="N165" s="9">
        <v>3.6159100040176798E-3</v>
      </c>
      <c r="O165" s="54" t="s">
        <v>943</v>
      </c>
      <c r="P165" s="55">
        <v>7.2040520984081002</v>
      </c>
      <c r="Q165" s="55">
        <v>7.11465892597968</v>
      </c>
      <c r="R165" s="117">
        <v>0.85383502170767001</v>
      </c>
    </row>
    <row r="166" spans="2:18" s="1" customFormat="1" ht="11.85" customHeight="1" x14ac:dyDescent="0.15">
      <c r="B166" s="116" t="s">
        <v>513</v>
      </c>
      <c r="C166" s="56" t="s">
        <v>1008</v>
      </c>
      <c r="D166" s="56" t="s">
        <v>899</v>
      </c>
      <c r="E166" s="10">
        <v>28</v>
      </c>
      <c r="F166" s="11">
        <v>2.4284475281873399E-2</v>
      </c>
      <c r="G166" s="10">
        <v>1125</v>
      </c>
      <c r="H166" s="11">
        <v>9.6506879868236001E-3</v>
      </c>
      <c r="I166" s="10">
        <v>4830</v>
      </c>
      <c r="J166" s="11">
        <v>5.77956522831676E-3</v>
      </c>
      <c r="K166" s="10">
        <v>9</v>
      </c>
      <c r="L166" s="11">
        <v>8.0000000000000002E-3</v>
      </c>
      <c r="M166" s="10">
        <v>91</v>
      </c>
      <c r="N166" s="11">
        <v>1.8840579710144901E-2</v>
      </c>
      <c r="O166" s="58" t="s">
        <v>910</v>
      </c>
      <c r="P166" s="59">
        <v>4.2933333333333303</v>
      </c>
      <c r="Q166" s="59">
        <v>4.0779569892473102</v>
      </c>
      <c r="R166" s="118">
        <v>0.44</v>
      </c>
    </row>
    <row r="167" spans="2:18" s="1" customFormat="1" ht="11.85" customHeight="1" x14ac:dyDescent="0.15">
      <c r="B167" s="116" t="s">
        <v>731</v>
      </c>
      <c r="C167" s="52" t="s">
        <v>1005</v>
      </c>
      <c r="D167" s="52" t="s">
        <v>899</v>
      </c>
      <c r="E167" s="8">
        <v>34</v>
      </c>
      <c r="F167" s="9">
        <v>2.7960526315789502E-2</v>
      </c>
      <c r="G167" s="8">
        <v>1182</v>
      </c>
      <c r="H167" s="9">
        <v>1.0139656178156001E-2</v>
      </c>
      <c r="I167" s="8">
        <v>11817</v>
      </c>
      <c r="J167" s="9">
        <v>1.4140190953005999E-2</v>
      </c>
      <c r="K167" s="8">
        <v>262</v>
      </c>
      <c r="L167" s="9">
        <v>0.22165820642978001</v>
      </c>
      <c r="M167" s="8">
        <v>1950</v>
      </c>
      <c r="N167" s="9">
        <v>0.16501650165016499</v>
      </c>
      <c r="O167" s="54" t="s">
        <v>912</v>
      </c>
      <c r="P167" s="55">
        <v>9.9974619289340101</v>
      </c>
      <c r="Q167" s="55">
        <v>6.9967391304347801</v>
      </c>
      <c r="R167" s="117">
        <v>4.6835871404399301</v>
      </c>
    </row>
    <row r="168" spans="2:18" s="1" customFormat="1" ht="11.85" customHeight="1" x14ac:dyDescent="0.15">
      <c r="B168" s="116" t="s">
        <v>801</v>
      </c>
      <c r="C168" s="56" t="s">
        <v>1007</v>
      </c>
      <c r="D168" s="56" t="s">
        <v>899</v>
      </c>
      <c r="E168" s="10">
        <v>3</v>
      </c>
      <c r="F168" s="11">
        <v>2.6408450704225399E-3</v>
      </c>
      <c r="G168" s="10">
        <v>1133</v>
      </c>
      <c r="H168" s="11">
        <v>9.7193151013965605E-3</v>
      </c>
      <c r="I168" s="10">
        <v>24312</v>
      </c>
      <c r="J168" s="11">
        <v>2.9091674913216799E-2</v>
      </c>
      <c r="K168" s="10">
        <v>301</v>
      </c>
      <c r="L168" s="11">
        <v>0.26566637246248898</v>
      </c>
      <c r="M168" s="10">
        <v>4253</v>
      </c>
      <c r="N168" s="11">
        <v>0.17493418887792</v>
      </c>
      <c r="O168" s="58" t="s">
        <v>900</v>
      </c>
      <c r="P168" s="59">
        <v>21.458075904677901</v>
      </c>
      <c r="Q168" s="59">
        <v>14.65625</v>
      </c>
      <c r="R168" s="118">
        <v>5.3715798764342502</v>
      </c>
    </row>
    <row r="169" spans="2:18" s="1" customFormat="1" ht="15.4" customHeight="1" x14ac:dyDescent="0.15">
      <c r="B169" s="119" t="s">
        <v>1009</v>
      </c>
      <c r="C169" s="63"/>
      <c r="D169" s="63"/>
      <c r="E169" s="20">
        <v>9401</v>
      </c>
      <c r="F169" s="22">
        <v>0.31634026515916303</v>
      </c>
      <c r="G169" s="20">
        <v>20317</v>
      </c>
      <c r="H169" s="22">
        <v>0.17428713584737299</v>
      </c>
      <c r="I169" s="20">
        <v>180716</v>
      </c>
      <c r="J169" s="22">
        <v>0.21624428774337301</v>
      </c>
      <c r="K169" s="20">
        <v>1649</v>
      </c>
      <c r="L169" s="22">
        <v>8.1163557611852205E-2</v>
      </c>
      <c r="M169" s="20">
        <v>21360</v>
      </c>
      <c r="N169" s="22">
        <v>0.11819650722680899</v>
      </c>
      <c r="O169" s="63"/>
      <c r="P169" s="64">
        <v>8.8948171482010103</v>
      </c>
      <c r="Q169" s="64">
        <v>6.9302549817870203</v>
      </c>
      <c r="R169" s="120">
        <v>1.8589850863808599</v>
      </c>
    </row>
    <row r="170" spans="2:18" s="1" customFormat="1" ht="14.65" customHeight="1" x14ac:dyDescent="0.15">
      <c r="B170" s="119" t="s">
        <v>1010</v>
      </c>
      <c r="C170" s="65"/>
      <c r="D170" s="65"/>
      <c r="E170" s="21">
        <v>4871</v>
      </c>
      <c r="F170" s="23">
        <v>0.25409494001043298</v>
      </c>
      <c r="G170" s="21">
        <v>14299</v>
      </c>
      <c r="H170" s="23">
        <v>0.12266238890985801</v>
      </c>
      <c r="I170" s="21">
        <v>108316</v>
      </c>
      <c r="J170" s="23">
        <v>0.12961063918641</v>
      </c>
      <c r="K170" s="21">
        <v>1488</v>
      </c>
      <c r="L170" s="23">
        <v>0.10406322120427999</v>
      </c>
      <c r="M170" s="21">
        <v>13619</v>
      </c>
      <c r="N170" s="23">
        <v>0.12573396358802</v>
      </c>
      <c r="O170" s="65"/>
      <c r="P170" s="66">
        <v>7.5750751800825196</v>
      </c>
      <c r="Q170" s="66">
        <v>6.0321598626180597</v>
      </c>
      <c r="R170" s="121"/>
    </row>
    <row r="171" spans="2:18" s="1" customFormat="1" ht="14.65" customHeight="1" x14ac:dyDescent="0.15">
      <c r="B171" s="108" t="s">
        <v>879</v>
      </c>
      <c r="C171" s="122"/>
      <c r="D171" s="122"/>
      <c r="E171" s="109">
        <v>32351</v>
      </c>
      <c r="F171" s="110">
        <v>0.217233066752617</v>
      </c>
      <c r="G171" s="109">
        <v>116572</v>
      </c>
      <c r="H171" s="110">
        <v>1</v>
      </c>
      <c r="I171" s="109">
        <v>835703</v>
      </c>
      <c r="J171" s="110">
        <v>1</v>
      </c>
      <c r="K171" s="109">
        <v>7266</v>
      </c>
      <c r="L171" s="110">
        <v>6.2330576810898E-2</v>
      </c>
      <c r="M171" s="109">
        <v>77014</v>
      </c>
      <c r="N171" s="110">
        <v>9.21547487564362E-2</v>
      </c>
      <c r="O171" s="122"/>
      <c r="P171" s="123">
        <v>7.1689856912466103</v>
      </c>
      <c r="Q171" s="123">
        <v>5.8216383364133701</v>
      </c>
      <c r="R171" s="124">
        <v>1.4787447063156001</v>
      </c>
    </row>
    <row r="172" spans="2:18" s="1" customFormat="1" ht="12.75" customHeight="1" x14ac:dyDescent="0.2">
      <c r="B172" s="183" t="s">
        <v>979</v>
      </c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</row>
    <row r="173" spans="2:18" s="1" customFormat="1" ht="14.65" customHeight="1" x14ac:dyDescent="0.15"/>
    <row r="174" spans="2:18" s="1" customFormat="1" ht="14.65" customHeight="1" x14ac:dyDescent="0.15">
      <c r="B174" s="114" t="s">
        <v>1815</v>
      </c>
    </row>
    <row r="175" spans="2:18" s="1" customFormat="1" ht="21.75" customHeight="1" x14ac:dyDescent="0.2">
      <c r="B175" s="192"/>
      <c r="C175" s="101"/>
      <c r="D175" s="193"/>
      <c r="E175" s="193"/>
      <c r="F175" s="193"/>
      <c r="G175" s="167" t="s">
        <v>885</v>
      </c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</row>
    <row r="176" spans="2:18" s="1" customFormat="1" ht="14.65" customHeight="1" x14ac:dyDescent="0.2">
      <c r="B176" s="192"/>
      <c r="C176" s="62"/>
      <c r="D176" s="193"/>
      <c r="E176" s="193"/>
      <c r="F176" s="193"/>
      <c r="G176" s="177" t="s">
        <v>832</v>
      </c>
      <c r="H176" s="177"/>
      <c r="I176" s="177"/>
      <c r="J176" s="177"/>
      <c r="K176" s="174" t="s">
        <v>886</v>
      </c>
      <c r="L176" s="174"/>
      <c r="M176" s="174"/>
      <c r="N176" s="174"/>
      <c r="O176" s="174" t="s">
        <v>887</v>
      </c>
      <c r="P176" s="191" t="s">
        <v>888</v>
      </c>
      <c r="Q176" s="191"/>
      <c r="R176" s="191"/>
    </row>
    <row r="177" spans="2:18" s="1" customFormat="1" ht="14.65" customHeight="1" x14ac:dyDescent="0.15">
      <c r="B177" s="194" t="s">
        <v>274</v>
      </c>
      <c r="C177" s="177" t="s">
        <v>1001</v>
      </c>
      <c r="D177" s="177" t="s">
        <v>889</v>
      </c>
      <c r="E177" s="195" t="s">
        <v>842</v>
      </c>
      <c r="F177" s="195"/>
      <c r="G177" s="177" t="s">
        <v>890</v>
      </c>
      <c r="H177" s="177"/>
      <c r="I177" s="177" t="s">
        <v>891</v>
      </c>
      <c r="J177" s="177"/>
      <c r="K177" s="174" t="s">
        <v>890</v>
      </c>
      <c r="L177" s="174"/>
      <c r="M177" s="174" t="s">
        <v>891</v>
      </c>
      <c r="N177" s="174"/>
      <c r="O177" s="174"/>
      <c r="P177" s="191"/>
      <c r="Q177" s="191"/>
      <c r="R177" s="191"/>
    </row>
    <row r="178" spans="2:18" s="1" customFormat="1" ht="37.15" customHeight="1" x14ac:dyDescent="0.15">
      <c r="B178" s="194"/>
      <c r="C178" s="177"/>
      <c r="D178" s="177"/>
      <c r="E178" s="50" t="s">
        <v>892</v>
      </c>
      <c r="F178" s="50" t="s">
        <v>893</v>
      </c>
      <c r="G178" s="50" t="s">
        <v>892</v>
      </c>
      <c r="H178" s="27" t="s">
        <v>894</v>
      </c>
      <c r="I178" s="50" t="s">
        <v>892</v>
      </c>
      <c r="J178" s="27" t="s">
        <v>894</v>
      </c>
      <c r="K178" s="27" t="s">
        <v>892</v>
      </c>
      <c r="L178" s="27" t="s">
        <v>893</v>
      </c>
      <c r="M178" s="27" t="s">
        <v>892</v>
      </c>
      <c r="N178" s="27" t="s">
        <v>893</v>
      </c>
      <c r="O178" s="174"/>
      <c r="P178" s="27" t="s">
        <v>895</v>
      </c>
      <c r="Q178" s="27" t="s">
        <v>896</v>
      </c>
      <c r="R178" s="115" t="s">
        <v>897</v>
      </c>
    </row>
    <row r="179" spans="2:18" s="1" customFormat="1" ht="11.85" customHeight="1" x14ac:dyDescent="0.15">
      <c r="B179" s="116" t="s">
        <v>546</v>
      </c>
      <c r="C179" s="52" t="s">
        <v>920</v>
      </c>
      <c r="D179" s="52" t="s">
        <v>899</v>
      </c>
      <c r="E179" s="8"/>
      <c r="F179" s="9"/>
      <c r="G179" s="8">
        <v>19</v>
      </c>
      <c r="H179" s="9">
        <v>5.2660753880266102E-3</v>
      </c>
      <c r="I179" s="8">
        <v>89</v>
      </c>
      <c r="J179" s="9">
        <v>5.1258423083568498E-3</v>
      </c>
      <c r="K179" s="8"/>
      <c r="L179" s="9"/>
      <c r="M179" s="8"/>
      <c r="N179" s="9"/>
      <c r="O179" s="54" t="s">
        <v>920</v>
      </c>
      <c r="P179" s="55">
        <v>4.6842105263157903</v>
      </c>
      <c r="Q179" s="55">
        <v>4.6842105263157903</v>
      </c>
      <c r="R179" s="117">
        <v>0.89473684210526305</v>
      </c>
    </row>
    <row r="180" spans="2:18" s="1" customFormat="1" ht="11.85" customHeight="1" x14ac:dyDescent="0.15">
      <c r="B180" s="116" t="s">
        <v>322</v>
      </c>
      <c r="C180" s="56" t="s">
        <v>1013</v>
      </c>
      <c r="D180" s="56" t="s">
        <v>899</v>
      </c>
      <c r="E180" s="10">
        <v>37</v>
      </c>
      <c r="F180" s="11">
        <v>0.27611940298507498</v>
      </c>
      <c r="G180" s="10">
        <v>97</v>
      </c>
      <c r="H180" s="11">
        <v>2.6884700665188499E-2</v>
      </c>
      <c r="I180" s="10">
        <v>312</v>
      </c>
      <c r="J180" s="11">
        <v>1.79692449461499E-2</v>
      </c>
      <c r="K180" s="10">
        <v>2</v>
      </c>
      <c r="L180" s="11">
        <v>2.06185567010309E-2</v>
      </c>
      <c r="M180" s="10">
        <v>10</v>
      </c>
      <c r="N180" s="11">
        <v>3.2051282051282097E-2</v>
      </c>
      <c r="O180" s="58" t="s">
        <v>922</v>
      </c>
      <c r="P180" s="59">
        <v>3.2164948453608302</v>
      </c>
      <c r="Q180" s="59">
        <v>2.9894736842105298</v>
      </c>
      <c r="R180" s="118">
        <v>0.52577319587628901</v>
      </c>
    </row>
    <row r="181" spans="2:18" s="1" customFormat="1" ht="11.85" customHeight="1" x14ac:dyDescent="0.15">
      <c r="B181" s="116" t="s">
        <v>324</v>
      </c>
      <c r="C181" s="52" t="s">
        <v>1013</v>
      </c>
      <c r="D181" s="52" t="s">
        <v>899</v>
      </c>
      <c r="E181" s="8">
        <v>12</v>
      </c>
      <c r="F181" s="9">
        <v>0.28571428571428598</v>
      </c>
      <c r="G181" s="8">
        <v>30</v>
      </c>
      <c r="H181" s="9">
        <v>8.3148558758314901E-3</v>
      </c>
      <c r="I181" s="8">
        <v>82</v>
      </c>
      <c r="J181" s="9">
        <v>4.7226861717445104E-3</v>
      </c>
      <c r="K181" s="8">
        <v>3</v>
      </c>
      <c r="L181" s="9">
        <v>0.1</v>
      </c>
      <c r="M181" s="8">
        <v>7</v>
      </c>
      <c r="N181" s="9">
        <v>8.5365853658536606E-2</v>
      </c>
      <c r="O181" s="54" t="s">
        <v>903</v>
      </c>
      <c r="P181" s="55">
        <v>2.7333333333333298</v>
      </c>
      <c r="Q181" s="55">
        <v>2.3333333333333299</v>
      </c>
      <c r="R181" s="117">
        <v>0.56666666666666698</v>
      </c>
    </row>
    <row r="182" spans="2:18" s="1" customFormat="1" ht="11.85" customHeight="1" x14ac:dyDescent="0.15">
      <c r="B182" s="116" t="s">
        <v>704</v>
      </c>
      <c r="C182" s="56" t="s">
        <v>909</v>
      </c>
      <c r="D182" s="56" t="s">
        <v>899</v>
      </c>
      <c r="E182" s="10">
        <v>8</v>
      </c>
      <c r="F182" s="11">
        <v>0.18181818181818199</v>
      </c>
      <c r="G182" s="10">
        <v>36</v>
      </c>
      <c r="H182" s="11">
        <v>9.9778270509977805E-3</v>
      </c>
      <c r="I182" s="10">
        <v>122</v>
      </c>
      <c r="J182" s="11">
        <v>7.0264355238150097E-3</v>
      </c>
      <c r="K182" s="10"/>
      <c r="L182" s="11"/>
      <c r="M182" s="10"/>
      <c r="N182" s="11"/>
      <c r="O182" s="58" t="s">
        <v>913</v>
      </c>
      <c r="P182" s="59">
        <v>3.3888888888888902</v>
      </c>
      <c r="Q182" s="59">
        <v>3.3888888888888902</v>
      </c>
      <c r="R182" s="118">
        <v>0.55555555555555602</v>
      </c>
    </row>
    <row r="183" spans="2:18" s="1" customFormat="1" ht="11.85" customHeight="1" x14ac:dyDescent="0.15">
      <c r="B183" s="116" t="s">
        <v>663</v>
      </c>
      <c r="C183" s="52" t="s">
        <v>935</v>
      </c>
      <c r="D183" s="52" t="s">
        <v>899</v>
      </c>
      <c r="E183" s="8">
        <v>12</v>
      </c>
      <c r="F183" s="9">
        <v>0.375</v>
      </c>
      <c r="G183" s="8">
        <v>20</v>
      </c>
      <c r="H183" s="9">
        <v>5.5432372505543198E-3</v>
      </c>
      <c r="I183" s="8">
        <v>87</v>
      </c>
      <c r="J183" s="9">
        <v>5.0106548407533296E-3</v>
      </c>
      <c r="K183" s="8">
        <v>1</v>
      </c>
      <c r="L183" s="9">
        <v>0.05</v>
      </c>
      <c r="M183" s="8">
        <v>7</v>
      </c>
      <c r="N183" s="9">
        <v>8.04597701149425E-2</v>
      </c>
      <c r="O183" s="54" t="s">
        <v>917</v>
      </c>
      <c r="P183" s="55">
        <v>4.3499999999999996</v>
      </c>
      <c r="Q183" s="55">
        <v>3.4736842105263199</v>
      </c>
      <c r="R183" s="117">
        <v>0.8</v>
      </c>
    </row>
    <row r="184" spans="2:18" s="1" customFormat="1" ht="11.85" customHeight="1" x14ac:dyDescent="0.15">
      <c r="B184" s="116" t="s">
        <v>490</v>
      </c>
      <c r="C184" s="56" t="s">
        <v>1002</v>
      </c>
      <c r="D184" s="56" t="s">
        <v>899</v>
      </c>
      <c r="E184" s="10">
        <v>17</v>
      </c>
      <c r="F184" s="11">
        <v>0.232876712328767</v>
      </c>
      <c r="G184" s="10">
        <v>56</v>
      </c>
      <c r="H184" s="11">
        <v>1.55210643015521E-2</v>
      </c>
      <c r="I184" s="10">
        <v>279</v>
      </c>
      <c r="J184" s="11">
        <v>1.6068651730691701E-2</v>
      </c>
      <c r="K184" s="10">
        <v>1</v>
      </c>
      <c r="L184" s="11">
        <v>1.7857142857142901E-2</v>
      </c>
      <c r="M184" s="10">
        <v>9</v>
      </c>
      <c r="N184" s="11">
        <v>3.2258064516128997E-2</v>
      </c>
      <c r="O184" s="58" t="s">
        <v>921</v>
      </c>
      <c r="P184" s="59">
        <v>4.9821428571428603</v>
      </c>
      <c r="Q184" s="59">
        <v>4.6909090909090896</v>
      </c>
      <c r="R184" s="118">
        <v>1.4821428571428601</v>
      </c>
    </row>
    <row r="185" spans="2:18" s="1" customFormat="1" ht="11.85" customHeight="1" x14ac:dyDescent="0.15">
      <c r="B185" s="116" t="s">
        <v>311</v>
      </c>
      <c r="C185" s="52" t="s">
        <v>1570</v>
      </c>
      <c r="D185" s="52" t="s">
        <v>899</v>
      </c>
      <c r="E185" s="8">
        <v>81</v>
      </c>
      <c r="F185" s="9">
        <v>0.736363636363636</v>
      </c>
      <c r="G185" s="8">
        <v>29</v>
      </c>
      <c r="H185" s="9">
        <v>8.0376940133037693E-3</v>
      </c>
      <c r="I185" s="8">
        <v>92</v>
      </c>
      <c r="J185" s="9">
        <v>5.2986235097621402E-3</v>
      </c>
      <c r="K185" s="8">
        <v>1</v>
      </c>
      <c r="L185" s="9">
        <v>3.4482758620689703E-2</v>
      </c>
      <c r="M185" s="8">
        <v>5</v>
      </c>
      <c r="N185" s="9">
        <v>5.4347826086956499E-2</v>
      </c>
      <c r="O185" s="54" t="s">
        <v>922</v>
      </c>
      <c r="P185" s="55">
        <v>3.1724137931034502</v>
      </c>
      <c r="Q185" s="55">
        <v>2.78571428571429</v>
      </c>
      <c r="R185" s="117">
        <v>0.31034482758620702</v>
      </c>
    </row>
    <row r="186" spans="2:18" s="1" customFormat="1" ht="11.85" customHeight="1" x14ac:dyDescent="0.15">
      <c r="B186" s="116" t="s">
        <v>771</v>
      </c>
      <c r="C186" s="56" t="s">
        <v>1002</v>
      </c>
      <c r="D186" s="56" t="s">
        <v>899</v>
      </c>
      <c r="E186" s="10">
        <v>69</v>
      </c>
      <c r="F186" s="11">
        <v>0.40350877192982498</v>
      </c>
      <c r="G186" s="10">
        <v>102</v>
      </c>
      <c r="H186" s="11">
        <v>2.82705099778271E-2</v>
      </c>
      <c r="I186" s="10">
        <v>312</v>
      </c>
      <c r="J186" s="11">
        <v>1.79692449461499E-2</v>
      </c>
      <c r="K186" s="10">
        <v>8</v>
      </c>
      <c r="L186" s="11">
        <v>7.8431372549019607E-2</v>
      </c>
      <c r="M186" s="10">
        <v>47</v>
      </c>
      <c r="N186" s="11">
        <v>0.15064102564102599</v>
      </c>
      <c r="O186" s="58" t="s">
        <v>903</v>
      </c>
      <c r="P186" s="59">
        <v>3.0588235294117601</v>
      </c>
      <c r="Q186" s="59">
        <v>2.4787234042553199</v>
      </c>
      <c r="R186" s="118">
        <v>0.38235294117647101</v>
      </c>
    </row>
    <row r="187" spans="2:18" s="1" customFormat="1" ht="11.85" customHeight="1" x14ac:dyDescent="0.15">
      <c r="B187" s="116" t="s">
        <v>522</v>
      </c>
      <c r="C187" s="52" t="s">
        <v>1008</v>
      </c>
      <c r="D187" s="52" t="s">
        <v>899</v>
      </c>
      <c r="E187" s="8">
        <v>130</v>
      </c>
      <c r="F187" s="9">
        <v>0.59090909090909105</v>
      </c>
      <c r="G187" s="8">
        <v>90</v>
      </c>
      <c r="H187" s="9">
        <v>2.4944567627494502E-2</v>
      </c>
      <c r="I187" s="8">
        <v>307</v>
      </c>
      <c r="J187" s="9">
        <v>1.7681276277141E-2</v>
      </c>
      <c r="K187" s="8">
        <v>1</v>
      </c>
      <c r="L187" s="9">
        <v>1.1111111111111099E-2</v>
      </c>
      <c r="M187" s="8">
        <v>2</v>
      </c>
      <c r="N187" s="9">
        <v>6.5146579804560298E-3</v>
      </c>
      <c r="O187" s="54" t="s">
        <v>921</v>
      </c>
      <c r="P187" s="55">
        <v>3.4111111111111101</v>
      </c>
      <c r="Q187" s="55">
        <v>3.29213483146067</v>
      </c>
      <c r="R187" s="117">
        <v>0.47777777777777802</v>
      </c>
    </row>
    <row r="188" spans="2:18" s="1" customFormat="1" ht="11.85" customHeight="1" x14ac:dyDescent="0.15">
      <c r="B188" s="116" t="s">
        <v>534</v>
      </c>
      <c r="C188" s="56" t="s">
        <v>1008</v>
      </c>
      <c r="D188" s="56" t="s">
        <v>906</v>
      </c>
      <c r="E188" s="10">
        <v>2</v>
      </c>
      <c r="F188" s="11">
        <v>4.4444444444444398E-2</v>
      </c>
      <c r="G188" s="10">
        <v>43</v>
      </c>
      <c r="H188" s="11">
        <v>1.19179600886918E-2</v>
      </c>
      <c r="I188" s="10">
        <v>262</v>
      </c>
      <c r="J188" s="11">
        <v>1.5089558256061701E-2</v>
      </c>
      <c r="K188" s="10"/>
      <c r="L188" s="11"/>
      <c r="M188" s="10"/>
      <c r="N188" s="11"/>
      <c r="O188" s="58" t="s">
        <v>913</v>
      </c>
      <c r="P188" s="59">
        <v>6.0930232558139501</v>
      </c>
      <c r="Q188" s="59">
        <v>6.0930232558139501</v>
      </c>
      <c r="R188" s="118"/>
    </row>
    <row r="189" spans="2:18" s="1" customFormat="1" ht="11.85" customHeight="1" x14ac:dyDescent="0.15">
      <c r="B189" s="116" t="s">
        <v>332</v>
      </c>
      <c r="C189" s="52" t="s">
        <v>1013</v>
      </c>
      <c r="D189" s="52" t="s">
        <v>899</v>
      </c>
      <c r="E189" s="8">
        <v>155</v>
      </c>
      <c r="F189" s="9">
        <v>0.134665508253692</v>
      </c>
      <c r="G189" s="8">
        <v>996</v>
      </c>
      <c r="H189" s="9">
        <v>0.276053215077605</v>
      </c>
      <c r="I189" s="8">
        <v>4703</v>
      </c>
      <c r="J189" s="9">
        <v>0.27086333006968799</v>
      </c>
      <c r="K189" s="8">
        <v>11</v>
      </c>
      <c r="L189" s="9">
        <v>1.1044176706827301E-2</v>
      </c>
      <c r="M189" s="8">
        <v>58</v>
      </c>
      <c r="N189" s="9">
        <v>1.23325536891346E-2</v>
      </c>
      <c r="O189" s="54" t="s">
        <v>923</v>
      </c>
      <c r="P189" s="55">
        <v>4.7218875502008002</v>
      </c>
      <c r="Q189" s="55">
        <v>4.5482233502538101</v>
      </c>
      <c r="R189" s="117">
        <v>1.5833333333333299</v>
      </c>
    </row>
    <row r="190" spans="2:18" s="1" customFormat="1" ht="11.85" customHeight="1" x14ac:dyDescent="0.15">
      <c r="B190" s="116" t="s">
        <v>280</v>
      </c>
      <c r="C190" s="56" t="s">
        <v>1006</v>
      </c>
      <c r="D190" s="56" t="s">
        <v>899</v>
      </c>
      <c r="E190" s="10">
        <v>6</v>
      </c>
      <c r="F190" s="11">
        <v>7.3170731707317097E-2</v>
      </c>
      <c r="G190" s="10">
        <v>76</v>
      </c>
      <c r="H190" s="11">
        <v>2.1064301552106399E-2</v>
      </c>
      <c r="I190" s="10">
        <v>304</v>
      </c>
      <c r="J190" s="11">
        <v>1.7508495075735798E-2</v>
      </c>
      <c r="K190" s="10">
        <v>2</v>
      </c>
      <c r="L190" s="11">
        <v>2.6315789473684199E-2</v>
      </c>
      <c r="M190" s="10">
        <v>12</v>
      </c>
      <c r="N190" s="11">
        <v>3.94736842105263E-2</v>
      </c>
      <c r="O190" s="58" t="s">
        <v>917</v>
      </c>
      <c r="P190" s="59">
        <v>4</v>
      </c>
      <c r="Q190" s="59">
        <v>3.5675675675675702</v>
      </c>
      <c r="R190" s="118">
        <v>0.25</v>
      </c>
    </row>
    <row r="191" spans="2:18" s="1" customFormat="1" ht="11.85" customHeight="1" x14ac:dyDescent="0.15">
      <c r="B191" s="116" t="s">
        <v>319</v>
      </c>
      <c r="C191" s="52" t="s">
        <v>1013</v>
      </c>
      <c r="D191" s="52" t="s">
        <v>899</v>
      </c>
      <c r="E191" s="8">
        <v>2</v>
      </c>
      <c r="F191" s="9">
        <v>2.06185567010309E-2</v>
      </c>
      <c r="G191" s="8">
        <v>95</v>
      </c>
      <c r="H191" s="9">
        <v>2.6330376940132998E-2</v>
      </c>
      <c r="I191" s="8">
        <v>286</v>
      </c>
      <c r="J191" s="9">
        <v>1.6471807867304001E-2</v>
      </c>
      <c r="K191" s="8"/>
      <c r="L191" s="9"/>
      <c r="M191" s="8"/>
      <c r="N191" s="9"/>
      <c r="O191" s="54" t="s">
        <v>916</v>
      </c>
      <c r="P191" s="55">
        <v>3.0105263157894702</v>
      </c>
      <c r="Q191" s="55">
        <v>3.0105263157894702</v>
      </c>
      <c r="R191" s="117">
        <v>0.18947368421052599</v>
      </c>
    </row>
    <row r="192" spans="2:18" s="1" customFormat="1" ht="11.85" customHeight="1" x14ac:dyDescent="0.15">
      <c r="B192" s="116" t="s">
        <v>721</v>
      </c>
      <c r="C192" s="56" t="s">
        <v>1572</v>
      </c>
      <c r="D192" s="56" t="s">
        <v>899</v>
      </c>
      <c r="E192" s="10"/>
      <c r="F192" s="11"/>
      <c r="G192" s="10">
        <v>99</v>
      </c>
      <c r="H192" s="11">
        <v>2.7439024390243899E-2</v>
      </c>
      <c r="I192" s="10">
        <v>2248</v>
      </c>
      <c r="J192" s="11">
        <v>0.129470713586362</v>
      </c>
      <c r="K192" s="10">
        <v>1</v>
      </c>
      <c r="L192" s="11">
        <v>1.01010101010101E-2</v>
      </c>
      <c r="M192" s="10">
        <v>11</v>
      </c>
      <c r="N192" s="11">
        <v>4.8932384341637001E-3</v>
      </c>
      <c r="O192" s="58" t="s">
        <v>967</v>
      </c>
      <c r="P192" s="59">
        <v>22.707070707070699</v>
      </c>
      <c r="Q192" s="59">
        <v>22.224489795918402</v>
      </c>
      <c r="R192" s="118">
        <v>3.3030303030303001</v>
      </c>
    </row>
    <row r="193" spans="2:18" s="1" customFormat="1" ht="11.85" customHeight="1" x14ac:dyDescent="0.15">
      <c r="B193" s="116" t="s">
        <v>431</v>
      </c>
      <c r="C193" s="52" t="s">
        <v>1013</v>
      </c>
      <c r="D193" s="52" t="s">
        <v>899</v>
      </c>
      <c r="E193" s="8">
        <v>182</v>
      </c>
      <c r="F193" s="9">
        <v>0.34666666666666701</v>
      </c>
      <c r="G193" s="8">
        <v>343</v>
      </c>
      <c r="H193" s="9">
        <v>9.5066518847006606E-2</v>
      </c>
      <c r="I193" s="8">
        <v>1190</v>
      </c>
      <c r="J193" s="9">
        <v>6.8536543224097204E-2</v>
      </c>
      <c r="K193" s="8">
        <v>11</v>
      </c>
      <c r="L193" s="9">
        <v>3.2069970845481098E-2</v>
      </c>
      <c r="M193" s="8">
        <v>55</v>
      </c>
      <c r="N193" s="9">
        <v>4.6218487394957999E-2</v>
      </c>
      <c r="O193" s="54" t="s">
        <v>922</v>
      </c>
      <c r="P193" s="55">
        <v>3.4693877551020398</v>
      </c>
      <c r="Q193" s="55">
        <v>3.12048192771084</v>
      </c>
      <c r="R193" s="117">
        <v>0.58309037900874605</v>
      </c>
    </row>
    <row r="194" spans="2:18" s="1" customFormat="1" ht="11.85" customHeight="1" x14ac:dyDescent="0.15">
      <c r="B194" s="116" t="s">
        <v>537</v>
      </c>
      <c r="C194" s="56" t="s">
        <v>1008</v>
      </c>
      <c r="D194" s="56" t="s">
        <v>906</v>
      </c>
      <c r="E194" s="10">
        <v>3</v>
      </c>
      <c r="F194" s="11">
        <v>0.10344827586206901</v>
      </c>
      <c r="G194" s="10">
        <v>26</v>
      </c>
      <c r="H194" s="11">
        <v>7.2062084257206198E-3</v>
      </c>
      <c r="I194" s="10">
        <v>92</v>
      </c>
      <c r="J194" s="11">
        <v>5.2986235097621402E-3</v>
      </c>
      <c r="K194" s="10">
        <v>1</v>
      </c>
      <c r="L194" s="11">
        <v>3.8461538461538498E-2</v>
      </c>
      <c r="M194" s="10">
        <v>2</v>
      </c>
      <c r="N194" s="11">
        <v>2.1739130434782601E-2</v>
      </c>
      <c r="O194" s="58" t="s">
        <v>922</v>
      </c>
      <c r="P194" s="59">
        <v>3.5384615384615401</v>
      </c>
      <c r="Q194" s="59">
        <v>3.24</v>
      </c>
      <c r="R194" s="118"/>
    </row>
    <row r="195" spans="2:18" s="1" customFormat="1" ht="11.85" customHeight="1" x14ac:dyDescent="0.15">
      <c r="B195" s="116" t="s">
        <v>476</v>
      </c>
      <c r="C195" s="52" t="s">
        <v>1002</v>
      </c>
      <c r="D195" s="52" t="s">
        <v>899</v>
      </c>
      <c r="E195" s="8">
        <v>1</v>
      </c>
      <c r="F195" s="9">
        <v>0.05</v>
      </c>
      <c r="G195" s="8">
        <v>19</v>
      </c>
      <c r="H195" s="9">
        <v>5.2660753880266102E-3</v>
      </c>
      <c r="I195" s="8">
        <v>124</v>
      </c>
      <c r="J195" s="9">
        <v>7.14162299141853E-3</v>
      </c>
      <c r="K195" s="8">
        <v>1</v>
      </c>
      <c r="L195" s="9">
        <v>5.2631578947368397E-2</v>
      </c>
      <c r="M195" s="8">
        <v>7</v>
      </c>
      <c r="N195" s="9">
        <v>5.6451612903225798E-2</v>
      </c>
      <c r="O195" s="54" t="s">
        <v>915</v>
      </c>
      <c r="P195" s="55">
        <v>6.5263157894736796</v>
      </c>
      <c r="Q195" s="55">
        <v>5.1666666666666696</v>
      </c>
      <c r="R195" s="117">
        <v>0.52631578947368396</v>
      </c>
    </row>
    <row r="196" spans="2:18" s="1" customFormat="1" ht="11.85" customHeight="1" x14ac:dyDescent="0.15">
      <c r="B196" s="116" t="s">
        <v>341</v>
      </c>
      <c r="C196" s="56" t="s">
        <v>1013</v>
      </c>
      <c r="D196" s="56" t="s">
        <v>906</v>
      </c>
      <c r="E196" s="10">
        <v>51</v>
      </c>
      <c r="F196" s="11">
        <v>0.156441717791411</v>
      </c>
      <c r="G196" s="10">
        <v>275</v>
      </c>
      <c r="H196" s="11">
        <v>7.6219512195122005E-2</v>
      </c>
      <c r="I196" s="10">
        <v>774</v>
      </c>
      <c r="J196" s="11">
        <v>4.4577549962564099E-2</v>
      </c>
      <c r="K196" s="10">
        <v>26</v>
      </c>
      <c r="L196" s="11">
        <v>9.4545454545454599E-2</v>
      </c>
      <c r="M196" s="10">
        <v>65</v>
      </c>
      <c r="N196" s="11">
        <v>8.3979328165374706E-2</v>
      </c>
      <c r="O196" s="58" t="s">
        <v>903</v>
      </c>
      <c r="P196" s="59">
        <v>2.81454545454545</v>
      </c>
      <c r="Q196" s="59">
        <v>2.4297188755020098</v>
      </c>
      <c r="R196" s="118"/>
    </row>
    <row r="197" spans="2:18" s="1" customFormat="1" ht="11.85" customHeight="1" x14ac:dyDescent="0.15">
      <c r="B197" s="116" t="s">
        <v>526</v>
      </c>
      <c r="C197" s="52" t="s">
        <v>1008</v>
      </c>
      <c r="D197" s="52" t="s">
        <v>899</v>
      </c>
      <c r="E197" s="8">
        <v>33</v>
      </c>
      <c r="F197" s="9">
        <v>0.46478873239436602</v>
      </c>
      <c r="G197" s="8">
        <v>38</v>
      </c>
      <c r="H197" s="9">
        <v>1.05321507760532E-2</v>
      </c>
      <c r="I197" s="8">
        <v>222</v>
      </c>
      <c r="J197" s="9">
        <v>1.2785808903991201E-2</v>
      </c>
      <c r="K197" s="8">
        <v>2</v>
      </c>
      <c r="L197" s="9">
        <v>5.2631578947368397E-2</v>
      </c>
      <c r="M197" s="8">
        <v>9</v>
      </c>
      <c r="N197" s="9">
        <v>4.0540540540540501E-2</v>
      </c>
      <c r="O197" s="54" t="s">
        <v>912</v>
      </c>
      <c r="P197" s="55">
        <v>5.8421052631578902</v>
      </c>
      <c r="Q197" s="55">
        <v>5.19444444444445</v>
      </c>
      <c r="R197" s="117">
        <v>1.7105263157894699</v>
      </c>
    </row>
    <row r="198" spans="2:18" s="1" customFormat="1" ht="11.85" customHeight="1" x14ac:dyDescent="0.15">
      <c r="B198" s="116" t="s">
        <v>325</v>
      </c>
      <c r="C198" s="56" t="s">
        <v>1013</v>
      </c>
      <c r="D198" s="56" t="s">
        <v>899</v>
      </c>
      <c r="E198" s="10">
        <v>24</v>
      </c>
      <c r="F198" s="11">
        <v>0.34782608695652201</v>
      </c>
      <c r="G198" s="10">
        <v>45</v>
      </c>
      <c r="H198" s="11">
        <v>1.2472283813747201E-2</v>
      </c>
      <c r="I198" s="10">
        <v>143</v>
      </c>
      <c r="J198" s="11">
        <v>8.2359039336520196E-3</v>
      </c>
      <c r="K198" s="10">
        <v>8</v>
      </c>
      <c r="L198" s="11">
        <v>0.17777777777777801</v>
      </c>
      <c r="M198" s="10">
        <v>24</v>
      </c>
      <c r="N198" s="11">
        <v>0.16783216783216801</v>
      </c>
      <c r="O198" s="58" t="s">
        <v>903</v>
      </c>
      <c r="P198" s="59">
        <v>3.1777777777777798</v>
      </c>
      <c r="Q198" s="59">
        <v>2.35135135135135</v>
      </c>
      <c r="R198" s="118">
        <v>0.22222222222222199</v>
      </c>
    </row>
    <row r="199" spans="2:18" s="1" customFormat="1" ht="11.85" customHeight="1" x14ac:dyDescent="0.15">
      <c r="B199" s="116" t="s">
        <v>309</v>
      </c>
      <c r="C199" s="52" t="s">
        <v>1570</v>
      </c>
      <c r="D199" s="52" t="s">
        <v>899</v>
      </c>
      <c r="E199" s="8">
        <v>38</v>
      </c>
      <c r="F199" s="9">
        <v>0.59375</v>
      </c>
      <c r="G199" s="8">
        <v>26</v>
      </c>
      <c r="H199" s="9">
        <v>7.2062084257206198E-3</v>
      </c>
      <c r="I199" s="8">
        <v>75</v>
      </c>
      <c r="J199" s="9">
        <v>4.3195300351321804E-3</v>
      </c>
      <c r="K199" s="8">
        <v>2</v>
      </c>
      <c r="L199" s="9">
        <v>7.69230769230769E-2</v>
      </c>
      <c r="M199" s="8">
        <v>6</v>
      </c>
      <c r="N199" s="9">
        <v>0.08</v>
      </c>
      <c r="O199" s="54" t="s">
        <v>903</v>
      </c>
      <c r="P199" s="55">
        <v>2.8846153846153801</v>
      </c>
      <c r="Q199" s="55">
        <v>2.5416666666666701</v>
      </c>
      <c r="R199" s="117">
        <v>0.38461538461538503</v>
      </c>
    </row>
    <row r="200" spans="2:18" s="1" customFormat="1" ht="11.85" customHeight="1" x14ac:dyDescent="0.15">
      <c r="B200" s="116" t="s">
        <v>448</v>
      </c>
      <c r="C200" s="56" t="s">
        <v>1013</v>
      </c>
      <c r="D200" s="56" t="s">
        <v>906</v>
      </c>
      <c r="E200" s="10">
        <v>29</v>
      </c>
      <c r="F200" s="11">
        <v>0.42647058823529399</v>
      </c>
      <c r="G200" s="10">
        <v>39</v>
      </c>
      <c r="H200" s="11">
        <v>1.08093126385809E-2</v>
      </c>
      <c r="I200" s="10">
        <v>121</v>
      </c>
      <c r="J200" s="11">
        <v>6.9688417900132501E-3</v>
      </c>
      <c r="K200" s="10"/>
      <c r="L200" s="11"/>
      <c r="M200" s="10"/>
      <c r="N200" s="11"/>
      <c r="O200" s="58" t="s">
        <v>922</v>
      </c>
      <c r="P200" s="59">
        <v>3.1025641025641</v>
      </c>
      <c r="Q200" s="59">
        <v>3.1025641025641</v>
      </c>
      <c r="R200" s="118"/>
    </row>
    <row r="201" spans="2:18" s="1" customFormat="1" ht="11.85" customHeight="1" x14ac:dyDescent="0.15">
      <c r="B201" s="116" t="s">
        <v>318</v>
      </c>
      <c r="C201" s="52" t="s">
        <v>1013</v>
      </c>
      <c r="D201" s="52" t="s">
        <v>899</v>
      </c>
      <c r="E201" s="8">
        <v>5</v>
      </c>
      <c r="F201" s="9">
        <v>7.8125E-2</v>
      </c>
      <c r="G201" s="8">
        <v>59</v>
      </c>
      <c r="H201" s="9">
        <v>1.6352549889135301E-2</v>
      </c>
      <c r="I201" s="8">
        <v>520</v>
      </c>
      <c r="J201" s="9">
        <v>2.9948741576916401E-2</v>
      </c>
      <c r="K201" s="8"/>
      <c r="L201" s="9"/>
      <c r="M201" s="8"/>
      <c r="N201" s="9"/>
      <c r="O201" s="54" t="s">
        <v>924</v>
      </c>
      <c r="P201" s="55">
        <v>8.8135593220338997</v>
      </c>
      <c r="Q201" s="55">
        <v>8.8135593220338997</v>
      </c>
      <c r="R201" s="117">
        <v>1.13559322033898</v>
      </c>
    </row>
    <row r="202" spans="2:18" s="1" customFormat="1" ht="11.85" customHeight="1" x14ac:dyDescent="0.15">
      <c r="B202" s="116" t="s">
        <v>316</v>
      </c>
      <c r="C202" s="56" t="s">
        <v>1570</v>
      </c>
      <c r="D202" s="56" t="s">
        <v>906</v>
      </c>
      <c r="E202" s="10">
        <v>6</v>
      </c>
      <c r="F202" s="11">
        <v>0.157894736842105</v>
      </c>
      <c r="G202" s="10">
        <v>32</v>
      </c>
      <c r="H202" s="11">
        <v>8.8691796008869197E-3</v>
      </c>
      <c r="I202" s="10">
        <v>165</v>
      </c>
      <c r="J202" s="11">
        <v>9.5029660772907899E-3</v>
      </c>
      <c r="K202" s="10"/>
      <c r="L202" s="11"/>
      <c r="M202" s="10"/>
      <c r="N202" s="11"/>
      <c r="O202" s="58" t="s">
        <v>923</v>
      </c>
      <c r="P202" s="59">
        <v>5.15625</v>
      </c>
      <c r="Q202" s="59">
        <v>5.15625</v>
      </c>
      <c r="R202" s="118"/>
    </row>
    <row r="203" spans="2:18" s="1" customFormat="1" ht="11.85" customHeight="1" x14ac:dyDescent="0.15">
      <c r="B203" s="116" t="s">
        <v>535</v>
      </c>
      <c r="C203" s="52" t="s">
        <v>1008</v>
      </c>
      <c r="D203" s="52" t="s">
        <v>906</v>
      </c>
      <c r="E203" s="8"/>
      <c r="F203" s="9"/>
      <c r="G203" s="8">
        <v>19</v>
      </c>
      <c r="H203" s="9">
        <v>5.2660753880266102E-3</v>
      </c>
      <c r="I203" s="8">
        <v>101</v>
      </c>
      <c r="J203" s="9">
        <v>5.8169671139779999E-3</v>
      </c>
      <c r="K203" s="8"/>
      <c r="L203" s="9"/>
      <c r="M203" s="8"/>
      <c r="N203" s="9"/>
      <c r="O203" s="54" t="s">
        <v>908</v>
      </c>
      <c r="P203" s="55">
        <v>5.3157894736842097</v>
      </c>
      <c r="Q203" s="55">
        <v>5.3157894736842097</v>
      </c>
      <c r="R203" s="117"/>
    </row>
    <row r="204" spans="2:18" s="1" customFormat="1" ht="11.85" customHeight="1" x14ac:dyDescent="0.15">
      <c r="B204" s="116" t="s">
        <v>447</v>
      </c>
      <c r="C204" s="56" t="s">
        <v>1013</v>
      </c>
      <c r="D204" s="56" t="s">
        <v>906</v>
      </c>
      <c r="E204" s="10">
        <v>62</v>
      </c>
      <c r="F204" s="11">
        <v>0.37125748502993999</v>
      </c>
      <c r="G204" s="10">
        <v>105</v>
      </c>
      <c r="H204" s="11">
        <v>2.91019955654102E-2</v>
      </c>
      <c r="I204" s="10">
        <v>445</v>
      </c>
      <c r="J204" s="11">
        <v>2.56292115417843E-2</v>
      </c>
      <c r="K204" s="10">
        <v>1</v>
      </c>
      <c r="L204" s="11">
        <v>9.5238095238095299E-3</v>
      </c>
      <c r="M204" s="10">
        <v>8</v>
      </c>
      <c r="N204" s="11">
        <v>1.79775280898876E-2</v>
      </c>
      <c r="O204" s="58" t="s">
        <v>923</v>
      </c>
      <c r="P204" s="59">
        <v>4.2380952380952399</v>
      </c>
      <c r="Q204" s="59">
        <v>4.0576923076923102</v>
      </c>
      <c r="R204" s="118"/>
    </row>
    <row r="205" spans="2:18" s="1" customFormat="1" ht="11.85" customHeight="1" x14ac:dyDescent="0.15">
      <c r="B205" s="116" t="s">
        <v>538</v>
      </c>
      <c r="C205" s="52" t="s">
        <v>1008</v>
      </c>
      <c r="D205" s="52" t="s">
        <v>906</v>
      </c>
      <c r="E205" s="8">
        <v>19</v>
      </c>
      <c r="F205" s="9">
        <v>0.36538461538461497</v>
      </c>
      <c r="G205" s="8">
        <v>33</v>
      </c>
      <c r="H205" s="9">
        <v>9.1463414634146301E-3</v>
      </c>
      <c r="I205" s="8">
        <v>81</v>
      </c>
      <c r="J205" s="9">
        <v>4.6650924379427498E-3</v>
      </c>
      <c r="K205" s="8">
        <v>1</v>
      </c>
      <c r="L205" s="9">
        <v>3.03030303030303E-2</v>
      </c>
      <c r="M205" s="8">
        <v>3</v>
      </c>
      <c r="N205" s="9">
        <v>3.7037037037037E-2</v>
      </c>
      <c r="O205" s="54" t="s">
        <v>903</v>
      </c>
      <c r="P205" s="55">
        <v>2.4545454545454501</v>
      </c>
      <c r="Q205" s="55">
        <v>2.3125</v>
      </c>
      <c r="R205" s="117"/>
    </row>
    <row r="206" spans="2:18" s="1" customFormat="1" ht="11.85" customHeight="1" x14ac:dyDescent="0.15">
      <c r="B206" s="116" t="s">
        <v>299</v>
      </c>
      <c r="C206" s="56" t="s">
        <v>1006</v>
      </c>
      <c r="D206" s="56" t="s">
        <v>906</v>
      </c>
      <c r="E206" s="10">
        <v>1</v>
      </c>
      <c r="F206" s="11">
        <v>4.5454545454545497E-2</v>
      </c>
      <c r="G206" s="10">
        <v>21</v>
      </c>
      <c r="H206" s="11">
        <v>5.8203991130820398E-3</v>
      </c>
      <c r="I206" s="10">
        <v>57</v>
      </c>
      <c r="J206" s="11">
        <v>3.2828428267004501E-3</v>
      </c>
      <c r="K206" s="10">
        <v>2</v>
      </c>
      <c r="L206" s="11">
        <v>9.5238095238095205E-2</v>
      </c>
      <c r="M206" s="10">
        <v>3</v>
      </c>
      <c r="N206" s="11">
        <v>5.2631578947368397E-2</v>
      </c>
      <c r="O206" s="58" t="s">
        <v>903</v>
      </c>
      <c r="P206" s="59">
        <v>2.71428571428571</v>
      </c>
      <c r="Q206" s="59">
        <v>2.42105263157895</v>
      </c>
      <c r="R206" s="118"/>
    </row>
    <row r="207" spans="2:18" s="1" customFormat="1" ht="11.85" customHeight="1" x14ac:dyDescent="0.15">
      <c r="B207" s="116" t="s">
        <v>306</v>
      </c>
      <c r="C207" s="52" t="s">
        <v>1570</v>
      </c>
      <c r="D207" s="52" t="s">
        <v>899</v>
      </c>
      <c r="E207" s="8">
        <v>7</v>
      </c>
      <c r="F207" s="9">
        <v>5.7851239669421503E-2</v>
      </c>
      <c r="G207" s="8">
        <v>114</v>
      </c>
      <c r="H207" s="9">
        <v>3.1596452328159601E-2</v>
      </c>
      <c r="I207" s="8">
        <v>620</v>
      </c>
      <c r="J207" s="9">
        <v>3.5708114957092703E-2</v>
      </c>
      <c r="K207" s="8"/>
      <c r="L207" s="9"/>
      <c r="M207" s="8"/>
      <c r="N207" s="9"/>
      <c r="O207" s="54" t="s">
        <v>910</v>
      </c>
      <c r="P207" s="55">
        <v>5.4385964912280702</v>
      </c>
      <c r="Q207" s="55">
        <v>5.4385964912280702</v>
      </c>
      <c r="R207" s="117">
        <v>2.0263157894736801</v>
      </c>
    </row>
    <row r="208" spans="2:18" s="1" customFormat="1" ht="11.85" customHeight="1" x14ac:dyDescent="0.15">
      <c r="B208" s="116" t="s">
        <v>320</v>
      </c>
      <c r="C208" s="56" t="s">
        <v>1013</v>
      </c>
      <c r="D208" s="56" t="s">
        <v>899</v>
      </c>
      <c r="E208" s="10">
        <v>2</v>
      </c>
      <c r="F208" s="11">
        <v>3.3898305084745797E-2</v>
      </c>
      <c r="G208" s="10">
        <v>57</v>
      </c>
      <c r="H208" s="11">
        <v>1.57982261640798E-2</v>
      </c>
      <c r="I208" s="10">
        <v>177</v>
      </c>
      <c r="J208" s="11">
        <v>1.0194090882911899E-2</v>
      </c>
      <c r="K208" s="10"/>
      <c r="L208" s="11"/>
      <c r="M208" s="10"/>
      <c r="N208" s="11"/>
      <c r="O208" s="58" t="s">
        <v>910</v>
      </c>
      <c r="P208" s="59">
        <v>3.1052631578947398</v>
      </c>
      <c r="Q208" s="59">
        <v>3.1052631578947398</v>
      </c>
      <c r="R208" s="118">
        <v>0.28070175438596501</v>
      </c>
    </row>
    <row r="209" spans="2:18" s="1" customFormat="1" ht="11.85" customHeight="1" x14ac:dyDescent="0.15">
      <c r="B209" s="116" t="s">
        <v>321</v>
      </c>
      <c r="C209" s="52" t="s">
        <v>1013</v>
      </c>
      <c r="D209" s="52" t="s">
        <v>899</v>
      </c>
      <c r="E209" s="8">
        <v>8</v>
      </c>
      <c r="F209" s="9">
        <v>6.7796610169491497E-2</v>
      </c>
      <c r="G209" s="8">
        <v>110</v>
      </c>
      <c r="H209" s="9">
        <v>3.0487804878048801E-2</v>
      </c>
      <c r="I209" s="8">
        <v>440</v>
      </c>
      <c r="J209" s="9">
        <v>2.53412428727754E-2</v>
      </c>
      <c r="K209" s="8"/>
      <c r="L209" s="9"/>
      <c r="M209" s="8"/>
      <c r="N209" s="9"/>
      <c r="O209" s="54" t="s">
        <v>917</v>
      </c>
      <c r="P209" s="55">
        <v>4</v>
      </c>
      <c r="Q209" s="55">
        <v>4</v>
      </c>
      <c r="R209" s="117">
        <v>0.736363636363636</v>
      </c>
    </row>
    <row r="210" spans="2:18" s="1" customFormat="1" ht="11.85" customHeight="1" x14ac:dyDescent="0.15">
      <c r="B210" s="116" t="s">
        <v>449</v>
      </c>
      <c r="C210" s="56" t="s">
        <v>1013</v>
      </c>
      <c r="D210" s="56" t="s">
        <v>906</v>
      </c>
      <c r="E210" s="10">
        <v>92</v>
      </c>
      <c r="F210" s="11">
        <v>0.57142857142857095</v>
      </c>
      <c r="G210" s="10">
        <v>69</v>
      </c>
      <c r="H210" s="11">
        <v>1.9124168514412399E-2</v>
      </c>
      <c r="I210" s="10">
        <v>202</v>
      </c>
      <c r="J210" s="11">
        <v>1.1633934227956E-2</v>
      </c>
      <c r="K210" s="10">
        <v>8</v>
      </c>
      <c r="L210" s="11">
        <v>0.115942028985507</v>
      </c>
      <c r="M210" s="10">
        <v>29</v>
      </c>
      <c r="N210" s="11">
        <v>0.143564356435644</v>
      </c>
      <c r="O210" s="58" t="s">
        <v>903</v>
      </c>
      <c r="P210" s="59">
        <v>2.9275362318840599</v>
      </c>
      <c r="Q210" s="59">
        <v>2.3114754098360701</v>
      </c>
      <c r="R210" s="118"/>
    </row>
    <row r="211" spans="2:18" s="1" customFormat="1" ht="15.4" customHeight="1" x14ac:dyDescent="0.15">
      <c r="B211" s="119" t="s">
        <v>1009</v>
      </c>
      <c r="C211" s="63"/>
      <c r="D211" s="63"/>
      <c r="E211" s="20">
        <v>70</v>
      </c>
      <c r="F211" s="22">
        <v>0.21671826625387</v>
      </c>
      <c r="G211" s="20">
        <v>253</v>
      </c>
      <c r="H211" s="22">
        <v>7.0121951219512202E-2</v>
      </c>
      <c r="I211" s="20">
        <v>1661</v>
      </c>
      <c r="J211" s="22">
        <v>9.5663191844727297E-2</v>
      </c>
      <c r="K211" s="20">
        <v>17</v>
      </c>
      <c r="L211" s="22">
        <v>6.7193675889328106E-2</v>
      </c>
      <c r="M211" s="20">
        <v>158</v>
      </c>
      <c r="N211" s="22">
        <v>9.5123419626730904E-2</v>
      </c>
      <c r="O211" s="63"/>
      <c r="P211" s="64">
        <v>6.5652173913043503</v>
      </c>
      <c r="Q211" s="64">
        <v>5.5296610169491496</v>
      </c>
      <c r="R211" s="120">
        <v>1.6600790513834001</v>
      </c>
    </row>
    <row r="212" spans="2:18" s="1" customFormat="1" ht="14.65" customHeight="1" x14ac:dyDescent="0.15">
      <c r="B212" s="119" t="s">
        <v>1010</v>
      </c>
      <c r="C212" s="65"/>
      <c r="D212" s="65"/>
      <c r="E212" s="21">
        <v>158</v>
      </c>
      <c r="F212" s="23">
        <v>0.53559322033898304</v>
      </c>
      <c r="G212" s="21">
        <v>137</v>
      </c>
      <c r="H212" s="23">
        <v>3.7971175166297097E-2</v>
      </c>
      <c r="I212" s="21">
        <v>668</v>
      </c>
      <c r="J212" s="23">
        <v>3.84726141795773E-2</v>
      </c>
      <c r="K212" s="21">
        <v>5</v>
      </c>
      <c r="L212" s="23">
        <v>3.6496350364963501E-2</v>
      </c>
      <c r="M212" s="21">
        <v>42</v>
      </c>
      <c r="N212" s="23">
        <v>6.2874251497005998E-2</v>
      </c>
      <c r="O212" s="65"/>
      <c r="P212" s="66">
        <v>4.8759124087591204</v>
      </c>
      <c r="Q212" s="66">
        <v>4.2878787878787898</v>
      </c>
      <c r="R212" s="121"/>
    </row>
    <row r="213" spans="2:18" s="1" customFormat="1" ht="14.65" customHeight="1" x14ac:dyDescent="0.15">
      <c r="B213" s="108" t="s">
        <v>879</v>
      </c>
      <c r="C213" s="122"/>
      <c r="D213" s="122"/>
      <c r="E213" s="109">
        <v>1322</v>
      </c>
      <c r="F213" s="110">
        <v>0.26815415821500999</v>
      </c>
      <c r="G213" s="109">
        <v>3608</v>
      </c>
      <c r="H213" s="110">
        <v>1</v>
      </c>
      <c r="I213" s="109">
        <v>17363</v>
      </c>
      <c r="J213" s="110">
        <v>1</v>
      </c>
      <c r="K213" s="109">
        <v>116</v>
      </c>
      <c r="L213" s="110">
        <v>3.2150776053215098E-2</v>
      </c>
      <c r="M213" s="109">
        <v>565</v>
      </c>
      <c r="N213" s="110">
        <v>3.2540459597995702E-2</v>
      </c>
      <c r="O213" s="122"/>
      <c r="P213" s="123">
        <v>4.8123614190687398</v>
      </c>
      <c r="Q213" s="123">
        <v>4.5257731958762903</v>
      </c>
      <c r="R213" s="124">
        <v>1.1911712353150601</v>
      </c>
    </row>
    <row r="214" spans="2:18" s="1" customFormat="1" ht="12.75" customHeight="1" x14ac:dyDescent="0.2">
      <c r="B214" s="183" t="s">
        <v>979</v>
      </c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</row>
    <row r="215" spans="2:18" s="1" customFormat="1" ht="14.65" customHeight="1" x14ac:dyDescent="0.15"/>
    <row r="216" spans="2:18" s="1" customFormat="1" ht="14.65" customHeight="1" x14ac:dyDescent="0.15">
      <c r="B216" s="114" t="s">
        <v>1816</v>
      </c>
    </row>
    <row r="217" spans="2:18" s="1" customFormat="1" ht="21.75" customHeight="1" x14ac:dyDescent="0.2">
      <c r="B217" s="192"/>
      <c r="C217" s="101"/>
      <c r="D217" s="193"/>
      <c r="E217" s="193"/>
      <c r="F217" s="193"/>
      <c r="G217" s="167" t="s">
        <v>885</v>
      </c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</row>
    <row r="218" spans="2:18" s="1" customFormat="1" ht="14.65" customHeight="1" x14ac:dyDescent="0.2">
      <c r="B218" s="192"/>
      <c r="C218" s="62"/>
      <c r="D218" s="193"/>
      <c r="E218" s="193"/>
      <c r="F218" s="193"/>
      <c r="G218" s="177" t="s">
        <v>832</v>
      </c>
      <c r="H218" s="177"/>
      <c r="I218" s="177"/>
      <c r="J218" s="177"/>
      <c r="K218" s="174" t="s">
        <v>886</v>
      </c>
      <c r="L218" s="174"/>
      <c r="M218" s="174"/>
      <c r="N218" s="174"/>
      <c r="O218" s="174" t="s">
        <v>887</v>
      </c>
      <c r="P218" s="191" t="s">
        <v>888</v>
      </c>
      <c r="Q218" s="191"/>
      <c r="R218" s="191"/>
    </row>
    <row r="219" spans="2:18" s="1" customFormat="1" ht="14.65" customHeight="1" x14ac:dyDescent="0.15">
      <c r="B219" s="194" t="s">
        <v>274</v>
      </c>
      <c r="C219" s="177" t="s">
        <v>1001</v>
      </c>
      <c r="D219" s="177" t="s">
        <v>889</v>
      </c>
      <c r="E219" s="195" t="s">
        <v>842</v>
      </c>
      <c r="F219" s="195"/>
      <c r="G219" s="177" t="s">
        <v>890</v>
      </c>
      <c r="H219" s="177"/>
      <c r="I219" s="177" t="s">
        <v>891</v>
      </c>
      <c r="J219" s="177"/>
      <c r="K219" s="174" t="s">
        <v>890</v>
      </c>
      <c r="L219" s="174"/>
      <c r="M219" s="174" t="s">
        <v>891</v>
      </c>
      <c r="N219" s="174"/>
      <c r="O219" s="174"/>
      <c r="P219" s="191"/>
      <c r="Q219" s="191"/>
      <c r="R219" s="191"/>
    </row>
    <row r="220" spans="2:18" s="1" customFormat="1" ht="37.15" customHeight="1" x14ac:dyDescent="0.15">
      <c r="B220" s="194"/>
      <c r="C220" s="177"/>
      <c r="D220" s="177"/>
      <c r="E220" s="50" t="s">
        <v>892</v>
      </c>
      <c r="F220" s="50" t="s">
        <v>893</v>
      </c>
      <c r="G220" s="50" t="s">
        <v>892</v>
      </c>
      <c r="H220" s="27" t="s">
        <v>894</v>
      </c>
      <c r="I220" s="50" t="s">
        <v>892</v>
      </c>
      <c r="J220" s="27" t="s">
        <v>894</v>
      </c>
      <c r="K220" s="27" t="s">
        <v>892</v>
      </c>
      <c r="L220" s="27" t="s">
        <v>893</v>
      </c>
      <c r="M220" s="27" t="s">
        <v>892</v>
      </c>
      <c r="N220" s="27" t="s">
        <v>893</v>
      </c>
      <c r="O220" s="174"/>
      <c r="P220" s="27" t="s">
        <v>895</v>
      </c>
      <c r="Q220" s="27" t="s">
        <v>896</v>
      </c>
      <c r="R220" s="115" t="s">
        <v>897</v>
      </c>
    </row>
    <row r="221" spans="2:18" s="1" customFormat="1" ht="11.85" customHeight="1" x14ac:dyDescent="0.15">
      <c r="B221" s="116" t="s">
        <v>615</v>
      </c>
      <c r="C221" s="52" t="s">
        <v>912</v>
      </c>
      <c r="D221" s="52" t="s">
        <v>899</v>
      </c>
      <c r="E221" s="8">
        <v>2</v>
      </c>
      <c r="F221" s="9">
        <v>4.6511627906976702E-2</v>
      </c>
      <c r="G221" s="8">
        <v>41</v>
      </c>
      <c r="H221" s="9">
        <v>1.3179042108646699E-2</v>
      </c>
      <c r="I221" s="8">
        <v>144</v>
      </c>
      <c r="J221" s="9">
        <v>6.7892503536067898E-3</v>
      </c>
      <c r="K221" s="8"/>
      <c r="L221" s="9"/>
      <c r="M221" s="8"/>
      <c r="N221" s="9"/>
      <c r="O221" s="54" t="s">
        <v>923</v>
      </c>
      <c r="P221" s="55">
        <v>3.51219512195122</v>
      </c>
      <c r="Q221" s="55">
        <v>3.51219512195122</v>
      </c>
      <c r="R221" s="117">
        <v>0.85365853658536595</v>
      </c>
    </row>
    <row r="222" spans="2:18" s="1" customFormat="1" ht="11.85" customHeight="1" x14ac:dyDescent="0.15">
      <c r="B222" s="116" t="s">
        <v>567</v>
      </c>
      <c r="C222" s="56" t="s">
        <v>916</v>
      </c>
      <c r="D222" s="56" t="s">
        <v>899</v>
      </c>
      <c r="E222" s="10">
        <v>6</v>
      </c>
      <c r="F222" s="11">
        <v>0.20689655172413801</v>
      </c>
      <c r="G222" s="10">
        <v>23</v>
      </c>
      <c r="H222" s="11">
        <v>7.39312118289939E-3</v>
      </c>
      <c r="I222" s="10">
        <v>129</v>
      </c>
      <c r="J222" s="11">
        <v>6.0820367751060799E-3</v>
      </c>
      <c r="K222" s="10">
        <v>2</v>
      </c>
      <c r="L222" s="11">
        <v>8.6956521739130405E-2</v>
      </c>
      <c r="M222" s="10">
        <v>26</v>
      </c>
      <c r="N222" s="11">
        <v>0.201550387596899</v>
      </c>
      <c r="O222" s="58" t="s">
        <v>921</v>
      </c>
      <c r="P222" s="59">
        <v>5.6086956521739104</v>
      </c>
      <c r="Q222" s="59">
        <v>3.7619047619047601</v>
      </c>
      <c r="R222" s="118">
        <v>1.0434782608695701</v>
      </c>
    </row>
    <row r="223" spans="2:18" s="1" customFormat="1" ht="11.85" customHeight="1" x14ac:dyDescent="0.15">
      <c r="B223" s="116" t="s">
        <v>732</v>
      </c>
      <c r="C223" s="52" t="s">
        <v>1005</v>
      </c>
      <c r="D223" s="52" t="s">
        <v>899</v>
      </c>
      <c r="E223" s="8">
        <v>1</v>
      </c>
      <c r="F223" s="9">
        <v>3.3333333333333298E-2</v>
      </c>
      <c r="G223" s="8">
        <v>29</v>
      </c>
      <c r="H223" s="9">
        <v>9.3217614914818392E-3</v>
      </c>
      <c r="I223" s="8">
        <v>111</v>
      </c>
      <c r="J223" s="9">
        <v>5.2333804809052299E-3</v>
      </c>
      <c r="K223" s="8"/>
      <c r="L223" s="9"/>
      <c r="M223" s="8"/>
      <c r="N223" s="9"/>
      <c r="O223" s="54" t="s">
        <v>920</v>
      </c>
      <c r="P223" s="55">
        <v>3.8275862068965498</v>
      </c>
      <c r="Q223" s="55">
        <v>3.8275862068965498</v>
      </c>
      <c r="R223" s="117">
        <v>0.89655172413793105</v>
      </c>
    </row>
    <row r="224" spans="2:18" s="1" customFormat="1" ht="11.85" customHeight="1" x14ac:dyDescent="0.15">
      <c r="B224" s="116" t="s">
        <v>710</v>
      </c>
      <c r="C224" s="56" t="s">
        <v>909</v>
      </c>
      <c r="D224" s="56" t="s">
        <v>906</v>
      </c>
      <c r="E224" s="10">
        <v>61</v>
      </c>
      <c r="F224" s="11">
        <v>0.64893617021276595</v>
      </c>
      <c r="G224" s="10">
        <v>33</v>
      </c>
      <c r="H224" s="11">
        <v>1.06075216972035E-2</v>
      </c>
      <c r="I224" s="10">
        <v>152</v>
      </c>
      <c r="J224" s="11">
        <v>7.1664309288071697E-3</v>
      </c>
      <c r="K224" s="10">
        <v>2</v>
      </c>
      <c r="L224" s="11">
        <v>6.0606060606060601E-2</v>
      </c>
      <c r="M224" s="10">
        <v>41</v>
      </c>
      <c r="N224" s="11">
        <v>0.269736842105263</v>
      </c>
      <c r="O224" s="58" t="s">
        <v>922</v>
      </c>
      <c r="P224" s="59">
        <v>4.60606060606061</v>
      </c>
      <c r="Q224" s="59">
        <v>3</v>
      </c>
      <c r="R224" s="118"/>
    </row>
    <row r="225" spans="2:18" s="1" customFormat="1" ht="11.85" customHeight="1" x14ac:dyDescent="0.15">
      <c r="B225" s="116" t="s">
        <v>412</v>
      </c>
      <c r="C225" s="52" t="s">
        <v>1007</v>
      </c>
      <c r="D225" s="52" t="s">
        <v>899</v>
      </c>
      <c r="E225" s="8">
        <v>3</v>
      </c>
      <c r="F225" s="9">
        <v>5.3571428571428603E-2</v>
      </c>
      <c r="G225" s="8">
        <v>53</v>
      </c>
      <c r="H225" s="9">
        <v>1.7036322725811601E-2</v>
      </c>
      <c r="I225" s="8">
        <v>721</v>
      </c>
      <c r="J225" s="9">
        <v>3.3993399339933998E-2</v>
      </c>
      <c r="K225" s="8">
        <v>3</v>
      </c>
      <c r="L225" s="9">
        <v>5.6603773584905703E-2</v>
      </c>
      <c r="M225" s="8">
        <v>91</v>
      </c>
      <c r="N225" s="9">
        <v>0.12621359223301001</v>
      </c>
      <c r="O225" s="54" t="s">
        <v>932</v>
      </c>
      <c r="P225" s="55">
        <v>13.603773584905699</v>
      </c>
      <c r="Q225" s="55">
        <v>10.08</v>
      </c>
      <c r="R225" s="117">
        <v>3.2264150943396199</v>
      </c>
    </row>
    <row r="226" spans="2:18" s="1" customFormat="1" ht="11.85" customHeight="1" x14ac:dyDescent="0.15">
      <c r="B226" s="116" t="s">
        <v>446</v>
      </c>
      <c r="C226" s="56" t="s">
        <v>1007</v>
      </c>
      <c r="D226" s="56" t="s">
        <v>906</v>
      </c>
      <c r="E226" s="10">
        <v>195</v>
      </c>
      <c r="F226" s="11">
        <v>0.42116630669546401</v>
      </c>
      <c r="G226" s="10">
        <v>268</v>
      </c>
      <c r="H226" s="11">
        <v>8.6145933783349393E-2</v>
      </c>
      <c r="I226" s="10">
        <v>951</v>
      </c>
      <c r="J226" s="11">
        <v>4.4837340876944798E-2</v>
      </c>
      <c r="K226" s="10">
        <v>45</v>
      </c>
      <c r="L226" s="11">
        <v>0.16791044776119399</v>
      </c>
      <c r="M226" s="10">
        <v>189</v>
      </c>
      <c r="N226" s="11">
        <v>0.198738170347003</v>
      </c>
      <c r="O226" s="58" t="s">
        <v>903</v>
      </c>
      <c r="P226" s="59">
        <v>3.5485074626865698</v>
      </c>
      <c r="Q226" s="59">
        <v>2.6008968609865502</v>
      </c>
      <c r="R226" s="118"/>
    </row>
    <row r="227" spans="2:18" s="1" customFormat="1" ht="11.85" customHeight="1" x14ac:dyDescent="0.15">
      <c r="B227" s="116" t="s">
        <v>344</v>
      </c>
      <c r="C227" s="52" t="s">
        <v>1004</v>
      </c>
      <c r="D227" s="52" t="s">
        <v>899</v>
      </c>
      <c r="E227" s="8"/>
      <c r="F227" s="9"/>
      <c r="G227" s="8">
        <v>49</v>
      </c>
      <c r="H227" s="9">
        <v>1.5750562520090002E-2</v>
      </c>
      <c r="I227" s="8">
        <v>491</v>
      </c>
      <c r="J227" s="9">
        <v>2.3149457802923198E-2</v>
      </c>
      <c r="K227" s="8">
        <v>1</v>
      </c>
      <c r="L227" s="9">
        <v>2.04081632653061E-2</v>
      </c>
      <c r="M227" s="8">
        <v>8</v>
      </c>
      <c r="N227" s="9">
        <v>1.6293279022403299E-2</v>
      </c>
      <c r="O227" s="54" t="s">
        <v>907</v>
      </c>
      <c r="P227" s="55">
        <v>10.0204081632653</v>
      </c>
      <c r="Q227" s="55">
        <v>9.4166666666666696</v>
      </c>
      <c r="R227" s="117">
        <v>2.3673469387755102</v>
      </c>
    </row>
    <row r="228" spans="2:18" s="1" customFormat="1" ht="11.85" customHeight="1" x14ac:dyDescent="0.15">
      <c r="B228" s="116" t="s">
        <v>429</v>
      </c>
      <c r="C228" s="56" t="s">
        <v>1007</v>
      </c>
      <c r="D228" s="56" t="s">
        <v>899</v>
      </c>
      <c r="E228" s="10">
        <v>1</v>
      </c>
      <c r="F228" s="11">
        <v>1.87265917602996E-3</v>
      </c>
      <c r="G228" s="10">
        <v>533</v>
      </c>
      <c r="H228" s="11">
        <v>0.17132754741240799</v>
      </c>
      <c r="I228" s="10">
        <v>2068</v>
      </c>
      <c r="J228" s="11">
        <v>9.7501178689297502E-2</v>
      </c>
      <c r="K228" s="10">
        <v>6</v>
      </c>
      <c r="L228" s="11">
        <v>1.12570356472796E-2</v>
      </c>
      <c r="M228" s="10">
        <v>15</v>
      </c>
      <c r="N228" s="11">
        <v>7.2533849129593798E-3</v>
      </c>
      <c r="O228" s="58" t="s">
        <v>922</v>
      </c>
      <c r="P228" s="59">
        <v>3.8799249530956899</v>
      </c>
      <c r="Q228" s="59">
        <v>3.79316888045541</v>
      </c>
      <c r="R228" s="118">
        <v>0.39212007504690399</v>
      </c>
    </row>
    <row r="229" spans="2:18" s="1" customFormat="1" ht="11.85" customHeight="1" x14ac:dyDescent="0.15">
      <c r="B229" s="116" t="s">
        <v>802</v>
      </c>
      <c r="C229" s="52" t="s">
        <v>1007</v>
      </c>
      <c r="D229" s="52" t="s">
        <v>899</v>
      </c>
      <c r="E229" s="8"/>
      <c r="F229" s="9"/>
      <c r="G229" s="8">
        <v>49</v>
      </c>
      <c r="H229" s="9">
        <v>1.5750562520090002E-2</v>
      </c>
      <c r="I229" s="8">
        <v>942</v>
      </c>
      <c r="J229" s="9">
        <v>4.4413012729844402E-2</v>
      </c>
      <c r="K229" s="8">
        <v>11</v>
      </c>
      <c r="L229" s="9">
        <v>0.22448979591836701</v>
      </c>
      <c r="M229" s="8">
        <v>198</v>
      </c>
      <c r="N229" s="9">
        <v>0.210191082802548</v>
      </c>
      <c r="O229" s="54" t="s">
        <v>915</v>
      </c>
      <c r="P229" s="55">
        <v>19.224489795918402</v>
      </c>
      <c r="Q229" s="55">
        <v>12.6315789473684</v>
      </c>
      <c r="R229" s="117">
        <v>2.16326530612245</v>
      </c>
    </row>
    <row r="230" spans="2:18" s="1" customFormat="1" ht="11.85" customHeight="1" x14ac:dyDescent="0.15">
      <c r="B230" s="116" t="s">
        <v>466</v>
      </c>
      <c r="C230" s="56" t="s">
        <v>1005</v>
      </c>
      <c r="D230" s="56" t="s">
        <v>906</v>
      </c>
      <c r="E230" s="10">
        <v>1</v>
      </c>
      <c r="F230" s="11">
        <v>4.3478260869565202E-2</v>
      </c>
      <c r="G230" s="10">
        <v>22</v>
      </c>
      <c r="H230" s="11">
        <v>7.0716811314689796E-3</v>
      </c>
      <c r="I230" s="10">
        <v>198</v>
      </c>
      <c r="J230" s="11">
        <v>9.3352192362093408E-3</v>
      </c>
      <c r="K230" s="10">
        <v>1</v>
      </c>
      <c r="L230" s="11">
        <v>4.5454545454545497E-2</v>
      </c>
      <c r="M230" s="10">
        <v>7</v>
      </c>
      <c r="N230" s="11">
        <v>3.5353535353535401E-2</v>
      </c>
      <c r="O230" s="58" t="s">
        <v>900</v>
      </c>
      <c r="P230" s="59">
        <v>9</v>
      </c>
      <c r="Q230" s="59">
        <v>7.8571428571428603</v>
      </c>
      <c r="R230" s="118"/>
    </row>
    <row r="231" spans="2:18" s="1" customFormat="1" ht="11.85" customHeight="1" x14ac:dyDescent="0.15">
      <c r="B231" s="116" t="s">
        <v>443</v>
      </c>
      <c r="C231" s="52" t="s">
        <v>1007</v>
      </c>
      <c r="D231" s="52" t="s">
        <v>906</v>
      </c>
      <c r="E231" s="8">
        <v>3</v>
      </c>
      <c r="F231" s="9">
        <v>7.3170731707317097E-2</v>
      </c>
      <c r="G231" s="8">
        <v>38</v>
      </c>
      <c r="H231" s="9">
        <v>1.22147219543555E-2</v>
      </c>
      <c r="I231" s="8">
        <v>180</v>
      </c>
      <c r="J231" s="9">
        <v>8.4865629420084899E-3</v>
      </c>
      <c r="K231" s="8">
        <v>1</v>
      </c>
      <c r="L231" s="9">
        <v>2.6315789473684199E-2</v>
      </c>
      <c r="M231" s="8">
        <v>1</v>
      </c>
      <c r="N231" s="9">
        <v>5.5555555555555601E-3</v>
      </c>
      <c r="O231" s="54" t="s">
        <v>935</v>
      </c>
      <c r="P231" s="55">
        <v>4.7368421052631602</v>
      </c>
      <c r="Q231" s="55">
        <v>4.3783783783783798</v>
      </c>
      <c r="R231" s="117"/>
    </row>
    <row r="232" spans="2:18" s="1" customFormat="1" ht="11.85" customHeight="1" x14ac:dyDescent="0.15">
      <c r="B232" s="116" t="s">
        <v>704</v>
      </c>
      <c r="C232" s="56" t="s">
        <v>909</v>
      </c>
      <c r="D232" s="56" t="s">
        <v>899</v>
      </c>
      <c r="E232" s="10">
        <v>6</v>
      </c>
      <c r="F232" s="11">
        <v>0.16666666666666699</v>
      </c>
      <c r="G232" s="10">
        <v>30</v>
      </c>
      <c r="H232" s="11">
        <v>9.6432015429122504E-3</v>
      </c>
      <c r="I232" s="10">
        <v>376</v>
      </c>
      <c r="J232" s="11">
        <v>1.7727487034417701E-2</v>
      </c>
      <c r="K232" s="10">
        <v>6</v>
      </c>
      <c r="L232" s="11">
        <v>0.2</v>
      </c>
      <c r="M232" s="10">
        <v>56</v>
      </c>
      <c r="N232" s="11">
        <v>0.14893617021276601</v>
      </c>
      <c r="O232" s="58" t="s">
        <v>913</v>
      </c>
      <c r="P232" s="59">
        <v>12.533333333333299</v>
      </c>
      <c r="Q232" s="59">
        <v>7.8333333333333304</v>
      </c>
      <c r="R232" s="118">
        <v>4.8333333333333304</v>
      </c>
    </row>
    <row r="233" spans="2:18" s="1" customFormat="1" ht="11.85" customHeight="1" x14ac:dyDescent="0.15">
      <c r="B233" s="116" t="s">
        <v>580</v>
      </c>
      <c r="C233" s="52" t="s">
        <v>916</v>
      </c>
      <c r="D233" s="52" t="s">
        <v>906</v>
      </c>
      <c r="E233" s="8">
        <v>11</v>
      </c>
      <c r="F233" s="9">
        <v>0.21153846153846201</v>
      </c>
      <c r="G233" s="8">
        <v>41</v>
      </c>
      <c r="H233" s="9">
        <v>1.3179042108646699E-2</v>
      </c>
      <c r="I233" s="8">
        <v>176</v>
      </c>
      <c r="J233" s="9">
        <v>8.2979726544083008E-3</v>
      </c>
      <c r="K233" s="8">
        <v>1</v>
      </c>
      <c r="L233" s="9">
        <v>2.4390243902439001E-2</v>
      </c>
      <c r="M233" s="8">
        <v>2</v>
      </c>
      <c r="N233" s="9">
        <v>1.13636363636364E-2</v>
      </c>
      <c r="O233" s="54" t="s">
        <v>921</v>
      </c>
      <c r="P233" s="55">
        <v>4.2926829268292703</v>
      </c>
      <c r="Q233" s="55">
        <v>4.05</v>
      </c>
      <c r="R233" s="117"/>
    </row>
    <row r="234" spans="2:18" s="1" customFormat="1" ht="11.85" customHeight="1" x14ac:dyDescent="0.15">
      <c r="B234" s="116" t="s">
        <v>803</v>
      </c>
      <c r="C234" s="56" t="s">
        <v>1007</v>
      </c>
      <c r="D234" s="56" t="s">
        <v>899</v>
      </c>
      <c r="E234" s="10"/>
      <c r="F234" s="11"/>
      <c r="G234" s="10">
        <v>27</v>
      </c>
      <c r="H234" s="11">
        <v>8.6788813886210202E-3</v>
      </c>
      <c r="I234" s="10">
        <v>616</v>
      </c>
      <c r="J234" s="11">
        <v>2.9042904290429002E-2</v>
      </c>
      <c r="K234" s="10">
        <v>5</v>
      </c>
      <c r="L234" s="11">
        <v>0.18518518518518501</v>
      </c>
      <c r="M234" s="10">
        <v>235</v>
      </c>
      <c r="N234" s="11">
        <v>0.381493506493507</v>
      </c>
      <c r="O234" s="58" t="s">
        <v>915</v>
      </c>
      <c r="P234" s="59">
        <v>22.814814814814799</v>
      </c>
      <c r="Q234" s="59">
        <v>11.7272727272727</v>
      </c>
      <c r="R234" s="118">
        <v>10.5185185185185</v>
      </c>
    </row>
    <row r="235" spans="2:18" s="1" customFormat="1" ht="11.85" customHeight="1" x14ac:dyDescent="0.15">
      <c r="B235" s="116" t="s">
        <v>561</v>
      </c>
      <c r="C235" s="52" t="s">
        <v>916</v>
      </c>
      <c r="D235" s="52" t="s">
        <v>899</v>
      </c>
      <c r="E235" s="8">
        <v>16</v>
      </c>
      <c r="F235" s="9">
        <v>0.103896103896104</v>
      </c>
      <c r="G235" s="8">
        <v>138</v>
      </c>
      <c r="H235" s="9">
        <v>4.43587270973963E-2</v>
      </c>
      <c r="I235" s="8">
        <v>895</v>
      </c>
      <c r="J235" s="9">
        <v>4.2197076850542199E-2</v>
      </c>
      <c r="K235" s="8"/>
      <c r="L235" s="9"/>
      <c r="M235" s="8"/>
      <c r="N235" s="9"/>
      <c r="O235" s="54" t="s">
        <v>931</v>
      </c>
      <c r="P235" s="55">
        <v>6.4855072463768098</v>
      </c>
      <c r="Q235" s="55">
        <v>6.4855072463768098</v>
      </c>
      <c r="R235" s="117">
        <v>0.79710144927536197</v>
      </c>
    </row>
    <row r="236" spans="2:18" s="1" customFormat="1" ht="11.85" customHeight="1" x14ac:dyDescent="0.15">
      <c r="B236" s="116" t="s">
        <v>427</v>
      </c>
      <c r="C236" s="56" t="s">
        <v>1007</v>
      </c>
      <c r="D236" s="56" t="s">
        <v>899</v>
      </c>
      <c r="E236" s="10"/>
      <c r="F236" s="11"/>
      <c r="G236" s="10">
        <v>153</v>
      </c>
      <c r="H236" s="11">
        <v>4.91803278688525E-2</v>
      </c>
      <c r="I236" s="10">
        <v>1248</v>
      </c>
      <c r="J236" s="11">
        <v>5.8840169731258898E-2</v>
      </c>
      <c r="K236" s="10">
        <v>26</v>
      </c>
      <c r="L236" s="11">
        <v>0.16993464052287599</v>
      </c>
      <c r="M236" s="10">
        <v>80</v>
      </c>
      <c r="N236" s="11">
        <v>6.4102564102564097E-2</v>
      </c>
      <c r="O236" s="58" t="s">
        <v>920</v>
      </c>
      <c r="P236" s="59">
        <v>8.1568627450980404</v>
      </c>
      <c r="Q236" s="59">
        <v>7.1496062992125999</v>
      </c>
      <c r="R236" s="118">
        <v>0.36601307189542498</v>
      </c>
    </row>
    <row r="237" spans="2:18" s="1" customFormat="1" ht="11.85" customHeight="1" x14ac:dyDescent="0.15">
      <c r="B237" s="116" t="s">
        <v>468</v>
      </c>
      <c r="C237" s="52" t="s">
        <v>1005</v>
      </c>
      <c r="D237" s="52" t="s">
        <v>906</v>
      </c>
      <c r="E237" s="8">
        <v>20</v>
      </c>
      <c r="F237" s="9">
        <v>0.476190476190476</v>
      </c>
      <c r="G237" s="8">
        <v>22</v>
      </c>
      <c r="H237" s="9">
        <v>7.0716811314689796E-3</v>
      </c>
      <c r="I237" s="8">
        <v>159</v>
      </c>
      <c r="J237" s="9">
        <v>7.4964639321074998E-3</v>
      </c>
      <c r="K237" s="8"/>
      <c r="L237" s="9"/>
      <c r="M237" s="8"/>
      <c r="N237" s="9"/>
      <c r="O237" s="54" t="s">
        <v>943</v>
      </c>
      <c r="P237" s="55">
        <v>7.2272727272727302</v>
      </c>
      <c r="Q237" s="55">
        <v>7.2272727272727302</v>
      </c>
      <c r="R237" s="117"/>
    </row>
    <row r="238" spans="2:18" s="1" customFormat="1" ht="11.85" customHeight="1" x14ac:dyDescent="0.15">
      <c r="B238" s="116" t="s">
        <v>364</v>
      </c>
      <c r="C238" s="56" t="s">
        <v>1004</v>
      </c>
      <c r="D238" s="56" t="s">
        <v>906</v>
      </c>
      <c r="E238" s="10">
        <v>2</v>
      </c>
      <c r="F238" s="11">
        <v>9.5238095238095205E-2</v>
      </c>
      <c r="G238" s="10">
        <v>19</v>
      </c>
      <c r="H238" s="11">
        <v>6.1073609771777598E-3</v>
      </c>
      <c r="I238" s="10">
        <v>128</v>
      </c>
      <c r="J238" s="11">
        <v>6.0348892032060404E-3</v>
      </c>
      <c r="K238" s="10">
        <v>1</v>
      </c>
      <c r="L238" s="11">
        <v>5.2631578947368397E-2</v>
      </c>
      <c r="M238" s="10">
        <v>1</v>
      </c>
      <c r="N238" s="11">
        <v>7.8125E-3</v>
      </c>
      <c r="O238" s="58" t="s">
        <v>908</v>
      </c>
      <c r="P238" s="59">
        <v>6.7368421052631602</v>
      </c>
      <c r="Q238" s="59">
        <v>6.1666666666666696</v>
      </c>
      <c r="R238" s="118"/>
    </row>
    <row r="239" spans="2:18" s="1" customFormat="1" ht="11.85" customHeight="1" x14ac:dyDescent="0.15">
      <c r="B239" s="116" t="s">
        <v>560</v>
      </c>
      <c r="C239" s="52" t="s">
        <v>916</v>
      </c>
      <c r="D239" s="52" t="s">
        <v>899</v>
      </c>
      <c r="E239" s="8">
        <v>2</v>
      </c>
      <c r="F239" s="9">
        <v>5.8823529411764698E-2</v>
      </c>
      <c r="G239" s="8">
        <v>32</v>
      </c>
      <c r="H239" s="9">
        <v>1.0286081645773101E-2</v>
      </c>
      <c r="I239" s="8">
        <v>238</v>
      </c>
      <c r="J239" s="9">
        <v>1.12211221122112E-2</v>
      </c>
      <c r="K239" s="8">
        <v>3</v>
      </c>
      <c r="L239" s="9">
        <v>9.375E-2</v>
      </c>
      <c r="M239" s="8">
        <v>66</v>
      </c>
      <c r="N239" s="9">
        <v>0.27731092436974802</v>
      </c>
      <c r="O239" s="54" t="s">
        <v>908</v>
      </c>
      <c r="P239" s="55">
        <v>7.4375</v>
      </c>
      <c r="Q239" s="55">
        <v>4.2758620689655196</v>
      </c>
      <c r="R239" s="117">
        <v>1.1875</v>
      </c>
    </row>
    <row r="240" spans="2:18" s="1" customFormat="1" ht="11.85" customHeight="1" x14ac:dyDescent="0.15">
      <c r="B240" s="116" t="s">
        <v>655</v>
      </c>
      <c r="C240" s="56" t="s">
        <v>908</v>
      </c>
      <c r="D240" s="56" t="s">
        <v>906</v>
      </c>
      <c r="E240" s="10">
        <v>11</v>
      </c>
      <c r="F240" s="11">
        <v>0.26829268292682901</v>
      </c>
      <c r="G240" s="10">
        <v>30</v>
      </c>
      <c r="H240" s="11">
        <v>9.6432015429122504E-3</v>
      </c>
      <c r="I240" s="10">
        <v>177</v>
      </c>
      <c r="J240" s="11">
        <v>8.3451202263083394E-3</v>
      </c>
      <c r="K240" s="10">
        <v>1</v>
      </c>
      <c r="L240" s="11">
        <v>3.3333333333333298E-2</v>
      </c>
      <c r="M240" s="10">
        <v>1</v>
      </c>
      <c r="N240" s="11">
        <v>5.6497175141242903E-3</v>
      </c>
      <c r="O240" s="58" t="s">
        <v>928</v>
      </c>
      <c r="P240" s="59">
        <v>5.9</v>
      </c>
      <c r="Q240" s="59">
        <v>5.4137931034482802</v>
      </c>
      <c r="R240" s="118"/>
    </row>
    <row r="241" spans="2:18" s="1" customFormat="1" ht="11.85" customHeight="1" x14ac:dyDescent="0.15">
      <c r="B241" s="116" t="s">
        <v>411</v>
      </c>
      <c r="C241" s="52" t="s">
        <v>1007</v>
      </c>
      <c r="D241" s="52" t="s">
        <v>899</v>
      </c>
      <c r="E241" s="8"/>
      <c r="F241" s="9"/>
      <c r="G241" s="8">
        <v>20</v>
      </c>
      <c r="H241" s="9">
        <v>6.4288010286081701E-3</v>
      </c>
      <c r="I241" s="8">
        <v>279</v>
      </c>
      <c r="J241" s="9">
        <v>1.3154172560113199E-2</v>
      </c>
      <c r="K241" s="8"/>
      <c r="L241" s="9"/>
      <c r="M241" s="8"/>
      <c r="N241" s="9"/>
      <c r="O241" s="54" t="s">
        <v>942</v>
      </c>
      <c r="P241" s="55">
        <v>13.95</v>
      </c>
      <c r="Q241" s="55">
        <v>13.95</v>
      </c>
      <c r="R241" s="117">
        <v>2.7</v>
      </c>
    </row>
    <row r="242" spans="2:18" s="1" customFormat="1" ht="11.85" customHeight="1" x14ac:dyDescent="0.15">
      <c r="B242" s="116" t="s">
        <v>597</v>
      </c>
      <c r="C242" s="56" t="s">
        <v>921</v>
      </c>
      <c r="D242" s="56" t="s">
        <v>899</v>
      </c>
      <c r="E242" s="10">
        <v>54</v>
      </c>
      <c r="F242" s="11">
        <v>0.17197452229299401</v>
      </c>
      <c r="G242" s="10">
        <v>260</v>
      </c>
      <c r="H242" s="11">
        <v>8.35744133719062E-2</v>
      </c>
      <c r="I242" s="10">
        <v>1095</v>
      </c>
      <c r="J242" s="11">
        <v>5.1626591230551598E-2</v>
      </c>
      <c r="K242" s="10">
        <v>3</v>
      </c>
      <c r="L242" s="11">
        <v>1.1538461538461499E-2</v>
      </c>
      <c r="M242" s="10">
        <v>17</v>
      </c>
      <c r="N242" s="11">
        <v>1.55251141552511E-2</v>
      </c>
      <c r="O242" s="58" t="s">
        <v>923</v>
      </c>
      <c r="P242" s="59">
        <v>4.2115384615384599</v>
      </c>
      <c r="Q242" s="59">
        <v>4.0194552529182896</v>
      </c>
      <c r="R242" s="118">
        <v>6.15384615384615E-2</v>
      </c>
    </row>
    <row r="243" spans="2:18" s="1" customFormat="1" ht="11.85" customHeight="1" x14ac:dyDescent="0.15">
      <c r="B243" s="116" t="s">
        <v>452</v>
      </c>
      <c r="C243" s="52" t="s">
        <v>1007</v>
      </c>
      <c r="D243" s="52" t="s">
        <v>906</v>
      </c>
      <c r="E243" s="8">
        <v>99</v>
      </c>
      <c r="F243" s="9">
        <v>0.55000000000000004</v>
      </c>
      <c r="G243" s="8">
        <v>81</v>
      </c>
      <c r="H243" s="9">
        <v>2.6036644165863099E-2</v>
      </c>
      <c r="I243" s="8">
        <v>372</v>
      </c>
      <c r="J243" s="9">
        <v>1.7538896746817498E-2</v>
      </c>
      <c r="K243" s="8">
        <v>9</v>
      </c>
      <c r="L243" s="9">
        <v>0.11111111111111099</v>
      </c>
      <c r="M243" s="8">
        <v>65</v>
      </c>
      <c r="N243" s="9">
        <v>0.17473118279569899</v>
      </c>
      <c r="O243" s="54" t="s">
        <v>922</v>
      </c>
      <c r="P243" s="55">
        <v>4.5925925925925899</v>
      </c>
      <c r="Q243" s="55">
        <v>3.1388888888888902</v>
      </c>
      <c r="R243" s="117"/>
    </row>
    <row r="244" spans="2:18" s="1" customFormat="1" ht="11.85" customHeight="1" x14ac:dyDescent="0.15">
      <c r="B244" s="116" t="s">
        <v>538</v>
      </c>
      <c r="C244" s="56" t="s">
        <v>1008</v>
      </c>
      <c r="D244" s="56" t="s">
        <v>906</v>
      </c>
      <c r="E244" s="10">
        <v>33</v>
      </c>
      <c r="F244" s="11">
        <v>0.532258064516129</v>
      </c>
      <c r="G244" s="10">
        <v>29</v>
      </c>
      <c r="H244" s="11">
        <v>9.3217614914818392E-3</v>
      </c>
      <c r="I244" s="10">
        <v>79</v>
      </c>
      <c r="J244" s="11">
        <v>3.7246581801037202E-3</v>
      </c>
      <c r="K244" s="10">
        <v>3</v>
      </c>
      <c r="L244" s="11">
        <v>0.10344827586206901</v>
      </c>
      <c r="M244" s="10">
        <v>7</v>
      </c>
      <c r="N244" s="11">
        <v>8.8607594936708903E-2</v>
      </c>
      <c r="O244" s="58" t="s">
        <v>903</v>
      </c>
      <c r="P244" s="59">
        <v>2.72413793103448</v>
      </c>
      <c r="Q244" s="59">
        <v>2.3076923076923102</v>
      </c>
      <c r="R244" s="118"/>
    </row>
    <row r="245" spans="2:18" s="1" customFormat="1" ht="11.85" customHeight="1" x14ac:dyDescent="0.15">
      <c r="B245" s="116" t="s">
        <v>589</v>
      </c>
      <c r="C245" s="52" t="s">
        <v>916</v>
      </c>
      <c r="D245" s="52" t="s">
        <v>906</v>
      </c>
      <c r="E245" s="8">
        <v>43</v>
      </c>
      <c r="F245" s="9">
        <v>0.452631578947368</v>
      </c>
      <c r="G245" s="8">
        <v>52</v>
      </c>
      <c r="H245" s="9">
        <v>1.6714882674381201E-2</v>
      </c>
      <c r="I245" s="8">
        <v>360</v>
      </c>
      <c r="J245" s="9">
        <v>1.6973125884017001E-2</v>
      </c>
      <c r="K245" s="8">
        <v>3</v>
      </c>
      <c r="L245" s="9">
        <v>5.7692307692307702E-2</v>
      </c>
      <c r="M245" s="8">
        <v>23</v>
      </c>
      <c r="N245" s="9">
        <v>6.3888888888888898E-2</v>
      </c>
      <c r="O245" s="54" t="s">
        <v>923</v>
      </c>
      <c r="P245" s="55">
        <v>6.9230769230769198</v>
      </c>
      <c r="Q245" s="55">
        <v>5.9591836734693899</v>
      </c>
      <c r="R245" s="117"/>
    </row>
    <row r="246" spans="2:18" s="1" customFormat="1" ht="11.85" customHeight="1" x14ac:dyDescent="0.15">
      <c r="B246" s="116" t="s">
        <v>596</v>
      </c>
      <c r="C246" s="56" t="s">
        <v>921</v>
      </c>
      <c r="D246" s="56" t="s">
        <v>899</v>
      </c>
      <c r="E246" s="10">
        <v>501</v>
      </c>
      <c r="F246" s="11">
        <v>0.919266055045872</v>
      </c>
      <c r="G246" s="10">
        <v>44</v>
      </c>
      <c r="H246" s="11">
        <v>1.4143362262938001E-2</v>
      </c>
      <c r="I246" s="10">
        <v>115</v>
      </c>
      <c r="J246" s="11">
        <v>5.4219707685054198E-3</v>
      </c>
      <c r="K246" s="10">
        <v>2</v>
      </c>
      <c r="L246" s="11">
        <v>4.5454545454545497E-2</v>
      </c>
      <c r="M246" s="10">
        <v>10</v>
      </c>
      <c r="N246" s="11">
        <v>8.6956521739130405E-2</v>
      </c>
      <c r="O246" s="58" t="s">
        <v>903</v>
      </c>
      <c r="P246" s="59">
        <v>2.6136363636363602</v>
      </c>
      <c r="Q246" s="59">
        <v>2.3095238095238102</v>
      </c>
      <c r="R246" s="118">
        <v>0.47727272727272702</v>
      </c>
    </row>
    <row r="247" spans="2:18" s="1" customFormat="1" ht="11.85" customHeight="1" x14ac:dyDescent="0.15">
      <c r="B247" s="116" t="s">
        <v>418</v>
      </c>
      <c r="C247" s="52" t="s">
        <v>1007</v>
      </c>
      <c r="D247" s="52" t="s">
        <v>899</v>
      </c>
      <c r="E247" s="8">
        <v>3</v>
      </c>
      <c r="F247" s="9">
        <v>3.2258064516128997E-2</v>
      </c>
      <c r="G247" s="8">
        <v>90</v>
      </c>
      <c r="H247" s="9">
        <v>2.8929604628736699E-2</v>
      </c>
      <c r="I247" s="8">
        <v>967</v>
      </c>
      <c r="J247" s="9">
        <v>4.5591702027345603E-2</v>
      </c>
      <c r="K247" s="8">
        <v>4</v>
      </c>
      <c r="L247" s="9">
        <v>4.4444444444444398E-2</v>
      </c>
      <c r="M247" s="8">
        <v>90</v>
      </c>
      <c r="N247" s="9">
        <v>9.3071354705274001E-2</v>
      </c>
      <c r="O247" s="54" t="s">
        <v>911</v>
      </c>
      <c r="P247" s="55">
        <v>10.744444444444399</v>
      </c>
      <c r="Q247" s="55">
        <v>8.7906976744186007</v>
      </c>
      <c r="R247" s="117">
        <v>2.3666666666666698</v>
      </c>
    </row>
    <row r="248" spans="2:18" s="1" customFormat="1" ht="11.85" customHeight="1" x14ac:dyDescent="0.15">
      <c r="B248" s="116" t="s">
        <v>547</v>
      </c>
      <c r="C248" s="56" t="s">
        <v>920</v>
      </c>
      <c r="D248" s="56" t="s">
        <v>899</v>
      </c>
      <c r="E248" s="10">
        <v>13</v>
      </c>
      <c r="F248" s="11">
        <v>0.38235294117647101</v>
      </c>
      <c r="G248" s="10">
        <v>21</v>
      </c>
      <c r="H248" s="11">
        <v>6.7502410800385701E-3</v>
      </c>
      <c r="I248" s="10">
        <v>58</v>
      </c>
      <c r="J248" s="11">
        <v>2.7345591702027301E-3</v>
      </c>
      <c r="K248" s="10"/>
      <c r="L248" s="11"/>
      <c r="M248" s="10"/>
      <c r="N248" s="11"/>
      <c r="O248" s="58" t="s">
        <v>916</v>
      </c>
      <c r="P248" s="59">
        <v>2.7619047619047601</v>
      </c>
      <c r="Q248" s="59">
        <v>2.7619047619047601</v>
      </c>
      <c r="R248" s="118">
        <v>0.38095238095238099</v>
      </c>
    </row>
    <row r="249" spans="2:18" s="1" customFormat="1" ht="11.85" customHeight="1" x14ac:dyDescent="0.15">
      <c r="B249" s="116" t="s">
        <v>425</v>
      </c>
      <c r="C249" s="52" t="s">
        <v>1007</v>
      </c>
      <c r="D249" s="52" t="s">
        <v>899</v>
      </c>
      <c r="E249" s="8">
        <v>256</v>
      </c>
      <c r="F249" s="9">
        <v>0.77811550151975695</v>
      </c>
      <c r="G249" s="8">
        <v>73</v>
      </c>
      <c r="H249" s="9">
        <v>2.3465123754419798E-2</v>
      </c>
      <c r="I249" s="8">
        <v>341</v>
      </c>
      <c r="J249" s="9">
        <v>1.6077322017916101E-2</v>
      </c>
      <c r="K249" s="8">
        <v>13</v>
      </c>
      <c r="L249" s="9">
        <v>0.17808219178082199</v>
      </c>
      <c r="M249" s="8">
        <v>132</v>
      </c>
      <c r="N249" s="9">
        <v>0.38709677419354799</v>
      </c>
      <c r="O249" s="54" t="s">
        <v>903</v>
      </c>
      <c r="P249" s="55">
        <v>4.6712328767123301</v>
      </c>
      <c r="Q249" s="55">
        <v>2.6166666666666698</v>
      </c>
      <c r="R249" s="117">
        <v>1.3972602739726001</v>
      </c>
    </row>
    <row r="250" spans="2:18" s="1" customFormat="1" ht="11.85" customHeight="1" x14ac:dyDescent="0.15">
      <c r="B250" s="116" t="s">
        <v>570</v>
      </c>
      <c r="C250" s="56" t="s">
        <v>916</v>
      </c>
      <c r="D250" s="56" t="s">
        <v>899</v>
      </c>
      <c r="E250" s="10">
        <v>16</v>
      </c>
      <c r="F250" s="11">
        <v>0.27586206896551702</v>
      </c>
      <c r="G250" s="10">
        <v>42</v>
      </c>
      <c r="H250" s="11">
        <v>1.35004821600771E-2</v>
      </c>
      <c r="I250" s="10">
        <v>146</v>
      </c>
      <c r="J250" s="11">
        <v>6.88354549740688E-3</v>
      </c>
      <c r="K250" s="10"/>
      <c r="L250" s="11"/>
      <c r="M250" s="10"/>
      <c r="N250" s="11"/>
      <c r="O250" s="58" t="s">
        <v>910</v>
      </c>
      <c r="P250" s="59">
        <v>3.4761904761904798</v>
      </c>
      <c r="Q250" s="59">
        <v>3.4761904761904798</v>
      </c>
      <c r="R250" s="118">
        <v>0.119047619047619</v>
      </c>
    </row>
    <row r="251" spans="2:18" s="1" customFormat="1" ht="15.4" customHeight="1" x14ac:dyDescent="0.15">
      <c r="B251" s="119" t="s">
        <v>1009</v>
      </c>
      <c r="C251" s="63"/>
      <c r="D251" s="63"/>
      <c r="E251" s="20">
        <v>1081</v>
      </c>
      <c r="F251" s="22">
        <v>0.74193548387096797</v>
      </c>
      <c r="G251" s="20">
        <v>376</v>
      </c>
      <c r="H251" s="22">
        <v>0.120861459337833</v>
      </c>
      <c r="I251" s="20">
        <v>3623</v>
      </c>
      <c r="J251" s="22">
        <v>0.170815652993871</v>
      </c>
      <c r="K251" s="20">
        <v>40</v>
      </c>
      <c r="L251" s="22">
        <v>0.10638297872340401</v>
      </c>
      <c r="M251" s="20">
        <v>590</v>
      </c>
      <c r="N251" s="22">
        <v>0.16284846812034201</v>
      </c>
      <c r="O251" s="63"/>
      <c r="P251" s="64">
        <v>9.6356382978723403</v>
      </c>
      <c r="Q251" s="64">
        <v>7.2559523809523796</v>
      </c>
      <c r="R251" s="120">
        <v>2.5984042553191502</v>
      </c>
    </row>
    <row r="252" spans="2:18" s="1" customFormat="1" ht="14.65" customHeight="1" x14ac:dyDescent="0.15">
      <c r="B252" s="119" t="s">
        <v>1010</v>
      </c>
      <c r="C252" s="65"/>
      <c r="D252" s="65"/>
      <c r="E252" s="21">
        <v>319</v>
      </c>
      <c r="F252" s="23">
        <v>0.448033707865169</v>
      </c>
      <c r="G252" s="21">
        <v>393</v>
      </c>
      <c r="H252" s="23">
        <v>0.12632594021214999</v>
      </c>
      <c r="I252" s="21">
        <v>3675</v>
      </c>
      <c r="J252" s="23">
        <v>0.173267326732673</v>
      </c>
      <c r="K252" s="21">
        <v>41</v>
      </c>
      <c r="L252" s="23">
        <v>0.10432569974554699</v>
      </c>
      <c r="M252" s="21">
        <v>1301</v>
      </c>
      <c r="N252" s="23">
        <v>0.35401360544217703</v>
      </c>
      <c r="O252" s="65"/>
      <c r="P252" s="66">
        <v>9.3511450381679406</v>
      </c>
      <c r="Q252" s="66">
        <v>5.5113636363636402</v>
      </c>
      <c r="R252" s="121"/>
    </row>
    <row r="253" spans="2:18" s="1" customFormat="1" ht="14.65" customHeight="1" x14ac:dyDescent="0.15">
      <c r="B253" s="108" t="s">
        <v>879</v>
      </c>
      <c r="C253" s="122"/>
      <c r="D253" s="122"/>
      <c r="E253" s="109">
        <v>2759</v>
      </c>
      <c r="F253" s="110">
        <v>0.47001703577512799</v>
      </c>
      <c r="G253" s="109">
        <v>3111</v>
      </c>
      <c r="H253" s="110">
        <v>1</v>
      </c>
      <c r="I253" s="109">
        <v>21210</v>
      </c>
      <c r="J253" s="110">
        <v>1</v>
      </c>
      <c r="K253" s="109">
        <v>233</v>
      </c>
      <c r="L253" s="110">
        <v>7.4895531983285094E-2</v>
      </c>
      <c r="M253" s="109">
        <v>3214</v>
      </c>
      <c r="N253" s="110">
        <v>0.15153229608675201</v>
      </c>
      <c r="O253" s="122"/>
      <c r="P253" s="123">
        <v>6.8177434908389598</v>
      </c>
      <c r="Q253" s="123">
        <v>5.2859624739402404</v>
      </c>
      <c r="R253" s="124">
        <v>1.30388862217955</v>
      </c>
    </row>
    <row r="254" spans="2:18" s="1" customFormat="1" ht="12.75" customHeight="1" x14ac:dyDescent="0.2">
      <c r="B254" s="183" t="s">
        <v>979</v>
      </c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</row>
    <row r="255" spans="2:18" s="1" customFormat="1" ht="14.65" customHeight="1" x14ac:dyDescent="0.15"/>
    <row r="256" spans="2:18" s="1" customFormat="1" ht="14.65" customHeight="1" x14ac:dyDescent="0.15">
      <c r="B256" s="114" t="s">
        <v>1817</v>
      </c>
    </row>
    <row r="257" spans="2:18" s="1" customFormat="1" ht="21.75" customHeight="1" x14ac:dyDescent="0.2">
      <c r="B257" s="192"/>
      <c r="C257" s="101"/>
      <c r="D257" s="193"/>
      <c r="E257" s="193"/>
      <c r="F257" s="193"/>
      <c r="G257" s="167" t="s">
        <v>885</v>
      </c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</row>
    <row r="258" spans="2:18" s="1" customFormat="1" ht="14.65" customHeight="1" x14ac:dyDescent="0.2">
      <c r="B258" s="192"/>
      <c r="C258" s="62"/>
      <c r="D258" s="193"/>
      <c r="E258" s="193"/>
      <c r="F258" s="193"/>
      <c r="G258" s="177" t="s">
        <v>832</v>
      </c>
      <c r="H258" s="177"/>
      <c r="I258" s="177"/>
      <c r="J258" s="177"/>
      <c r="K258" s="174" t="s">
        <v>886</v>
      </c>
      <c r="L258" s="174"/>
      <c r="M258" s="174"/>
      <c r="N258" s="174"/>
      <c r="O258" s="174" t="s">
        <v>887</v>
      </c>
      <c r="P258" s="191" t="s">
        <v>888</v>
      </c>
      <c r="Q258" s="191"/>
      <c r="R258" s="191"/>
    </row>
    <row r="259" spans="2:18" s="1" customFormat="1" ht="14.65" customHeight="1" x14ac:dyDescent="0.15">
      <c r="B259" s="194" t="s">
        <v>274</v>
      </c>
      <c r="C259" s="177" t="s">
        <v>1001</v>
      </c>
      <c r="D259" s="177" t="s">
        <v>889</v>
      </c>
      <c r="E259" s="195" t="s">
        <v>842</v>
      </c>
      <c r="F259" s="195"/>
      <c r="G259" s="177" t="s">
        <v>890</v>
      </c>
      <c r="H259" s="177"/>
      <c r="I259" s="177" t="s">
        <v>891</v>
      </c>
      <c r="J259" s="177"/>
      <c r="K259" s="174" t="s">
        <v>890</v>
      </c>
      <c r="L259" s="174"/>
      <c r="M259" s="174" t="s">
        <v>891</v>
      </c>
      <c r="N259" s="174"/>
      <c r="O259" s="174"/>
      <c r="P259" s="191"/>
      <c r="Q259" s="191"/>
      <c r="R259" s="191"/>
    </row>
    <row r="260" spans="2:18" s="1" customFormat="1" ht="37.15" customHeight="1" x14ac:dyDescent="0.15">
      <c r="B260" s="194"/>
      <c r="C260" s="177"/>
      <c r="D260" s="177"/>
      <c r="E260" s="50" t="s">
        <v>892</v>
      </c>
      <c r="F260" s="50" t="s">
        <v>893</v>
      </c>
      <c r="G260" s="50" t="s">
        <v>892</v>
      </c>
      <c r="H260" s="27" t="s">
        <v>894</v>
      </c>
      <c r="I260" s="50" t="s">
        <v>892</v>
      </c>
      <c r="J260" s="27" t="s">
        <v>894</v>
      </c>
      <c r="K260" s="27" t="s">
        <v>892</v>
      </c>
      <c r="L260" s="27" t="s">
        <v>893</v>
      </c>
      <c r="M260" s="27" t="s">
        <v>892</v>
      </c>
      <c r="N260" s="27" t="s">
        <v>893</v>
      </c>
      <c r="O260" s="174"/>
      <c r="P260" s="27" t="s">
        <v>895</v>
      </c>
      <c r="Q260" s="27" t="s">
        <v>896</v>
      </c>
      <c r="R260" s="115" t="s">
        <v>897</v>
      </c>
    </row>
    <row r="261" spans="2:18" s="1" customFormat="1" ht="11.85" customHeight="1" x14ac:dyDescent="0.15">
      <c r="B261" s="116" t="s">
        <v>544</v>
      </c>
      <c r="C261" s="52" t="s">
        <v>920</v>
      </c>
      <c r="D261" s="52" t="s">
        <v>899</v>
      </c>
      <c r="E261" s="8">
        <v>36</v>
      </c>
      <c r="F261" s="9">
        <v>4.9723756906077402E-2</v>
      </c>
      <c r="G261" s="8">
        <v>688</v>
      </c>
      <c r="H261" s="9">
        <v>0.136643495531281</v>
      </c>
      <c r="I261" s="8">
        <v>2783</v>
      </c>
      <c r="J261" s="9">
        <v>0.10958850167355801</v>
      </c>
      <c r="K261" s="8">
        <v>7</v>
      </c>
      <c r="L261" s="9">
        <v>1.01744186046512E-2</v>
      </c>
      <c r="M261" s="8">
        <v>66</v>
      </c>
      <c r="N261" s="9">
        <v>2.3715415019762799E-2</v>
      </c>
      <c r="O261" s="54" t="s">
        <v>908</v>
      </c>
      <c r="P261" s="55">
        <v>4.0450581395348797</v>
      </c>
      <c r="Q261" s="55">
        <v>3.8179148311306901</v>
      </c>
      <c r="R261" s="117">
        <v>0.27325581395348802</v>
      </c>
    </row>
    <row r="262" spans="2:18" s="1" customFormat="1" ht="11.85" customHeight="1" x14ac:dyDescent="0.15">
      <c r="B262" s="116" t="s">
        <v>481</v>
      </c>
      <c r="C262" s="56" t="s">
        <v>1002</v>
      </c>
      <c r="D262" s="56" t="s">
        <v>899</v>
      </c>
      <c r="E262" s="10">
        <v>103</v>
      </c>
      <c r="F262" s="11">
        <v>0.63580246913580296</v>
      </c>
      <c r="G262" s="10">
        <v>59</v>
      </c>
      <c r="H262" s="11">
        <v>1.17179741807349E-2</v>
      </c>
      <c r="I262" s="10">
        <v>236</v>
      </c>
      <c r="J262" s="11">
        <v>9.2931679464461504E-3</v>
      </c>
      <c r="K262" s="10">
        <v>3</v>
      </c>
      <c r="L262" s="11">
        <v>5.0847457627118703E-2</v>
      </c>
      <c r="M262" s="10">
        <v>12</v>
      </c>
      <c r="N262" s="11">
        <v>5.0847457627118703E-2</v>
      </c>
      <c r="O262" s="58" t="s">
        <v>921</v>
      </c>
      <c r="P262" s="59">
        <v>4</v>
      </c>
      <c r="Q262" s="59">
        <v>3.3571428571428599</v>
      </c>
      <c r="R262" s="118">
        <v>0.644067796610169</v>
      </c>
    </row>
    <row r="263" spans="2:18" s="1" customFormat="1" ht="11.85" customHeight="1" x14ac:dyDescent="0.15">
      <c r="B263" s="116" t="s">
        <v>516</v>
      </c>
      <c r="C263" s="52" t="s">
        <v>1008</v>
      </c>
      <c r="D263" s="52" t="s">
        <v>899</v>
      </c>
      <c r="E263" s="8">
        <v>152</v>
      </c>
      <c r="F263" s="9">
        <v>0.479495268138801</v>
      </c>
      <c r="G263" s="8">
        <v>165</v>
      </c>
      <c r="H263" s="9">
        <v>3.27706057596822E-2</v>
      </c>
      <c r="I263" s="8">
        <v>363</v>
      </c>
      <c r="J263" s="9">
        <v>1.42941523922032E-2</v>
      </c>
      <c r="K263" s="8"/>
      <c r="L263" s="9"/>
      <c r="M263" s="8"/>
      <c r="N263" s="9"/>
      <c r="O263" s="54" t="s">
        <v>912</v>
      </c>
      <c r="P263" s="55">
        <v>2.2000000000000002</v>
      </c>
      <c r="Q263" s="55">
        <v>2.2000000000000002</v>
      </c>
      <c r="R263" s="117">
        <v>0.87878787878787901</v>
      </c>
    </row>
    <row r="264" spans="2:18" s="1" customFormat="1" ht="11.85" customHeight="1" x14ac:dyDescent="0.15">
      <c r="B264" s="116" t="s">
        <v>514</v>
      </c>
      <c r="C264" s="56" t="s">
        <v>1008</v>
      </c>
      <c r="D264" s="56" t="s">
        <v>899</v>
      </c>
      <c r="E264" s="10">
        <v>25</v>
      </c>
      <c r="F264" s="11">
        <v>0.19841269841269801</v>
      </c>
      <c r="G264" s="10">
        <v>101</v>
      </c>
      <c r="H264" s="11">
        <v>2.0059582919563099E-2</v>
      </c>
      <c r="I264" s="10">
        <v>622</v>
      </c>
      <c r="J264" s="11">
        <v>2.4493010435125001E-2</v>
      </c>
      <c r="K264" s="10">
        <v>7</v>
      </c>
      <c r="L264" s="11">
        <v>6.9306930693069299E-2</v>
      </c>
      <c r="M264" s="10">
        <v>25</v>
      </c>
      <c r="N264" s="11">
        <v>4.0192926045016099E-2</v>
      </c>
      <c r="O264" s="58" t="s">
        <v>908</v>
      </c>
      <c r="P264" s="59">
        <v>6.1584158415841603</v>
      </c>
      <c r="Q264" s="59">
        <v>5.1595744680851103</v>
      </c>
      <c r="R264" s="118">
        <v>0.41584158415841599</v>
      </c>
    </row>
    <row r="265" spans="2:18" s="1" customFormat="1" ht="11.85" customHeight="1" x14ac:dyDescent="0.15">
      <c r="B265" s="116" t="s">
        <v>704</v>
      </c>
      <c r="C265" s="52" t="s">
        <v>909</v>
      </c>
      <c r="D265" s="52" t="s">
        <v>899</v>
      </c>
      <c r="E265" s="8">
        <v>459</v>
      </c>
      <c r="F265" s="9">
        <v>0.46551724137931</v>
      </c>
      <c r="G265" s="8">
        <v>527</v>
      </c>
      <c r="H265" s="9">
        <v>0.104667328699106</v>
      </c>
      <c r="I265" s="8">
        <v>1958</v>
      </c>
      <c r="J265" s="9">
        <v>7.7101791691277802E-2</v>
      </c>
      <c r="K265" s="8">
        <v>1</v>
      </c>
      <c r="L265" s="9">
        <v>1.89753320683112E-3</v>
      </c>
      <c r="M265" s="8">
        <v>187</v>
      </c>
      <c r="N265" s="9">
        <v>9.5505617977528101E-2</v>
      </c>
      <c r="O265" s="54" t="s">
        <v>913</v>
      </c>
      <c r="P265" s="55">
        <v>3.7153700189753298</v>
      </c>
      <c r="Q265" s="55">
        <v>3.3250950570342201</v>
      </c>
      <c r="R265" s="117">
        <v>0.47817836812144199</v>
      </c>
    </row>
    <row r="266" spans="2:18" s="1" customFormat="1" ht="11.85" customHeight="1" x14ac:dyDescent="0.15">
      <c r="B266" s="116" t="s">
        <v>663</v>
      </c>
      <c r="C266" s="56" t="s">
        <v>935</v>
      </c>
      <c r="D266" s="56" t="s">
        <v>899</v>
      </c>
      <c r="E266" s="10">
        <v>81</v>
      </c>
      <c r="F266" s="11">
        <v>0.26298701298701299</v>
      </c>
      <c r="G266" s="10">
        <v>227</v>
      </c>
      <c r="H266" s="11">
        <v>4.50844091360477E-2</v>
      </c>
      <c r="I266" s="10">
        <v>874</v>
      </c>
      <c r="J266" s="11">
        <v>3.4416223666076003E-2</v>
      </c>
      <c r="K266" s="10">
        <v>3</v>
      </c>
      <c r="L266" s="11">
        <v>1.3215859030837E-2</v>
      </c>
      <c r="M266" s="10">
        <v>11</v>
      </c>
      <c r="N266" s="11">
        <v>1.2585812356979399E-2</v>
      </c>
      <c r="O266" s="58" t="s">
        <v>917</v>
      </c>
      <c r="P266" s="59">
        <v>3.8502202643171799</v>
      </c>
      <c r="Q266" s="59">
        <v>3.6651785714285698</v>
      </c>
      <c r="R266" s="118">
        <v>0.444933920704846</v>
      </c>
    </row>
    <row r="267" spans="2:18" s="1" customFormat="1" ht="11.85" customHeight="1" x14ac:dyDescent="0.15">
      <c r="B267" s="116" t="s">
        <v>484</v>
      </c>
      <c r="C267" s="52" t="s">
        <v>1002</v>
      </c>
      <c r="D267" s="52" t="s">
        <v>899</v>
      </c>
      <c r="E267" s="8">
        <v>29</v>
      </c>
      <c r="F267" s="9">
        <v>0.467741935483871</v>
      </c>
      <c r="G267" s="8">
        <v>33</v>
      </c>
      <c r="H267" s="9">
        <v>6.55412115193645E-3</v>
      </c>
      <c r="I267" s="8">
        <v>139</v>
      </c>
      <c r="J267" s="9">
        <v>5.4735184091356604E-3</v>
      </c>
      <c r="K267" s="8">
        <v>3</v>
      </c>
      <c r="L267" s="9">
        <v>9.0909090909090898E-2</v>
      </c>
      <c r="M267" s="8">
        <v>14</v>
      </c>
      <c r="N267" s="9">
        <v>0.100719424460432</v>
      </c>
      <c r="O267" s="54" t="s">
        <v>922</v>
      </c>
      <c r="P267" s="55">
        <v>4.2121212121212102</v>
      </c>
      <c r="Q267" s="55">
        <v>3.2666666666666702</v>
      </c>
      <c r="R267" s="117">
        <v>0.30303030303030298</v>
      </c>
    </row>
    <row r="268" spans="2:18" s="1" customFormat="1" ht="11.85" customHeight="1" x14ac:dyDescent="0.15">
      <c r="B268" s="116" t="s">
        <v>771</v>
      </c>
      <c r="C268" s="56" t="s">
        <v>1002</v>
      </c>
      <c r="D268" s="56" t="s">
        <v>899</v>
      </c>
      <c r="E268" s="10">
        <v>10</v>
      </c>
      <c r="F268" s="11">
        <v>0.28571428571428598</v>
      </c>
      <c r="G268" s="10">
        <v>25</v>
      </c>
      <c r="H268" s="11">
        <v>4.9652432969215501E-3</v>
      </c>
      <c r="I268" s="10">
        <v>71</v>
      </c>
      <c r="J268" s="11">
        <v>2.7958259499901599E-3</v>
      </c>
      <c r="K268" s="10">
        <v>1</v>
      </c>
      <c r="L268" s="11">
        <v>0.04</v>
      </c>
      <c r="M268" s="10">
        <v>1</v>
      </c>
      <c r="N268" s="11">
        <v>1.4084507042253501E-2</v>
      </c>
      <c r="O268" s="58" t="s">
        <v>903</v>
      </c>
      <c r="P268" s="59">
        <v>2.84</v>
      </c>
      <c r="Q268" s="59">
        <v>2.75</v>
      </c>
      <c r="R268" s="118">
        <v>0.08</v>
      </c>
    </row>
    <row r="269" spans="2:18" s="1" customFormat="1" ht="11.85" customHeight="1" x14ac:dyDescent="0.15">
      <c r="B269" s="116" t="s">
        <v>522</v>
      </c>
      <c r="C269" s="52" t="s">
        <v>1008</v>
      </c>
      <c r="D269" s="52" t="s">
        <v>899</v>
      </c>
      <c r="E269" s="8">
        <v>582</v>
      </c>
      <c r="F269" s="9">
        <v>0.42920353982300902</v>
      </c>
      <c r="G269" s="8">
        <v>774</v>
      </c>
      <c r="H269" s="9">
        <v>0.15372393247269101</v>
      </c>
      <c r="I269" s="8">
        <v>3264</v>
      </c>
      <c r="J269" s="9">
        <v>0.128529238038984</v>
      </c>
      <c r="K269" s="8">
        <v>25</v>
      </c>
      <c r="L269" s="9">
        <v>3.2299741602067202E-2</v>
      </c>
      <c r="M269" s="8">
        <v>388</v>
      </c>
      <c r="N269" s="9">
        <v>0.118872549019608</v>
      </c>
      <c r="O269" s="54" t="s">
        <v>921</v>
      </c>
      <c r="P269" s="55">
        <v>4.2170542635658901</v>
      </c>
      <c r="Q269" s="55">
        <v>3.4392523364485998</v>
      </c>
      <c r="R269" s="117">
        <v>0.436692506459948</v>
      </c>
    </row>
    <row r="270" spans="2:18" s="1" customFormat="1" ht="11.85" customHeight="1" x14ac:dyDescent="0.15">
      <c r="B270" s="116" t="s">
        <v>701</v>
      </c>
      <c r="C270" s="56" t="s">
        <v>931</v>
      </c>
      <c r="D270" s="56" t="s">
        <v>906</v>
      </c>
      <c r="E270" s="10">
        <v>10</v>
      </c>
      <c r="F270" s="11">
        <v>0.217391304347826</v>
      </c>
      <c r="G270" s="10">
        <v>36</v>
      </c>
      <c r="H270" s="11">
        <v>7.1499503475670302E-3</v>
      </c>
      <c r="I270" s="10">
        <v>232</v>
      </c>
      <c r="J270" s="11">
        <v>9.1356566253199406E-3</v>
      </c>
      <c r="K270" s="10">
        <v>1</v>
      </c>
      <c r="L270" s="11">
        <v>2.7777777777777801E-2</v>
      </c>
      <c r="M270" s="10">
        <v>13</v>
      </c>
      <c r="N270" s="11">
        <v>5.6034482758620698E-2</v>
      </c>
      <c r="O270" s="58" t="s">
        <v>928</v>
      </c>
      <c r="P270" s="59">
        <v>6.44444444444445</v>
      </c>
      <c r="Q270" s="59">
        <v>5.71428571428571</v>
      </c>
      <c r="R270" s="118"/>
    </row>
    <row r="271" spans="2:18" s="1" customFormat="1" ht="11.85" customHeight="1" x14ac:dyDescent="0.15">
      <c r="B271" s="116" t="s">
        <v>486</v>
      </c>
      <c r="C271" s="52" t="s">
        <v>1002</v>
      </c>
      <c r="D271" s="52" t="s">
        <v>899</v>
      </c>
      <c r="E271" s="8">
        <v>313</v>
      </c>
      <c r="F271" s="9">
        <v>0.53050847457627104</v>
      </c>
      <c r="G271" s="8">
        <v>277</v>
      </c>
      <c r="H271" s="9">
        <v>5.5014895729890802E-2</v>
      </c>
      <c r="I271" s="8">
        <v>745</v>
      </c>
      <c r="J271" s="9">
        <v>2.9336483559755901E-2</v>
      </c>
      <c r="K271" s="8">
        <v>20</v>
      </c>
      <c r="L271" s="9">
        <v>7.2202166064982004E-2</v>
      </c>
      <c r="M271" s="8">
        <v>65</v>
      </c>
      <c r="N271" s="9">
        <v>8.7248322147651006E-2</v>
      </c>
      <c r="O271" s="54" t="s">
        <v>903</v>
      </c>
      <c r="P271" s="55">
        <v>2.6895306859205799</v>
      </c>
      <c r="Q271" s="55">
        <v>2.3307392996109</v>
      </c>
      <c r="R271" s="117">
        <v>0.63537906137184097</v>
      </c>
    </row>
    <row r="272" spans="2:18" s="1" customFormat="1" ht="11.85" customHeight="1" x14ac:dyDescent="0.15">
      <c r="B272" s="116" t="s">
        <v>691</v>
      </c>
      <c r="C272" s="56" t="s">
        <v>931</v>
      </c>
      <c r="D272" s="56" t="s">
        <v>899</v>
      </c>
      <c r="E272" s="10">
        <v>98</v>
      </c>
      <c r="F272" s="11">
        <v>0.33793103448275902</v>
      </c>
      <c r="G272" s="10">
        <v>192</v>
      </c>
      <c r="H272" s="11">
        <v>3.8133068520357499E-2</v>
      </c>
      <c r="I272" s="10">
        <v>740</v>
      </c>
      <c r="J272" s="11">
        <v>2.91395944083481E-2</v>
      </c>
      <c r="K272" s="10">
        <v>2</v>
      </c>
      <c r="L272" s="11">
        <v>1.0416666666666701E-2</v>
      </c>
      <c r="M272" s="10">
        <v>19</v>
      </c>
      <c r="N272" s="11">
        <v>2.5675675675675701E-2</v>
      </c>
      <c r="O272" s="58" t="s">
        <v>928</v>
      </c>
      <c r="P272" s="59">
        <v>3.8541666666666701</v>
      </c>
      <c r="Q272" s="59">
        <v>3.5894736842105299</v>
      </c>
      <c r="R272" s="118">
        <v>0.796875</v>
      </c>
    </row>
    <row r="273" spans="2:18" s="1" customFormat="1" ht="11.85" customHeight="1" x14ac:dyDescent="0.15">
      <c r="B273" s="116" t="s">
        <v>280</v>
      </c>
      <c r="C273" s="52" t="s">
        <v>1006</v>
      </c>
      <c r="D273" s="52" t="s">
        <v>899</v>
      </c>
      <c r="E273" s="8">
        <v>26</v>
      </c>
      <c r="F273" s="9">
        <v>0.35616438356164398</v>
      </c>
      <c r="G273" s="8">
        <v>47</v>
      </c>
      <c r="H273" s="9">
        <v>9.3346573982125095E-3</v>
      </c>
      <c r="I273" s="8">
        <v>169</v>
      </c>
      <c r="J273" s="9">
        <v>6.6548533175821998E-3</v>
      </c>
      <c r="K273" s="8">
        <v>1</v>
      </c>
      <c r="L273" s="9">
        <v>2.1276595744680899E-2</v>
      </c>
      <c r="M273" s="8">
        <v>1</v>
      </c>
      <c r="N273" s="9">
        <v>5.9171597633136102E-3</v>
      </c>
      <c r="O273" s="54" t="s">
        <v>917</v>
      </c>
      <c r="P273" s="55">
        <v>3.5957446808510598</v>
      </c>
      <c r="Q273" s="55">
        <v>3.3478260869565202</v>
      </c>
      <c r="R273" s="117">
        <v>0.51063829787234005</v>
      </c>
    </row>
    <row r="274" spans="2:18" s="1" customFormat="1" ht="11.85" customHeight="1" x14ac:dyDescent="0.15">
      <c r="B274" s="116" t="s">
        <v>513</v>
      </c>
      <c r="C274" s="56" t="s">
        <v>1008</v>
      </c>
      <c r="D274" s="56" t="s">
        <v>899</v>
      </c>
      <c r="E274" s="10">
        <v>4</v>
      </c>
      <c r="F274" s="11">
        <v>0.114285714285714</v>
      </c>
      <c r="G274" s="10">
        <v>31</v>
      </c>
      <c r="H274" s="11">
        <v>6.1569016881827202E-3</v>
      </c>
      <c r="I274" s="10">
        <v>183</v>
      </c>
      <c r="J274" s="11">
        <v>7.20614294152392E-3</v>
      </c>
      <c r="K274" s="10">
        <v>2</v>
      </c>
      <c r="L274" s="11">
        <v>6.4516129032258104E-2</v>
      </c>
      <c r="M274" s="10">
        <v>18</v>
      </c>
      <c r="N274" s="11">
        <v>9.8360655737704902E-2</v>
      </c>
      <c r="O274" s="58" t="s">
        <v>910</v>
      </c>
      <c r="P274" s="59">
        <v>5.9032258064516103</v>
      </c>
      <c r="Q274" s="59">
        <v>4.31034482758621</v>
      </c>
      <c r="R274" s="118">
        <v>0.54838709677419395</v>
      </c>
    </row>
    <row r="275" spans="2:18" s="1" customFormat="1" ht="11.85" customHeight="1" x14ac:dyDescent="0.15">
      <c r="B275" s="116" t="s">
        <v>517</v>
      </c>
      <c r="C275" s="52" t="s">
        <v>1008</v>
      </c>
      <c r="D275" s="52" t="s">
        <v>899</v>
      </c>
      <c r="E275" s="8">
        <v>396</v>
      </c>
      <c r="F275" s="9">
        <v>0.50126582278481002</v>
      </c>
      <c r="G275" s="8">
        <v>394</v>
      </c>
      <c r="H275" s="9">
        <v>7.82522343594836E-2</v>
      </c>
      <c r="I275" s="8">
        <v>1502</v>
      </c>
      <c r="J275" s="9">
        <v>5.9145501082890302E-2</v>
      </c>
      <c r="K275" s="8">
        <v>15</v>
      </c>
      <c r="L275" s="9">
        <v>3.8071065989847698E-2</v>
      </c>
      <c r="M275" s="8">
        <v>49</v>
      </c>
      <c r="N275" s="9">
        <v>3.2623169107856197E-2</v>
      </c>
      <c r="O275" s="54" t="s">
        <v>922</v>
      </c>
      <c r="P275" s="55">
        <v>3.8121827411167502</v>
      </c>
      <c r="Q275" s="55">
        <v>3.46437994722955</v>
      </c>
      <c r="R275" s="117">
        <v>0.28680203045685299</v>
      </c>
    </row>
    <row r="276" spans="2:18" s="1" customFormat="1" ht="11.85" customHeight="1" x14ac:dyDescent="0.15">
      <c r="B276" s="116" t="s">
        <v>657</v>
      </c>
      <c r="C276" s="56" t="s">
        <v>935</v>
      </c>
      <c r="D276" s="56" t="s">
        <v>899</v>
      </c>
      <c r="E276" s="10">
        <v>2</v>
      </c>
      <c r="F276" s="11">
        <v>8.6956521739130405E-2</v>
      </c>
      <c r="G276" s="10">
        <v>21</v>
      </c>
      <c r="H276" s="11">
        <v>4.1708043694141002E-3</v>
      </c>
      <c r="I276" s="10">
        <v>115</v>
      </c>
      <c r="J276" s="11">
        <v>4.52845048237842E-3</v>
      </c>
      <c r="K276" s="10"/>
      <c r="L276" s="11"/>
      <c r="M276" s="10"/>
      <c r="N276" s="11"/>
      <c r="O276" s="58" t="s">
        <v>944</v>
      </c>
      <c r="P276" s="59">
        <v>5.4761904761904798</v>
      </c>
      <c r="Q276" s="59">
        <v>5.4761904761904798</v>
      </c>
      <c r="R276" s="118">
        <v>1</v>
      </c>
    </row>
    <row r="277" spans="2:18" s="1" customFormat="1" ht="11.85" customHeight="1" x14ac:dyDescent="0.15">
      <c r="B277" s="116" t="s">
        <v>662</v>
      </c>
      <c r="C277" s="52" t="s">
        <v>935</v>
      </c>
      <c r="D277" s="52" t="s">
        <v>899</v>
      </c>
      <c r="E277" s="8">
        <v>10</v>
      </c>
      <c r="F277" s="9">
        <v>0.32258064516128998</v>
      </c>
      <c r="G277" s="8">
        <v>21</v>
      </c>
      <c r="H277" s="9">
        <v>4.1708043694141002E-3</v>
      </c>
      <c r="I277" s="8">
        <v>51</v>
      </c>
      <c r="J277" s="9">
        <v>2.0082693443591302E-3</v>
      </c>
      <c r="K277" s="8"/>
      <c r="L277" s="9"/>
      <c r="M277" s="8"/>
      <c r="N277" s="9"/>
      <c r="O277" s="54" t="s">
        <v>900</v>
      </c>
      <c r="P277" s="55">
        <v>2.4285714285714302</v>
      </c>
      <c r="Q277" s="55">
        <v>2.4285714285714302</v>
      </c>
      <c r="R277" s="117">
        <v>0.28571428571428598</v>
      </c>
    </row>
    <row r="278" spans="2:18" s="1" customFormat="1" ht="11.85" customHeight="1" x14ac:dyDescent="0.15">
      <c r="B278" s="116" t="s">
        <v>671</v>
      </c>
      <c r="C278" s="56" t="s">
        <v>918</v>
      </c>
      <c r="D278" s="56" t="s">
        <v>906</v>
      </c>
      <c r="E278" s="10">
        <v>1</v>
      </c>
      <c r="F278" s="11">
        <v>4.5454545454545497E-2</v>
      </c>
      <c r="G278" s="10">
        <v>21</v>
      </c>
      <c r="H278" s="11">
        <v>4.1708043694141002E-3</v>
      </c>
      <c r="I278" s="10">
        <v>243</v>
      </c>
      <c r="J278" s="11">
        <v>9.5688127584170092E-3</v>
      </c>
      <c r="K278" s="10"/>
      <c r="L278" s="11"/>
      <c r="M278" s="10"/>
      <c r="N278" s="11"/>
      <c r="O278" s="58" t="s">
        <v>943</v>
      </c>
      <c r="P278" s="59">
        <v>11.5714285714286</v>
      </c>
      <c r="Q278" s="59">
        <v>11.5714285714286</v>
      </c>
      <c r="R278" s="118"/>
    </row>
    <row r="279" spans="2:18" s="1" customFormat="1" ht="11.85" customHeight="1" x14ac:dyDescent="0.15">
      <c r="B279" s="116" t="s">
        <v>476</v>
      </c>
      <c r="C279" s="52" t="s">
        <v>1002</v>
      </c>
      <c r="D279" s="52" t="s">
        <v>899</v>
      </c>
      <c r="E279" s="8">
        <v>17</v>
      </c>
      <c r="F279" s="9">
        <v>0.23943661971831001</v>
      </c>
      <c r="G279" s="8">
        <v>54</v>
      </c>
      <c r="H279" s="9">
        <v>1.0724925521350501E-2</v>
      </c>
      <c r="I279" s="8">
        <v>1120</v>
      </c>
      <c r="J279" s="9">
        <v>4.4103169915337699E-2</v>
      </c>
      <c r="K279" s="8">
        <v>14</v>
      </c>
      <c r="L279" s="9">
        <v>0.25925925925925902</v>
      </c>
      <c r="M279" s="8">
        <v>496</v>
      </c>
      <c r="N279" s="9">
        <v>0.442857142857143</v>
      </c>
      <c r="O279" s="54" t="s">
        <v>915</v>
      </c>
      <c r="P279" s="55">
        <v>20.740740740740701</v>
      </c>
      <c r="Q279" s="55">
        <v>7.2</v>
      </c>
      <c r="R279" s="117">
        <v>4.3148148148148202</v>
      </c>
    </row>
    <row r="280" spans="2:18" s="1" customFormat="1" ht="11.85" customHeight="1" x14ac:dyDescent="0.15">
      <c r="B280" s="116" t="s">
        <v>526</v>
      </c>
      <c r="C280" s="56" t="s">
        <v>1008</v>
      </c>
      <c r="D280" s="56" t="s">
        <v>899</v>
      </c>
      <c r="E280" s="10">
        <v>63</v>
      </c>
      <c r="F280" s="11">
        <v>0.64948453608247403</v>
      </c>
      <c r="G280" s="10">
        <v>34</v>
      </c>
      <c r="H280" s="11">
        <v>6.7527308838133101E-3</v>
      </c>
      <c r="I280" s="10">
        <v>169</v>
      </c>
      <c r="J280" s="11">
        <v>6.6548533175821998E-3</v>
      </c>
      <c r="K280" s="10">
        <v>2</v>
      </c>
      <c r="L280" s="11">
        <v>5.8823529411764698E-2</v>
      </c>
      <c r="M280" s="10">
        <v>21</v>
      </c>
      <c r="N280" s="11">
        <v>0.124260355029586</v>
      </c>
      <c r="O280" s="58" t="s">
        <v>912</v>
      </c>
      <c r="P280" s="59">
        <v>4.9705882352941204</v>
      </c>
      <c r="Q280" s="59">
        <v>3.8125</v>
      </c>
      <c r="R280" s="118">
        <v>0.73529411764705899</v>
      </c>
    </row>
    <row r="281" spans="2:18" s="1" customFormat="1" ht="11.85" customHeight="1" x14ac:dyDescent="0.15">
      <c r="B281" s="116" t="s">
        <v>524</v>
      </c>
      <c r="C281" s="52" t="s">
        <v>1008</v>
      </c>
      <c r="D281" s="52" t="s">
        <v>899</v>
      </c>
      <c r="E281" s="8">
        <v>367</v>
      </c>
      <c r="F281" s="9">
        <v>0.53812316715542496</v>
      </c>
      <c r="G281" s="8">
        <v>315</v>
      </c>
      <c r="H281" s="9">
        <v>6.2562065541211506E-2</v>
      </c>
      <c r="I281" s="8">
        <v>1099</v>
      </c>
      <c r="J281" s="9">
        <v>4.32762354794251E-2</v>
      </c>
      <c r="K281" s="8">
        <v>5</v>
      </c>
      <c r="L281" s="9">
        <v>1.58730158730159E-2</v>
      </c>
      <c r="M281" s="8">
        <v>23</v>
      </c>
      <c r="N281" s="9">
        <v>2.0928116469517699E-2</v>
      </c>
      <c r="O281" s="54" t="s">
        <v>920</v>
      </c>
      <c r="P281" s="55">
        <v>3.4888888888888898</v>
      </c>
      <c r="Q281" s="55">
        <v>3.3</v>
      </c>
      <c r="R281" s="117">
        <v>0.17142857142857101</v>
      </c>
    </row>
    <row r="282" spans="2:18" s="1" customFormat="1" ht="11.85" customHeight="1" x14ac:dyDescent="0.15">
      <c r="B282" s="116" t="s">
        <v>325</v>
      </c>
      <c r="C282" s="56" t="s">
        <v>1013</v>
      </c>
      <c r="D282" s="56" t="s">
        <v>899</v>
      </c>
      <c r="E282" s="10">
        <v>143</v>
      </c>
      <c r="F282" s="11">
        <v>0.87195121951219501</v>
      </c>
      <c r="G282" s="10">
        <v>21</v>
      </c>
      <c r="H282" s="11">
        <v>4.1708043694141002E-3</v>
      </c>
      <c r="I282" s="10">
        <v>62</v>
      </c>
      <c r="J282" s="11">
        <v>2.4414254774561901E-3</v>
      </c>
      <c r="K282" s="10">
        <v>1</v>
      </c>
      <c r="L282" s="11">
        <v>4.7619047619047603E-2</v>
      </c>
      <c r="M282" s="10">
        <v>1</v>
      </c>
      <c r="N282" s="11">
        <v>1.6129032258064498E-2</v>
      </c>
      <c r="O282" s="58" t="s">
        <v>903</v>
      </c>
      <c r="P282" s="59">
        <v>2.9523809523809499</v>
      </c>
      <c r="Q282" s="59">
        <v>2.85</v>
      </c>
      <c r="R282" s="118">
        <v>0.476190476190476</v>
      </c>
    </row>
    <row r="283" spans="2:18" s="1" customFormat="1" ht="11.85" customHeight="1" x14ac:dyDescent="0.15">
      <c r="B283" s="116" t="s">
        <v>309</v>
      </c>
      <c r="C283" s="52" t="s">
        <v>1570</v>
      </c>
      <c r="D283" s="52" t="s">
        <v>899</v>
      </c>
      <c r="E283" s="8">
        <v>52</v>
      </c>
      <c r="F283" s="9">
        <v>0.35616438356164398</v>
      </c>
      <c r="G283" s="8">
        <v>94</v>
      </c>
      <c r="H283" s="9">
        <v>1.8669314796425002E-2</v>
      </c>
      <c r="I283" s="8">
        <v>290</v>
      </c>
      <c r="J283" s="9">
        <v>1.14195707816499E-2</v>
      </c>
      <c r="K283" s="8">
        <v>12</v>
      </c>
      <c r="L283" s="9">
        <v>0.12765957446808501</v>
      </c>
      <c r="M283" s="8">
        <v>30</v>
      </c>
      <c r="N283" s="9">
        <v>0.10344827586206901</v>
      </c>
      <c r="O283" s="54" t="s">
        <v>903</v>
      </c>
      <c r="P283" s="55">
        <v>3.08510638297872</v>
      </c>
      <c r="Q283" s="55">
        <v>2.5853658536585402</v>
      </c>
      <c r="R283" s="117">
        <v>8.5106382978723402E-2</v>
      </c>
    </row>
    <row r="284" spans="2:18" s="1" customFormat="1" ht="11.85" customHeight="1" x14ac:dyDescent="0.15">
      <c r="B284" s="116" t="s">
        <v>689</v>
      </c>
      <c r="C284" s="56" t="s">
        <v>931</v>
      </c>
      <c r="D284" s="56" t="s">
        <v>899</v>
      </c>
      <c r="E284" s="10">
        <v>93</v>
      </c>
      <c r="F284" s="11">
        <v>0.39914163090128801</v>
      </c>
      <c r="G284" s="10">
        <v>140</v>
      </c>
      <c r="H284" s="11">
        <v>2.7805362462760701E-2</v>
      </c>
      <c r="I284" s="10">
        <v>661</v>
      </c>
      <c r="J284" s="11">
        <v>2.6028745816105502E-2</v>
      </c>
      <c r="K284" s="10">
        <v>3</v>
      </c>
      <c r="L284" s="11">
        <v>2.1428571428571401E-2</v>
      </c>
      <c r="M284" s="10">
        <v>20</v>
      </c>
      <c r="N284" s="11">
        <v>3.02571860816944E-2</v>
      </c>
      <c r="O284" s="58" t="s">
        <v>921</v>
      </c>
      <c r="P284" s="59">
        <v>4.7214285714285698</v>
      </c>
      <c r="Q284" s="59">
        <v>4.4160583941605802</v>
      </c>
      <c r="R284" s="118">
        <v>0.39285714285714302</v>
      </c>
    </row>
    <row r="285" spans="2:18" s="1" customFormat="1" ht="11.85" customHeight="1" x14ac:dyDescent="0.15">
      <c r="B285" s="116" t="s">
        <v>520</v>
      </c>
      <c r="C285" s="52" t="s">
        <v>1008</v>
      </c>
      <c r="D285" s="52" t="s">
        <v>899</v>
      </c>
      <c r="E285" s="8">
        <v>14</v>
      </c>
      <c r="F285" s="9">
        <v>0.15053763440860199</v>
      </c>
      <c r="G285" s="8">
        <v>79</v>
      </c>
      <c r="H285" s="9">
        <v>1.56901688182721E-2</v>
      </c>
      <c r="I285" s="8">
        <v>740</v>
      </c>
      <c r="J285" s="9">
        <v>2.91395944083481E-2</v>
      </c>
      <c r="K285" s="8">
        <v>5</v>
      </c>
      <c r="L285" s="9">
        <v>6.3291139240506306E-2</v>
      </c>
      <c r="M285" s="8">
        <v>52</v>
      </c>
      <c r="N285" s="9">
        <v>7.0270270270270302E-2</v>
      </c>
      <c r="O285" s="54" t="s">
        <v>942</v>
      </c>
      <c r="P285" s="55">
        <v>9.3670886075949404</v>
      </c>
      <c r="Q285" s="55">
        <v>6.9324324324324298</v>
      </c>
      <c r="R285" s="117">
        <v>2.5316455696202498</v>
      </c>
    </row>
    <row r="286" spans="2:18" s="1" customFormat="1" ht="11.85" customHeight="1" x14ac:dyDescent="0.15">
      <c r="B286" s="116" t="s">
        <v>688</v>
      </c>
      <c r="C286" s="56" t="s">
        <v>931</v>
      </c>
      <c r="D286" s="56" t="s">
        <v>899</v>
      </c>
      <c r="E286" s="10">
        <v>11</v>
      </c>
      <c r="F286" s="11">
        <v>0.146666666666667</v>
      </c>
      <c r="G286" s="10">
        <v>64</v>
      </c>
      <c r="H286" s="11">
        <v>1.2711022840119201E-2</v>
      </c>
      <c r="I286" s="10">
        <v>1142</v>
      </c>
      <c r="J286" s="11">
        <v>4.4969482181531802E-2</v>
      </c>
      <c r="K286" s="10">
        <v>8</v>
      </c>
      <c r="L286" s="11">
        <v>0.125</v>
      </c>
      <c r="M286" s="10">
        <v>201</v>
      </c>
      <c r="N286" s="11">
        <v>0.17600700525394</v>
      </c>
      <c r="O286" s="58" t="s">
        <v>904</v>
      </c>
      <c r="P286" s="59">
        <v>17.84375</v>
      </c>
      <c r="Q286" s="59">
        <v>11.089285714285699</v>
      </c>
      <c r="R286" s="118">
        <v>1.296875</v>
      </c>
    </row>
    <row r="287" spans="2:18" s="1" customFormat="1" ht="11.85" customHeight="1" x14ac:dyDescent="0.15">
      <c r="B287" s="116" t="s">
        <v>749</v>
      </c>
      <c r="C287" s="52" t="s">
        <v>913</v>
      </c>
      <c r="D287" s="52" t="s">
        <v>906</v>
      </c>
      <c r="E287" s="8">
        <v>8</v>
      </c>
      <c r="F287" s="9">
        <v>7.0175438596491196E-2</v>
      </c>
      <c r="G287" s="8">
        <v>106</v>
      </c>
      <c r="H287" s="9">
        <v>2.1052631578947399E-2</v>
      </c>
      <c r="I287" s="8">
        <v>1457</v>
      </c>
      <c r="J287" s="9">
        <v>5.7373498720220503E-2</v>
      </c>
      <c r="K287" s="8">
        <v>24</v>
      </c>
      <c r="L287" s="9">
        <v>0.22641509433962301</v>
      </c>
      <c r="M287" s="8">
        <v>375</v>
      </c>
      <c r="N287" s="9">
        <v>0.257378174330817</v>
      </c>
      <c r="O287" s="54" t="s">
        <v>918</v>
      </c>
      <c r="P287" s="55">
        <v>13.7452830188679</v>
      </c>
      <c r="Q287" s="55">
        <v>7.9268292682926802</v>
      </c>
      <c r="R287" s="117"/>
    </row>
    <row r="288" spans="2:18" s="1" customFormat="1" ht="11.85" customHeight="1" x14ac:dyDescent="0.15">
      <c r="B288" s="116" t="s">
        <v>521</v>
      </c>
      <c r="C288" s="56" t="s">
        <v>1008</v>
      </c>
      <c r="D288" s="56" t="s">
        <v>899</v>
      </c>
      <c r="E288" s="10">
        <v>5</v>
      </c>
      <c r="F288" s="11">
        <v>9.4339622641509399E-2</v>
      </c>
      <c r="G288" s="10">
        <v>48</v>
      </c>
      <c r="H288" s="11">
        <v>9.5332671300893696E-3</v>
      </c>
      <c r="I288" s="10">
        <v>315</v>
      </c>
      <c r="J288" s="11">
        <v>1.24040165386887E-2</v>
      </c>
      <c r="K288" s="10"/>
      <c r="L288" s="11"/>
      <c r="M288" s="10"/>
      <c r="N288" s="11"/>
      <c r="O288" s="58" t="s">
        <v>909</v>
      </c>
      <c r="P288" s="59">
        <v>6.5625</v>
      </c>
      <c r="Q288" s="59">
        <v>6.5625</v>
      </c>
      <c r="R288" s="118">
        <v>1.2291666666666701</v>
      </c>
    </row>
    <row r="289" spans="2:18" s="1" customFormat="1" ht="11.85" customHeight="1" x14ac:dyDescent="0.15">
      <c r="B289" s="116" t="s">
        <v>485</v>
      </c>
      <c r="C289" s="52" t="s">
        <v>1002</v>
      </c>
      <c r="D289" s="52" t="s">
        <v>899</v>
      </c>
      <c r="E289" s="8">
        <v>28</v>
      </c>
      <c r="F289" s="9">
        <v>0.50909090909090904</v>
      </c>
      <c r="G289" s="8">
        <v>27</v>
      </c>
      <c r="H289" s="9">
        <v>5.3624627606752703E-3</v>
      </c>
      <c r="I289" s="8">
        <v>113</v>
      </c>
      <c r="J289" s="9">
        <v>4.4496948218153204E-3</v>
      </c>
      <c r="K289" s="8">
        <v>2</v>
      </c>
      <c r="L289" s="9">
        <v>7.4074074074074098E-2</v>
      </c>
      <c r="M289" s="8">
        <v>14</v>
      </c>
      <c r="N289" s="9">
        <v>0.123893805309735</v>
      </c>
      <c r="O289" s="54" t="s">
        <v>921</v>
      </c>
      <c r="P289" s="55">
        <v>4.1851851851851896</v>
      </c>
      <c r="Q289" s="55">
        <v>3</v>
      </c>
      <c r="R289" s="117">
        <v>0.148148148148148</v>
      </c>
    </row>
    <row r="290" spans="2:18" s="1" customFormat="1" ht="11.85" customHeight="1" x14ac:dyDescent="0.15">
      <c r="B290" s="116" t="s">
        <v>687</v>
      </c>
      <c r="C290" s="56" t="s">
        <v>931</v>
      </c>
      <c r="D290" s="56" t="s">
        <v>899</v>
      </c>
      <c r="E290" s="10">
        <v>43</v>
      </c>
      <c r="F290" s="11">
        <v>0.43</v>
      </c>
      <c r="G290" s="10">
        <v>57</v>
      </c>
      <c r="H290" s="11">
        <v>1.13207547169811E-2</v>
      </c>
      <c r="I290" s="10">
        <v>455</v>
      </c>
      <c r="J290" s="11">
        <v>1.7916912778105899E-2</v>
      </c>
      <c r="K290" s="10">
        <v>1</v>
      </c>
      <c r="L290" s="11">
        <v>1.7543859649122799E-2</v>
      </c>
      <c r="M290" s="10">
        <v>32</v>
      </c>
      <c r="N290" s="11">
        <v>7.0329670329670302E-2</v>
      </c>
      <c r="O290" s="58" t="s">
        <v>962</v>
      </c>
      <c r="P290" s="59">
        <v>7.9824561403508802</v>
      </c>
      <c r="Q290" s="59">
        <v>6.875</v>
      </c>
      <c r="R290" s="118">
        <v>1.6491228070175401</v>
      </c>
    </row>
    <row r="291" spans="2:18" s="1" customFormat="1" ht="11.85" customHeight="1" x14ac:dyDescent="0.15">
      <c r="B291" s="116" t="s">
        <v>745</v>
      </c>
      <c r="C291" s="52" t="s">
        <v>913</v>
      </c>
      <c r="D291" s="52" t="s">
        <v>899</v>
      </c>
      <c r="E291" s="8">
        <v>1</v>
      </c>
      <c r="F291" s="9">
        <v>3.2258064516128997E-2</v>
      </c>
      <c r="G291" s="8">
        <v>30</v>
      </c>
      <c r="H291" s="9">
        <v>5.9582919563058601E-3</v>
      </c>
      <c r="I291" s="8">
        <v>685</v>
      </c>
      <c r="J291" s="9">
        <v>2.6973813742862798E-2</v>
      </c>
      <c r="K291" s="8">
        <v>4</v>
      </c>
      <c r="L291" s="9">
        <v>0.133333333333333</v>
      </c>
      <c r="M291" s="8">
        <v>104</v>
      </c>
      <c r="N291" s="9">
        <v>0.151824817518248</v>
      </c>
      <c r="O291" s="54" t="s">
        <v>942</v>
      </c>
      <c r="P291" s="55">
        <v>22.8333333333333</v>
      </c>
      <c r="Q291" s="55">
        <v>16.961538461538499</v>
      </c>
      <c r="R291" s="117">
        <v>7.9</v>
      </c>
    </row>
    <row r="292" spans="2:18" s="1" customFormat="1" ht="15.4" customHeight="1" x14ac:dyDescent="0.15">
      <c r="B292" s="119" t="s">
        <v>1009</v>
      </c>
      <c r="C292" s="63"/>
      <c r="D292" s="63"/>
      <c r="E292" s="20">
        <v>120</v>
      </c>
      <c r="F292" s="22">
        <v>0.36697247706421998</v>
      </c>
      <c r="G292" s="20">
        <v>207</v>
      </c>
      <c r="H292" s="22">
        <v>4.1112214498510401E-2</v>
      </c>
      <c r="I292" s="20">
        <v>1954</v>
      </c>
      <c r="J292" s="22">
        <v>7.6944280370151594E-2</v>
      </c>
      <c r="K292" s="20">
        <v>12</v>
      </c>
      <c r="L292" s="22">
        <v>5.7971014492753603E-2</v>
      </c>
      <c r="M292" s="20">
        <v>205</v>
      </c>
      <c r="N292" s="22">
        <v>0.104912998976459</v>
      </c>
      <c r="O292" s="63"/>
      <c r="P292" s="64">
        <v>9.4396135265700494</v>
      </c>
      <c r="Q292" s="64">
        <v>7.6307692307692303</v>
      </c>
      <c r="R292" s="120">
        <v>1.80193236714976</v>
      </c>
    </row>
    <row r="293" spans="2:18" s="1" customFormat="1" ht="14.65" customHeight="1" x14ac:dyDescent="0.15">
      <c r="B293" s="119" t="s">
        <v>1010</v>
      </c>
      <c r="C293" s="65"/>
      <c r="D293" s="65"/>
      <c r="E293" s="21">
        <v>282</v>
      </c>
      <c r="F293" s="23">
        <v>0.70149253731343297</v>
      </c>
      <c r="G293" s="21">
        <v>120</v>
      </c>
      <c r="H293" s="23">
        <v>2.3833167825223399E-2</v>
      </c>
      <c r="I293" s="21">
        <v>843</v>
      </c>
      <c r="J293" s="23">
        <v>3.3195510927347897E-2</v>
      </c>
      <c r="K293" s="21">
        <v>15</v>
      </c>
      <c r="L293" s="23">
        <v>0.125</v>
      </c>
      <c r="M293" s="21">
        <v>81</v>
      </c>
      <c r="N293" s="23">
        <v>9.6085409252668993E-2</v>
      </c>
      <c r="O293" s="65"/>
      <c r="P293" s="66">
        <v>7.0250000000000004</v>
      </c>
      <c r="Q293" s="66">
        <v>5.5142857142857098</v>
      </c>
      <c r="R293" s="121"/>
    </row>
    <row r="294" spans="2:18" s="1" customFormat="1" ht="14.65" customHeight="1" x14ac:dyDescent="0.15">
      <c r="B294" s="108" t="s">
        <v>879</v>
      </c>
      <c r="C294" s="122"/>
      <c r="D294" s="122"/>
      <c r="E294" s="109">
        <v>3584</v>
      </c>
      <c r="F294" s="110">
        <v>0.41582550179835198</v>
      </c>
      <c r="G294" s="109">
        <v>5035</v>
      </c>
      <c r="H294" s="110">
        <v>1</v>
      </c>
      <c r="I294" s="109">
        <v>25395</v>
      </c>
      <c r="J294" s="110">
        <v>1</v>
      </c>
      <c r="K294" s="109">
        <v>199</v>
      </c>
      <c r="L294" s="110">
        <v>3.9523336643495499E-2</v>
      </c>
      <c r="M294" s="109">
        <v>2524</v>
      </c>
      <c r="N294" s="110">
        <v>9.9389643630635904E-2</v>
      </c>
      <c r="O294" s="122"/>
      <c r="P294" s="123">
        <v>5.0436941410129101</v>
      </c>
      <c r="Q294" s="123">
        <v>4.0947063688999199</v>
      </c>
      <c r="R294" s="124">
        <v>0.64414983164983197</v>
      </c>
    </row>
    <row r="295" spans="2:18" s="1" customFormat="1" ht="12.75" customHeight="1" x14ac:dyDescent="0.2">
      <c r="B295" s="183" t="s">
        <v>979</v>
      </c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</row>
    <row r="296" spans="2:18" s="1" customFormat="1" ht="14.65" customHeight="1" x14ac:dyDescent="0.15"/>
    <row r="297" spans="2:18" s="1" customFormat="1" ht="14.65" customHeight="1" x14ac:dyDescent="0.15">
      <c r="B297" s="114" t="s">
        <v>1818</v>
      </c>
    </row>
    <row r="298" spans="2:18" s="1" customFormat="1" ht="21.75" customHeight="1" x14ac:dyDescent="0.2">
      <c r="B298" s="192"/>
      <c r="C298" s="101"/>
      <c r="D298" s="193"/>
      <c r="E298" s="193"/>
      <c r="F298" s="193"/>
      <c r="G298" s="167" t="s">
        <v>885</v>
      </c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</row>
    <row r="299" spans="2:18" s="1" customFormat="1" ht="14.65" customHeight="1" x14ac:dyDescent="0.2">
      <c r="B299" s="192"/>
      <c r="C299" s="62"/>
      <c r="D299" s="193"/>
      <c r="E299" s="193"/>
      <c r="F299" s="193"/>
      <c r="G299" s="177" t="s">
        <v>832</v>
      </c>
      <c r="H299" s="177"/>
      <c r="I299" s="177"/>
      <c r="J299" s="177"/>
      <c r="K299" s="174" t="s">
        <v>886</v>
      </c>
      <c r="L299" s="174"/>
      <c r="M299" s="174"/>
      <c r="N299" s="174"/>
      <c r="O299" s="174" t="s">
        <v>887</v>
      </c>
      <c r="P299" s="191" t="s">
        <v>888</v>
      </c>
      <c r="Q299" s="191"/>
      <c r="R299" s="191"/>
    </row>
    <row r="300" spans="2:18" s="1" customFormat="1" ht="14.65" customHeight="1" x14ac:dyDescent="0.15">
      <c r="B300" s="194" t="s">
        <v>274</v>
      </c>
      <c r="C300" s="177" t="s">
        <v>1001</v>
      </c>
      <c r="D300" s="177" t="s">
        <v>889</v>
      </c>
      <c r="E300" s="195" t="s">
        <v>842</v>
      </c>
      <c r="F300" s="195"/>
      <c r="G300" s="177" t="s">
        <v>890</v>
      </c>
      <c r="H300" s="177"/>
      <c r="I300" s="177" t="s">
        <v>891</v>
      </c>
      <c r="J300" s="177"/>
      <c r="K300" s="174" t="s">
        <v>890</v>
      </c>
      <c r="L300" s="174"/>
      <c r="M300" s="174" t="s">
        <v>891</v>
      </c>
      <c r="N300" s="174"/>
      <c r="O300" s="174"/>
      <c r="P300" s="191"/>
      <c r="Q300" s="191"/>
      <c r="R300" s="191"/>
    </row>
    <row r="301" spans="2:18" s="1" customFormat="1" ht="37.15" customHeight="1" x14ac:dyDescent="0.15">
      <c r="B301" s="194"/>
      <c r="C301" s="177"/>
      <c r="D301" s="177"/>
      <c r="E301" s="50" t="s">
        <v>892</v>
      </c>
      <c r="F301" s="50" t="s">
        <v>893</v>
      </c>
      <c r="G301" s="50" t="s">
        <v>892</v>
      </c>
      <c r="H301" s="27" t="s">
        <v>894</v>
      </c>
      <c r="I301" s="50" t="s">
        <v>892</v>
      </c>
      <c r="J301" s="27" t="s">
        <v>894</v>
      </c>
      <c r="K301" s="27" t="s">
        <v>892</v>
      </c>
      <c r="L301" s="27" t="s">
        <v>893</v>
      </c>
      <c r="M301" s="27" t="s">
        <v>892</v>
      </c>
      <c r="N301" s="27" t="s">
        <v>893</v>
      </c>
      <c r="O301" s="174"/>
      <c r="P301" s="27" t="s">
        <v>895</v>
      </c>
      <c r="Q301" s="27" t="s">
        <v>896</v>
      </c>
      <c r="R301" s="115" t="s">
        <v>897</v>
      </c>
    </row>
    <row r="302" spans="2:18" s="1" customFormat="1" ht="11.85" customHeight="1" x14ac:dyDescent="0.15">
      <c r="B302" s="116" t="s">
        <v>356</v>
      </c>
      <c r="C302" s="52" t="s">
        <v>1004</v>
      </c>
      <c r="D302" s="52" t="s">
        <v>906</v>
      </c>
      <c r="E302" s="8">
        <v>1</v>
      </c>
      <c r="F302" s="9">
        <v>0.04</v>
      </c>
      <c r="G302" s="8">
        <v>24</v>
      </c>
      <c r="H302" s="9">
        <v>3.8948393378773101E-3</v>
      </c>
      <c r="I302" s="8">
        <v>245</v>
      </c>
      <c r="J302" s="9">
        <v>5.0733040669261997E-3</v>
      </c>
      <c r="K302" s="8"/>
      <c r="L302" s="9"/>
      <c r="M302" s="8"/>
      <c r="N302" s="9"/>
      <c r="O302" s="54" t="s">
        <v>914</v>
      </c>
      <c r="P302" s="55">
        <v>10.2083333333333</v>
      </c>
      <c r="Q302" s="55">
        <v>10.2083333333333</v>
      </c>
      <c r="R302" s="117"/>
    </row>
    <row r="303" spans="2:18" s="1" customFormat="1" ht="11.85" customHeight="1" x14ac:dyDescent="0.15">
      <c r="B303" s="116" t="s">
        <v>710</v>
      </c>
      <c r="C303" s="56" t="s">
        <v>909</v>
      </c>
      <c r="D303" s="56" t="s">
        <v>906</v>
      </c>
      <c r="E303" s="10">
        <v>134</v>
      </c>
      <c r="F303" s="11">
        <v>0.61467889908256901</v>
      </c>
      <c r="G303" s="10">
        <v>84</v>
      </c>
      <c r="H303" s="11">
        <v>1.3631937682570599E-2</v>
      </c>
      <c r="I303" s="10">
        <v>307</v>
      </c>
      <c r="J303" s="11">
        <v>6.35716060631161E-3</v>
      </c>
      <c r="K303" s="10">
        <v>2</v>
      </c>
      <c r="L303" s="11">
        <v>2.3809523809523801E-2</v>
      </c>
      <c r="M303" s="10">
        <v>3</v>
      </c>
      <c r="N303" s="11">
        <v>9.77198697068404E-3</v>
      </c>
      <c r="O303" s="58" t="s">
        <v>922</v>
      </c>
      <c r="P303" s="59">
        <v>3.6547619047619002</v>
      </c>
      <c r="Q303" s="59">
        <v>3.48780487804878</v>
      </c>
      <c r="R303" s="118"/>
    </row>
    <row r="304" spans="2:18" s="1" customFormat="1" ht="11.85" customHeight="1" x14ac:dyDescent="0.15">
      <c r="B304" s="116" t="s">
        <v>389</v>
      </c>
      <c r="C304" s="52" t="s">
        <v>1003</v>
      </c>
      <c r="D304" s="52" t="s">
        <v>906</v>
      </c>
      <c r="E304" s="8">
        <v>2</v>
      </c>
      <c r="F304" s="9">
        <v>3.5714285714285698E-2</v>
      </c>
      <c r="G304" s="8">
        <v>54</v>
      </c>
      <c r="H304" s="9">
        <v>8.7633885102239607E-3</v>
      </c>
      <c r="I304" s="8">
        <v>281</v>
      </c>
      <c r="J304" s="9">
        <v>5.81876915431127E-3</v>
      </c>
      <c r="K304" s="8">
        <v>3</v>
      </c>
      <c r="L304" s="9">
        <v>5.5555555555555601E-2</v>
      </c>
      <c r="M304" s="8">
        <v>14</v>
      </c>
      <c r="N304" s="9">
        <v>4.9822064056939501E-2</v>
      </c>
      <c r="O304" s="54" t="s">
        <v>922</v>
      </c>
      <c r="P304" s="55">
        <v>5.2037037037036997</v>
      </c>
      <c r="Q304" s="55">
        <v>4.7058823529411802</v>
      </c>
      <c r="R304" s="117"/>
    </row>
    <row r="305" spans="2:18" s="1" customFormat="1" ht="11.85" customHeight="1" x14ac:dyDescent="0.15">
      <c r="B305" s="116" t="s">
        <v>351</v>
      </c>
      <c r="C305" s="56" t="s">
        <v>1004</v>
      </c>
      <c r="D305" s="56" t="s">
        <v>906</v>
      </c>
      <c r="E305" s="10">
        <v>124</v>
      </c>
      <c r="F305" s="11">
        <v>0.37689969604863199</v>
      </c>
      <c r="G305" s="10">
        <v>205</v>
      </c>
      <c r="H305" s="11">
        <v>3.3268419344368701E-2</v>
      </c>
      <c r="I305" s="10">
        <v>1022</v>
      </c>
      <c r="J305" s="11">
        <v>2.1162925536320699E-2</v>
      </c>
      <c r="K305" s="10"/>
      <c r="L305" s="11"/>
      <c r="M305" s="10"/>
      <c r="N305" s="11"/>
      <c r="O305" s="58" t="s">
        <v>933</v>
      </c>
      <c r="P305" s="59">
        <v>4.9853658536585401</v>
      </c>
      <c r="Q305" s="59">
        <v>4.9853658536585401</v>
      </c>
      <c r="R305" s="118"/>
    </row>
    <row r="306" spans="2:18" s="1" customFormat="1" ht="11.85" customHeight="1" x14ac:dyDescent="0.15">
      <c r="B306" s="116" t="s">
        <v>344</v>
      </c>
      <c r="C306" s="52" t="s">
        <v>1004</v>
      </c>
      <c r="D306" s="52" t="s">
        <v>899</v>
      </c>
      <c r="E306" s="8">
        <v>6</v>
      </c>
      <c r="F306" s="9">
        <v>1.8927444794952699E-3</v>
      </c>
      <c r="G306" s="8">
        <v>3164</v>
      </c>
      <c r="H306" s="9">
        <v>0.51346965271015899</v>
      </c>
      <c r="I306" s="8">
        <v>27032</v>
      </c>
      <c r="J306" s="9">
        <v>0.55976145117203702</v>
      </c>
      <c r="K306" s="8">
        <v>34</v>
      </c>
      <c r="L306" s="9">
        <v>1.07458912768647E-2</v>
      </c>
      <c r="M306" s="8">
        <v>386</v>
      </c>
      <c r="N306" s="9">
        <v>1.42793725954424E-2</v>
      </c>
      <c r="O306" s="54" t="s">
        <v>907</v>
      </c>
      <c r="P306" s="55">
        <v>8.5436156763590407</v>
      </c>
      <c r="Q306" s="55">
        <v>8.1763578274760391</v>
      </c>
      <c r="R306" s="117">
        <v>2.0714285714285698</v>
      </c>
    </row>
    <row r="307" spans="2:18" s="1" customFormat="1" ht="11.85" customHeight="1" x14ac:dyDescent="0.15">
      <c r="B307" s="116" t="s">
        <v>516</v>
      </c>
      <c r="C307" s="56" t="s">
        <v>1008</v>
      </c>
      <c r="D307" s="56" t="s">
        <v>899</v>
      </c>
      <c r="E307" s="10">
        <v>26</v>
      </c>
      <c r="F307" s="11">
        <v>0.565217391304348</v>
      </c>
      <c r="G307" s="10">
        <v>20</v>
      </c>
      <c r="H307" s="11">
        <v>3.2456994482310902E-3</v>
      </c>
      <c r="I307" s="10">
        <v>41</v>
      </c>
      <c r="J307" s="11">
        <v>8.4900190507744598E-4</v>
      </c>
      <c r="K307" s="10"/>
      <c r="L307" s="11"/>
      <c r="M307" s="10"/>
      <c r="N307" s="11"/>
      <c r="O307" s="58" t="s">
        <v>912</v>
      </c>
      <c r="P307" s="59">
        <v>2.0499999999999998</v>
      </c>
      <c r="Q307" s="59">
        <v>2.0499999999999998</v>
      </c>
      <c r="R307" s="118">
        <v>0.95</v>
      </c>
    </row>
    <row r="308" spans="2:18" s="1" customFormat="1" ht="11.85" customHeight="1" x14ac:dyDescent="0.15">
      <c r="B308" s="116" t="s">
        <v>546</v>
      </c>
      <c r="C308" s="52" t="s">
        <v>920</v>
      </c>
      <c r="D308" s="52" t="s">
        <v>899</v>
      </c>
      <c r="E308" s="8">
        <v>1</v>
      </c>
      <c r="F308" s="9">
        <v>3.5714285714285698E-2</v>
      </c>
      <c r="G308" s="8">
        <v>27</v>
      </c>
      <c r="H308" s="9">
        <v>4.3816942551119804E-3</v>
      </c>
      <c r="I308" s="8">
        <v>140</v>
      </c>
      <c r="J308" s="9">
        <v>2.8990308953863999E-3</v>
      </c>
      <c r="K308" s="8">
        <v>2</v>
      </c>
      <c r="L308" s="9">
        <v>7.4074074074074098E-2</v>
      </c>
      <c r="M308" s="8">
        <v>8</v>
      </c>
      <c r="N308" s="9">
        <v>5.7142857142857099E-2</v>
      </c>
      <c r="O308" s="54" t="s">
        <v>920</v>
      </c>
      <c r="P308" s="55">
        <v>5.1851851851851896</v>
      </c>
      <c r="Q308" s="55">
        <v>4.4800000000000004</v>
      </c>
      <c r="R308" s="117">
        <v>1.2962962962963001</v>
      </c>
    </row>
    <row r="309" spans="2:18" s="1" customFormat="1" ht="11.85" customHeight="1" x14ac:dyDescent="0.15">
      <c r="B309" s="116" t="s">
        <v>378</v>
      </c>
      <c r="C309" s="56" t="s">
        <v>1003</v>
      </c>
      <c r="D309" s="56" t="s">
        <v>899</v>
      </c>
      <c r="E309" s="10">
        <v>1</v>
      </c>
      <c r="F309" s="11">
        <v>2.2222222222222199E-2</v>
      </c>
      <c r="G309" s="10">
        <v>44</v>
      </c>
      <c r="H309" s="11">
        <v>7.1405387861084102E-3</v>
      </c>
      <c r="I309" s="10">
        <v>707</v>
      </c>
      <c r="J309" s="11">
        <v>1.46401060217013E-2</v>
      </c>
      <c r="K309" s="10">
        <v>11</v>
      </c>
      <c r="L309" s="11">
        <v>0.25</v>
      </c>
      <c r="M309" s="10">
        <v>41</v>
      </c>
      <c r="N309" s="11">
        <v>5.7991513437058002E-2</v>
      </c>
      <c r="O309" s="58" t="s">
        <v>913</v>
      </c>
      <c r="P309" s="59">
        <v>16.068181818181799</v>
      </c>
      <c r="Q309" s="59">
        <v>12.848484848484899</v>
      </c>
      <c r="R309" s="118">
        <v>7.2272727272727302</v>
      </c>
    </row>
    <row r="310" spans="2:18" s="1" customFormat="1" ht="11.85" customHeight="1" x14ac:dyDescent="0.15">
      <c r="B310" s="116" t="s">
        <v>663</v>
      </c>
      <c r="C310" s="52" t="s">
        <v>935</v>
      </c>
      <c r="D310" s="52" t="s">
        <v>899</v>
      </c>
      <c r="E310" s="8">
        <v>40</v>
      </c>
      <c r="F310" s="9">
        <v>0.52631578947368396</v>
      </c>
      <c r="G310" s="8">
        <v>36</v>
      </c>
      <c r="H310" s="9">
        <v>5.8422590068159704E-3</v>
      </c>
      <c r="I310" s="8">
        <v>127</v>
      </c>
      <c r="J310" s="9">
        <v>2.6298351693862299E-3</v>
      </c>
      <c r="K310" s="8">
        <v>1</v>
      </c>
      <c r="L310" s="9">
        <v>2.7777777777777801E-2</v>
      </c>
      <c r="M310" s="8">
        <v>4</v>
      </c>
      <c r="N310" s="9">
        <v>3.1496062992125998E-2</v>
      </c>
      <c r="O310" s="54" t="s">
        <v>917</v>
      </c>
      <c r="P310" s="55">
        <v>3.5277777777777799</v>
      </c>
      <c r="Q310" s="55">
        <v>3.1142857142857099</v>
      </c>
      <c r="R310" s="117">
        <v>1.6111111111111101</v>
      </c>
    </row>
    <row r="311" spans="2:18" s="1" customFormat="1" ht="11.85" customHeight="1" x14ac:dyDescent="0.15">
      <c r="B311" s="116" t="s">
        <v>771</v>
      </c>
      <c r="C311" s="56" t="s">
        <v>1002</v>
      </c>
      <c r="D311" s="56" t="s">
        <v>899</v>
      </c>
      <c r="E311" s="10">
        <v>5</v>
      </c>
      <c r="F311" s="11">
        <v>7.9365079365079402E-2</v>
      </c>
      <c r="G311" s="10">
        <v>58</v>
      </c>
      <c r="H311" s="11">
        <v>9.4125283998701698E-3</v>
      </c>
      <c r="I311" s="10">
        <v>295</v>
      </c>
      <c r="J311" s="11">
        <v>6.1086722438499098E-3</v>
      </c>
      <c r="K311" s="10">
        <v>30</v>
      </c>
      <c r="L311" s="11">
        <v>0.51724137931034497</v>
      </c>
      <c r="M311" s="10">
        <v>74</v>
      </c>
      <c r="N311" s="11">
        <v>0.25084745762711902</v>
      </c>
      <c r="O311" s="58" t="s">
        <v>903</v>
      </c>
      <c r="P311" s="59">
        <v>5.0862068965517198</v>
      </c>
      <c r="Q311" s="59">
        <v>3.3928571428571401</v>
      </c>
      <c r="R311" s="118">
        <v>0.94827586206896497</v>
      </c>
    </row>
    <row r="312" spans="2:18" s="1" customFormat="1" ht="11.85" customHeight="1" x14ac:dyDescent="0.15">
      <c r="B312" s="116" t="s">
        <v>377</v>
      </c>
      <c r="C312" s="52" t="s">
        <v>1003</v>
      </c>
      <c r="D312" s="52" t="s">
        <v>899</v>
      </c>
      <c r="E312" s="8"/>
      <c r="F312" s="9"/>
      <c r="G312" s="8">
        <v>35</v>
      </c>
      <c r="H312" s="9">
        <v>5.6799740344044098E-3</v>
      </c>
      <c r="I312" s="8">
        <v>718</v>
      </c>
      <c r="J312" s="9">
        <v>1.48678870206245E-2</v>
      </c>
      <c r="K312" s="8">
        <v>20</v>
      </c>
      <c r="L312" s="9">
        <v>0.57142857142857095</v>
      </c>
      <c r="M312" s="8">
        <v>192</v>
      </c>
      <c r="N312" s="9">
        <v>0.26740947075208898</v>
      </c>
      <c r="O312" s="54" t="s">
        <v>918</v>
      </c>
      <c r="P312" s="55">
        <v>20.514285714285698</v>
      </c>
      <c r="Q312" s="55">
        <v>11.0666666666667</v>
      </c>
      <c r="R312" s="117">
        <v>6.9142857142857101</v>
      </c>
    </row>
    <row r="313" spans="2:18" s="1" customFormat="1" ht="11.85" customHeight="1" x14ac:dyDescent="0.15">
      <c r="B313" s="116" t="s">
        <v>774</v>
      </c>
      <c r="C313" s="56" t="s">
        <v>1572</v>
      </c>
      <c r="D313" s="56" t="s">
        <v>899</v>
      </c>
      <c r="E313" s="10"/>
      <c r="F313" s="11"/>
      <c r="G313" s="10">
        <v>28</v>
      </c>
      <c r="H313" s="11">
        <v>4.5439792275235296E-3</v>
      </c>
      <c r="I313" s="10">
        <v>1272</v>
      </c>
      <c r="J313" s="11">
        <v>2.6339766420939301E-2</v>
      </c>
      <c r="K313" s="10">
        <v>1</v>
      </c>
      <c r="L313" s="11">
        <v>3.5714285714285698E-2</v>
      </c>
      <c r="M313" s="10">
        <v>7</v>
      </c>
      <c r="N313" s="11">
        <v>5.50314465408805E-3</v>
      </c>
      <c r="O313" s="58" t="s">
        <v>976</v>
      </c>
      <c r="P313" s="59">
        <v>45.428571428571402</v>
      </c>
      <c r="Q313" s="59">
        <v>42.703703703703702</v>
      </c>
      <c r="R313" s="118">
        <v>7.8571428571428603</v>
      </c>
    </row>
    <row r="314" spans="2:18" s="1" customFormat="1" ht="11.85" customHeight="1" x14ac:dyDescent="0.15">
      <c r="B314" s="116" t="s">
        <v>346</v>
      </c>
      <c r="C314" s="52" t="s">
        <v>1004</v>
      </c>
      <c r="D314" s="52" t="s">
        <v>899</v>
      </c>
      <c r="E314" s="8">
        <v>129</v>
      </c>
      <c r="F314" s="9">
        <v>0.18695652173912999</v>
      </c>
      <c r="G314" s="8">
        <v>561</v>
      </c>
      <c r="H314" s="9">
        <v>9.1041869522882193E-2</v>
      </c>
      <c r="I314" s="8">
        <v>3143</v>
      </c>
      <c r="J314" s="9">
        <v>6.5083243601424701E-2</v>
      </c>
      <c r="K314" s="8"/>
      <c r="L314" s="9"/>
      <c r="M314" s="8"/>
      <c r="N314" s="9"/>
      <c r="O314" s="54" t="s">
        <v>929</v>
      </c>
      <c r="P314" s="55">
        <v>5.6024955436720099</v>
      </c>
      <c r="Q314" s="55">
        <v>5.6024955436720099</v>
      </c>
      <c r="R314" s="117">
        <v>1.93582887700535</v>
      </c>
    </row>
    <row r="315" spans="2:18" s="1" customFormat="1" ht="11.85" customHeight="1" x14ac:dyDescent="0.15">
      <c r="B315" s="116" t="s">
        <v>345</v>
      </c>
      <c r="C315" s="56" t="s">
        <v>1004</v>
      </c>
      <c r="D315" s="56" t="s">
        <v>899</v>
      </c>
      <c r="E315" s="10">
        <v>18</v>
      </c>
      <c r="F315" s="11">
        <v>6.4285714285714293E-2</v>
      </c>
      <c r="G315" s="10">
        <v>262</v>
      </c>
      <c r="H315" s="11">
        <v>4.2518662771827302E-2</v>
      </c>
      <c r="I315" s="10">
        <v>2003</v>
      </c>
      <c r="J315" s="11">
        <v>4.1476849167564001E-2</v>
      </c>
      <c r="K315" s="10">
        <v>10</v>
      </c>
      <c r="L315" s="11">
        <v>3.8167938931297697E-2</v>
      </c>
      <c r="M315" s="10">
        <v>68</v>
      </c>
      <c r="N315" s="11">
        <v>3.3949076385421897E-2</v>
      </c>
      <c r="O315" s="58" t="s">
        <v>928</v>
      </c>
      <c r="P315" s="59">
        <v>7.6450381679389299</v>
      </c>
      <c r="Q315" s="59">
        <v>6.9246031746031802</v>
      </c>
      <c r="R315" s="118">
        <v>2.8549618320610701</v>
      </c>
    </row>
    <row r="316" spans="2:18" s="1" customFormat="1" ht="11.85" customHeight="1" x14ac:dyDescent="0.15">
      <c r="B316" s="116" t="s">
        <v>280</v>
      </c>
      <c r="C316" s="52" t="s">
        <v>1006</v>
      </c>
      <c r="D316" s="52" t="s">
        <v>899</v>
      </c>
      <c r="E316" s="8">
        <v>5</v>
      </c>
      <c r="F316" s="9">
        <v>0.108695652173913</v>
      </c>
      <c r="G316" s="8">
        <v>41</v>
      </c>
      <c r="H316" s="9">
        <v>6.65368386887374E-3</v>
      </c>
      <c r="I316" s="8">
        <v>144</v>
      </c>
      <c r="J316" s="9">
        <v>2.9818603495403002E-3</v>
      </c>
      <c r="K316" s="8">
        <v>1</v>
      </c>
      <c r="L316" s="9">
        <v>2.4390243902439001E-2</v>
      </c>
      <c r="M316" s="8">
        <v>1</v>
      </c>
      <c r="N316" s="9">
        <v>6.9444444444444397E-3</v>
      </c>
      <c r="O316" s="54" t="s">
        <v>905</v>
      </c>
      <c r="P316" s="55">
        <v>3.51219512195122</v>
      </c>
      <c r="Q316" s="55">
        <v>3.2250000000000001</v>
      </c>
      <c r="R316" s="117">
        <v>1.09756097560976</v>
      </c>
    </row>
    <row r="317" spans="2:18" s="1" customFormat="1" ht="11.85" customHeight="1" x14ac:dyDescent="0.15">
      <c r="B317" s="116" t="s">
        <v>364</v>
      </c>
      <c r="C317" s="56" t="s">
        <v>1004</v>
      </c>
      <c r="D317" s="56" t="s">
        <v>906</v>
      </c>
      <c r="E317" s="10">
        <v>28</v>
      </c>
      <c r="F317" s="11">
        <v>0.10727969348659</v>
      </c>
      <c r="G317" s="10">
        <v>233</v>
      </c>
      <c r="H317" s="11">
        <v>3.7812398571892197E-2</v>
      </c>
      <c r="I317" s="10">
        <v>1202</v>
      </c>
      <c r="J317" s="11">
        <v>2.4890250973246101E-2</v>
      </c>
      <c r="K317" s="10">
        <v>3</v>
      </c>
      <c r="L317" s="11">
        <v>1.28755364806867E-2</v>
      </c>
      <c r="M317" s="10">
        <v>22</v>
      </c>
      <c r="N317" s="11">
        <v>1.8302828618968401E-2</v>
      </c>
      <c r="O317" s="58" t="s">
        <v>908</v>
      </c>
      <c r="P317" s="59">
        <v>5.1587982832617998</v>
      </c>
      <c r="Q317" s="59">
        <v>4.92173913043478</v>
      </c>
      <c r="R317" s="118"/>
    </row>
    <row r="318" spans="2:18" s="1" customFormat="1" ht="11.85" customHeight="1" x14ac:dyDescent="0.15">
      <c r="B318" s="116" t="s">
        <v>354</v>
      </c>
      <c r="C318" s="52" t="s">
        <v>1004</v>
      </c>
      <c r="D318" s="52" t="s">
        <v>906</v>
      </c>
      <c r="E318" s="8">
        <v>3</v>
      </c>
      <c r="F318" s="9">
        <v>0.11111111111111099</v>
      </c>
      <c r="G318" s="8">
        <v>24</v>
      </c>
      <c r="H318" s="9">
        <v>3.8948393378773101E-3</v>
      </c>
      <c r="I318" s="8">
        <v>227</v>
      </c>
      <c r="J318" s="9">
        <v>4.7005715232336601E-3</v>
      </c>
      <c r="K318" s="8">
        <v>5</v>
      </c>
      <c r="L318" s="9">
        <v>0.20833333333333301</v>
      </c>
      <c r="M318" s="8">
        <v>27</v>
      </c>
      <c r="N318" s="9">
        <v>0.11894273127753301</v>
      </c>
      <c r="O318" s="54" t="s">
        <v>923</v>
      </c>
      <c r="P318" s="55">
        <v>9.4583333333333304</v>
      </c>
      <c r="Q318" s="55">
        <v>6.4736842105263204</v>
      </c>
      <c r="R318" s="117"/>
    </row>
    <row r="319" spans="2:18" s="1" customFormat="1" ht="11.85" customHeight="1" x14ac:dyDescent="0.15">
      <c r="B319" s="116" t="s">
        <v>773</v>
      </c>
      <c r="C319" s="56" t="s">
        <v>935</v>
      </c>
      <c r="D319" s="56" t="s">
        <v>899</v>
      </c>
      <c r="E319" s="10">
        <v>13</v>
      </c>
      <c r="F319" s="11">
        <v>0.168831168831169</v>
      </c>
      <c r="G319" s="10">
        <v>64</v>
      </c>
      <c r="H319" s="11">
        <v>1.03862382343395E-2</v>
      </c>
      <c r="I319" s="10">
        <v>291</v>
      </c>
      <c r="J319" s="11">
        <v>6.0258427896960204E-3</v>
      </c>
      <c r="K319" s="10"/>
      <c r="L319" s="11"/>
      <c r="M319" s="10"/>
      <c r="N319" s="11"/>
      <c r="O319" s="58" t="s">
        <v>934</v>
      </c>
      <c r="P319" s="59">
        <v>4.546875</v>
      </c>
      <c r="Q319" s="59">
        <v>4.546875</v>
      </c>
      <c r="R319" s="118">
        <v>1.796875</v>
      </c>
    </row>
    <row r="320" spans="2:18" s="1" customFormat="1" ht="11.85" customHeight="1" x14ac:dyDescent="0.15">
      <c r="B320" s="116" t="s">
        <v>657</v>
      </c>
      <c r="C320" s="52" t="s">
        <v>935</v>
      </c>
      <c r="D320" s="52" t="s">
        <v>899</v>
      </c>
      <c r="E320" s="8">
        <v>71</v>
      </c>
      <c r="F320" s="9">
        <v>0.51079136690647498</v>
      </c>
      <c r="G320" s="8">
        <v>68</v>
      </c>
      <c r="H320" s="9">
        <v>1.10353781239857E-2</v>
      </c>
      <c r="I320" s="8">
        <v>239</v>
      </c>
      <c r="J320" s="9">
        <v>4.94905988569535E-3</v>
      </c>
      <c r="K320" s="8"/>
      <c r="L320" s="9"/>
      <c r="M320" s="8"/>
      <c r="N320" s="9"/>
      <c r="O320" s="54" t="s">
        <v>944</v>
      </c>
      <c r="P320" s="55">
        <v>3.5147058823529398</v>
      </c>
      <c r="Q320" s="55">
        <v>3.5147058823529398</v>
      </c>
      <c r="R320" s="117">
        <v>1.3235294117647101</v>
      </c>
    </row>
    <row r="321" spans="2:18" s="1" customFormat="1" ht="11.85" customHeight="1" x14ac:dyDescent="0.15">
      <c r="B321" s="116" t="s">
        <v>353</v>
      </c>
      <c r="C321" s="56" t="s">
        <v>1004</v>
      </c>
      <c r="D321" s="56" t="s">
        <v>906</v>
      </c>
      <c r="E321" s="10">
        <v>2</v>
      </c>
      <c r="F321" s="11">
        <v>3.3898305084745797E-2</v>
      </c>
      <c r="G321" s="10">
        <v>57</v>
      </c>
      <c r="H321" s="11">
        <v>9.2502434274586206E-3</v>
      </c>
      <c r="I321" s="10">
        <v>265</v>
      </c>
      <c r="J321" s="11">
        <v>5.4874513376956899E-3</v>
      </c>
      <c r="K321" s="10">
        <v>1</v>
      </c>
      <c r="L321" s="11">
        <v>1.7543859649122799E-2</v>
      </c>
      <c r="M321" s="10">
        <v>6</v>
      </c>
      <c r="N321" s="11">
        <v>2.2641509433962301E-2</v>
      </c>
      <c r="O321" s="58" t="s">
        <v>921</v>
      </c>
      <c r="P321" s="59">
        <v>4.6491228070175401</v>
      </c>
      <c r="Q321" s="59">
        <v>4.41071428571429</v>
      </c>
      <c r="R321" s="118"/>
    </row>
    <row r="322" spans="2:18" s="1" customFormat="1" ht="11.85" customHeight="1" x14ac:dyDescent="0.15">
      <c r="B322" s="116" t="s">
        <v>355</v>
      </c>
      <c r="C322" s="52" t="s">
        <v>1004</v>
      </c>
      <c r="D322" s="52" t="s">
        <v>906</v>
      </c>
      <c r="E322" s="8">
        <v>16</v>
      </c>
      <c r="F322" s="9">
        <v>0.19047619047618999</v>
      </c>
      <c r="G322" s="8">
        <v>68</v>
      </c>
      <c r="H322" s="9">
        <v>1.10353781239857E-2</v>
      </c>
      <c r="I322" s="8">
        <v>397</v>
      </c>
      <c r="J322" s="9">
        <v>8.2208233247742894E-3</v>
      </c>
      <c r="K322" s="8">
        <v>1</v>
      </c>
      <c r="L322" s="9">
        <v>1.4705882352941201E-2</v>
      </c>
      <c r="M322" s="8">
        <v>1</v>
      </c>
      <c r="N322" s="9">
        <v>2.5188916876574298E-3</v>
      </c>
      <c r="O322" s="54" t="s">
        <v>934</v>
      </c>
      <c r="P322" s="55">
        <v>5.8382352941176503</v>
      </c>
      <c r="Q322" s="55">
        <v>5.4925373134328401</v>
      </c>
      <c r="R322" s="117"/>
    </row>
    <row r="323" spans="2:18" s="1" customFormat="1" ht="11.85" customHeight="1" x14ac:dyDescent="0.15">
      <c r="B323" s="116" t="s">
        <v>662</v>
      </c>
      <c r="C323" s="56" t="s">
        <v>935</v>
      </c>
      <c r="D323" s="56" t="s">
        <v>899</v>
      </c>
      <c r="E323" s="10">
        <v>5</v>
      </c>
      <c r="F323" s="11">
        <v>5.1546391752577303E-2</v>
      </c>
      <c r="G323" s="10">
        <v>92</v>
      </c>
      <c r="H323" s="11">
        <v>1.4930217461863E-2</v>
      </c>
      <c r="I323" s="10">
        <v>563</v>
      </c>
      <c r="J323" s="11">
        <v>1.1658245672161E-2</v>
      </c>
      <c r="K323" s="10"/>
      <c r="L323" s="11"/>
      <c r="M323" s="10"/>
      <c r="N323" s="11"/>
      <c r="O323" s="58" t="s">
        <v>900</v>
      </c>
      <c r="P323" s="59">
        <v>6.11956521739131</v>
      </c>
      <c r="Q323" s="59">
        <v>6.11956521739131</v>
      </c>
      <c r="R323" s="118">
        <v>1.3369565217391299</v>
      </c>
    </row>
    <row r="324" spans="2:18" s="1" customFormat="1" ht="11.85" customHeight="1" x14ac:dyDescent="0.15">
      <c r="B324" s="116" t="s">
        <v>666</v>
      </c>
      <c r="C324" s="52" t="s">
        <v>935</v>
      </c>
      <c r="D324" s="52" t="s">
        <v>906</v>
      </c>
      <c r="E324" s="8">
        <v>19</v>
      </c>
      <c r="F324" s="9">
        <v>0.31147540983606598</v>
      </c>
      <c r="G324" s="8">
        <v>42</v>
      </c>
      <c r="H324" s="9">
        <v>6.8159688412852996E-3</v>
      </c>
      <c r="I324" s="8">
        <v>155</v>
      </c>
      <c r="J324" s="9">
        <v>3.2096413484635098E-3</v>
      </c>
      <c r="K324" s="8"/>
      <c r="L324" s="9"/>
      <c r="M324" s="8"/>
      <c r="N324" s="9"/>
      <c r="O324" s="54" t="s">
        <v>918</v>
      </c>
      <c r="P324" s="55">
        <v>3.6904761904761898</v>
      </c>
      <c r="Q324" s="55">
        <v>3.6904761904761898</v>
      </c>
      <c r="R324" s="117"/>
    </row>
    <row r="325" spans="2:18" s="1" customFormat="1" ht="11.85" customHeight="1" x14ac:dyDescent="0.15">
      <c r="B325" s="116" t="s">
        <v>352</v>
      </c>
      <c r="C325" s="56" t="s">
        <v>1004</v>
      </c>
      <c r="D325" s="56" t="s">
        <v>906</v>
      </c>
      <c r="E325" s="10">
        <v>4</v>
      </c>
      <c r="F325" s="11">
        <v>5.1948051948051903E-2</v>
      </c>
      <c r="G325" s="10">
        <v>73</v>
      </c>
      <c r="H325" s="11">
        <v>1.18468029860435E-2</v>
      </c>
      <c r="I325" s="10">
        <v>473</v>
      </c>
      <c r="J325" s="11">
        <v>9.79458295369833E-3</v>
      </c>
      <c r="K325" s="10">
        <v>12</v>
      </c>
      <c r="L325" s="11">
        <v>0.164383561643836</v>
      </c>
      <c r="M325" s="10">
        <v>67</v>
      </c>
      <c r="N325" s="11">
        <v>0.141649048625793</v>
      </c>
      <c r="O325" s="58" t="s">
        <v>922</v>
      </c>
      <c r="P325" s="59">
        <v>6.4794520547945202</v>
      </c>
      <c r="Q325" s="59">
        <v>4.8852459016393404</v>
      </c>
      <c r="R325" s="118"/>
    </row>
    <row r="326" spans="2:18" s="1" customFormat="1" ht="11.85" customHeight="1" x14ac:dyDescent="0.15">
      <c r="B326" s="116" t="s">
        <v>371</v>
      </c>
      <c r="C326" s="52" t="s">
        <v>1004</v>
      </c>
      <c r="D326" s="52" t="s">
        <v>906</v>
      </c>
      <c r="E326" s="8">
        <v>19</v>
      </c>
      <c r="F326" s="9">
        <v>0.322033898305085</v>
      </c>
      <c r="G326" s="8">
        <v>40</v>
      </c>
      <c r="H326" s="9">
        <v>6.4913988964621899E-3</v>
      </c>
      <c r="I326" s="8">
        <v>138</v>
      </c>
      <c r="J326" s="9">
        <v>2.85761616830945E-3</v>
      </c>
      <c r="K326" s="8"/>
      <c r="L326" s="9"/>
      <c r="M326" s="8"/>
      <c r="N326" s="9"/>
      <c r="O326" s="54" t="s">
        <v>923</v>
      </c>
      <c r="P326" s="55">
        <v>3.45</v>
      </c>
      <c r="Q326" s="55">
        <v>3.45</v>
      </c>
      <c r="R326" s="117"/>
    </row>
    <row r="327" spans="2:18" s="1" customFormat="1" ht="11.85" customHeight="1" x14ac:dyDescent="0.15">
      <c r="B327" s="116" t="s">
        <v>363</v>
      </c>
      <c r="C327" s="56" t="s">
        <v>1004</v>
      </c>
      <c r="D327" s="56" t="s">
        <v>906</v>
      </c>
      <c r="E327" s="10">
        <v>6</v>
      </c>
      <c r="F327" s="11">
        <v>7.0588235294117604E-2</v>
      </c>
      <c r="G327" s="10">
        <v>79</v>
      </c>
      <c r="H327" s="11">
        <v>1.2820512820512799E-2</v>
      </c>
      <c r="I327" s="10">
        <v>679</v>
      </c>
      <c r="J327" s="11">
        <v>1.4060299842624E-2</v>
      </c>
      <c r="K327" s="10">
        <v>10</v>
      </c>
      <c r="L327" s="11">
        <v>0.126582278481013</v>
      </c>
      <c r="M327" s="10">
        <v>118</v>
      </c>
      <c r="N327" s="11">
        <v>0.17378497790868899</v>
      </c>
      <c r="O327" s="58" t="s">
        <v>921</v>
      </c>
      <c r="P327" s="59">
        <v>8.5949367088607609</v>
      </c>
      <c r="Q327" s="59">
        <v>6.3913043478260896</v>
      </c>
      <c r="R327" s="118"/>
    </row>
    <row r="328" spans="2:18" s="1" customFormat="1" ht="11.85" customHeight="1" x14ac:dyDescent="0.15">
      <c r="B328" s="116" t="s">
        <v>650</v>
      </c>
      <c r="C328" s="52" t="s">
        <v>908</v>
      </c>
      <c r="D328" s="52" t="s">
        <v>899</v>
      </c>
      <c r="E328" s="8">
        <v>9</v>
      </c>
      <c r="F328" s="9">
        <v>0.115384615384615</v>
      </c>
      <c r="G328" s="8">
        <v>69</v>
      </c>
      <c r="H328" s="9">
        <v>1.11976630963973E-2</v>
      </c>
      <c r="I328" s="8">
        <v>295</v>
      </c>
      <c r="J328" s="9">
        <v>6.1086722438499098E-3</v>
      </c>
      <c r="K328" s="8"/>
      <c r="L328" s="9"/>
      <c r="M328" s="8"/>
      <c r="N328" s="9"/>
      <c r="O328" s="54" t="s">
        <v>909</v>
      </c>
      <c r="P328" s="55">
        <v>4.27536231884058</v>
      </c>
      <c r="Q328" s="55">
        <v>4.27536231884058</v>
      </c>
      <c r="R328" s="117">
        <v>1.8695652173913</v>
      </c>
    </row>
    <row r="329" spans="2:18" s="1" customFormat="1" ht="11.85" customHeight="1" x14ac:dyDescent="0.15">
      <c r="B329" s="116" t="s">
        <v>656</v>
      </c>
      <c r="C329" s="56" t="s">
        <v>935</v>
      </c>
      <c r="D329" s="56" t="s">
        <v>899</v>
      </c>
      <c r="E329" s="10">
        <v>15</v>
      </c>
      <c r="F329" s="11">
        <v>0.25862068965517199</v>
      </c>
      <c r="G329" s="10">
        <v>43</v>
      </c>
      <c r="H329" s="11">
        <v>6.9782538136968497E-3</v>
      </c>
      <c r="I329" s="10">
        <v>185</v>
      </c>
      <c r="J329" s="11">
        <v>3.8308622546177401E-3</v>
      </c>
      <c r="K329" s="10"/>
      <c r="L329" s="11"/>
      <c r="M329" s="10"/>
      <c r="N329" s="11"/>
      <c r="O329" s="58" t="s">
        <v>913</v>
      </c>
      <c r="P329" s="59">
        <v>4.3023255813953503</v>
      </c>
      <c r="Q329" s="59">
        <v>4.3023255813953503</v>
      </c>
      <c r="R329" s="118">
        <v>2.0232558139534902</v>
      </c>
    </row>
    <row r="330" spans="2:18" s="1" customFormat="1" ht="11.85" customHeight="1" x14ac:dyDescent="0.15">
      <c r="B330" s="116" t="s">
        <v>661</v>
      </c>
      <c r="C330" s="52" t="s">
        <v>935</v>
      </c>
      <c r="D330" s="52" t="s">
        <v>899</v>
      </c>
      <c r="E330" s="8"/>
      <c r="F330" s="9"/>
      <c r="G330" s="8">
        <v>29</v>
      </c>
      <c r="H330" s="9">
        <v>4.7062641999350901E-3</v>
      </c>
      <c r="I330" s="8">
        <v>310</v>
      </c>
      <c r="J330" s="9">
        <v>6.4192826969270301E-3</v>
      </c>
      <c r="K330" s="8">
        <v>4</v>
      </c>
      <c r="L330" s="9">
        <v>0.13793103448275901</v>
      </c>
      <c r="M330" s="8">
        <v>52</v>
      </c>
      <c r="N330" s="9">
        <v>0.16774193548387101</v>
      </c>
      <c r="O330" s="54" t="s">
        <v>935</v>
      </c>
      <c r="P330" s="55">
        <v>10.689655172413801</v>
      </c>
      <c r="Q330" s="55">
        <v>7.6</v>
      </c>
      <c r="R330" s="117">
        <v>3.3793103448275899</v>
      </c>
    </row>
    <row r="331" spans="2:18" s="1" customFormat="1" ht="11.85" customHeight="1" x14ac:dyDescent="0.15">
      <c r="B331" s="116" t="s">
        <v>772</v>
      </c>
      <c r="C331" s="56" t="s">
        <v>935</v>
      </c>
      <c r="D331" s="56" t="s">
        <v>899</v>
      </c>
      <c r="E331" s="10">
        <v>1</v>
      </c>
      <c r="F331" s="11">
        <v>4.5454545454545497E-2</v>
      </c>
      <c r="G331" s="10">
        <v>21</v>
      </c>
      <c r="H331" s="11">
        <v>3.4079844206426498E-3</v>
      </c>
      <c r="I331" s="10">
        <v>202</v>
      </c>
      <c r="J331" s="11">
        <v>4.1828874347718103E-3</v>
      </c>
      <c r="K331" s="10">
        <v>2</v>
      </c>
      <c r="L331" s="11">
        <v>9.5238095238095205E-2</v>
      </c>
      <c r="M331" s="10">
        <v>22</v>
      </c>
      <c r="N331" s="11">
        <v>0.10891089108910899</v>
      </c>
      <c r="O331" s="58" t="s">
        <v>934</v>
      </c>
      <c r="P331" s="59">
        <v>9.6190476190476204</v>
      </c>
      <c r="Q331" s="59">
        <v>6.5263157894736796</v>
      </c>
      <c r="R331" s="118">
        <v>2.7619047619047601</v>
      </c>
    </row>
    <row r="332" spans="2:18" s="1" customFormat="1" ht="15.4" customHeight="1" x14ac:dyDescent="0.15">
      <c r="B332" s="119" t="s">
        <v>1009</v>
      </c>
      <c r="C332" s="63"/>
      <c r="D332" s="63"/>
      <c r="E332" s="20">
        <v>41</v>
      </c>
      <c r="F332" s="22">
        <v>0.14186851211072701</v>
      </c>
      <c r="G332" s="20">
        <v>248</v>
      </c>
      <c r="H332" s="22">
        <v>4.0246673158065599E-2</v>
      </c>
      <c r="I332" s="20">
        <v>3160</v>
      </c>
      <c r="J332" s="22">
        <v>6.5435268781578695E-2</v>
      </c>
      <c r="K332" s="20">
        <v>32</v>
      </c>
      <c r="L332" s="22">
        <v>0.12903225806451599</v>
      </c>
      <c r="M332" s="20">
        <v>772</v>
      </c>
      <c r="N332" s="22">
        <v>0.24430379746835401</v>
      </c>
      <c r="O332" s="63"/>
      <c r="P332" s="64">
        <v>12.741935483871</v>
      </c>
      <c r="Q332" s="64">
        <v>8.9212962962962994</v>
      </c>
      <c r="R332" s="120">
        <v>2.4193548387096802</v>
      </c>
    </row>
    <row r="333" spans="2:18" s="1" customFormat="1" ht="14.65" customHeight="1" x14ac:dyDescent="0.15">
      <c r="B333" s="119" t="s">
        <v>1010</v>
      </c>
      <c r="C333" s="65"/>
      <c r="D333" s="65"/>
      <c r="E333" s="21">
        <v>83</v>
      </c>
      <c r="F333" s="23">
        <v>0.235795454545455</v>
      </c>
      <c r="G333" s="21">
        <v>269</v>
      </c>
      <c r="H333" s="23">
        <v>4.3654657578708199E-2</v>
      </c>
      <c r="I333" s="21">
        <v>2034</v>
      </c>
      <c r="J333" s="23">
        <v>4.2118777437256699E-2</v>
      </c>
      <c r="K333" s="21">
        <v>21</v>
      </c>
      <c r="L333" s="23">
        <v>7.8066914498141293E-2</v>
      </c>
      <c r="M333" s="21">
        <v>190</v>
      </c>
      <c r="N333" s="23">
        <v>9.3411996066863304E-2</v>
      </c>
      <c r="O333" s="65"/>
      <c r="P333" s="66">
        <v>7.5613382899628299</v>
      </c>
      <c r="Q333" s="66">
        <v>6.4032258064516103</v>
      </c>
      <c r="R333" s="121"/>
    </row>
    <row r="334" spans="2:18" s="1" customFormat="1" ht="14.65" customHeight="1" x14ac:dyDescent="0.15">
      <c r="B334" s="108" t="s">
        <v>879</v>
      </c>
      <c r="C334" s="122"/>
      <c r="D334" s="122"/>
      <c r="E334" s="109">
        <v>827</v>
      </c>
      <c r="F334" s="110">
        <v>0.11832880240377699</v>
      </c>
      <c r="G334" s="109">
        <v>6162</v>
      </c>
      <c r="H334" s="110">
        <v>1</v>
      </c>
      <c r="I334" s="109">
        <v>48292</v>
      </c>
      <c r="J334" s="110">
        <v>1</v>
      </c>
      <c r="K334" s="109">
        <v>206</v>
      </c>
      <c r="L334" s="110">
        <v>3.3430704316780302E-2</v>
      </c>
      <c r="M334" s="109">
        <v>2065</v>
      </c>
      <c r="N334" s="110">
        <v>4.2760705706949398E-2</v>
      </c>
      <c r="O334" s="122"/>
      <c r="P334" s="123">
        <v>7.8370658876987997</v>
      </c>
      <c r="Q334" s="123">
        <v>7.1870382807253197</v>
      </c>
      <c r="R334" s="124">
        <v>2.17515274949083</v>
      </c>
    </row>
    <row r="335" spans="2:18" s="1" customFormat="1" ht="12.75" customHeight="1" x14ac:dyDescent="0.2">
      <c r="B335" s="183" t="s">
        <v>979</v>
      </c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</row>
    <row r="336" spans="2:18" s="1" customFormat="1" ht="14.65" customHeight="1" x14ac:dyDescent="0.15"/>
    <row r="337" spans="2:18" s="1" customFormat="1" ht="14.65" customHeight="1" x14ac:dyDescent="0.15">
      <c r="B337" s="114" t="s">
        <v>1819</v>
      </c>
    </row>
    <row r="338" spans="2:18" s="1" customFormat="1" ht="21.75" customHeight="1" x14ac:dyDescent="0.2">
      <c r="B338" s="192"/>
      <c r="C338" s="101"/>
      <c r="D338" s="193"/>
      <c r="E338" s="193"/>
      <c r="F338" s="193"/>
      <c r="G338" s="167" t="s">
        <v>885</v>
      </c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</row>
    <row r="339" spans="2:18" s="1" customFormat="1" ht="14.65" customHeight="1" x14ac:dyDescent="0.2">
      <c r="B339" s="192"/>
      <c r="C339" s="62"/>
      <c r="D339" s="193"/>
      <c r="E339" s="193"/>
      <c r="F339" s="193"/>
      <c r="G339" s="177" t="s">
        <v>832</v>
      </c>
      <c r="H339" s="177"/>
      <c r="I339" s="177"/>
      <c r="J339" s="177"/>
      <c r="K339" s="174" t="s">
        <v>886</v>
      </c>
      <c r="L339" s="174"/>
      <c r="M339" s="174"/>
      <c r="N339" s="174"/>
      <c r="O339" s="174" t="s">
        <v>887</v>
      </c>
      <c r="P339" s="191" t="s">
        <v>888</v>
      </c>
      <c r="Q339" s="191"/>
      <c r="R339" s="191"/>
    </row>
    <row r="340" spans="2:18" s="1" customFormat="1" ht="14.65" customHeight="1" x14ac:dyDescent="0.15">
      <c r="B340" s="194" t="s">
        <v>274</v>
      </c>
      <c r="C340" s="177" t="s">
        <v>1001</v>
      </c>
      <c r="D340" s="177" t="s">
        <v>889</v>
      </c>
      <c r="E340" s="195" t="s">
        <v>842</v>
      </c>
      <c r="F340" s="195"/>
      <c r="G340" s="177" t="s">
        <v>890</v>
      </c>
      <c r="H340" s="177"/>
      <c r="I340" s="177" t="s">
        <v>891</v>
      </c>
      <c r="J340" s="177"/>
      <c r="K340" s="174" t="s">
        <v>890</v>
      </c>
      <c r="L340" s="174"/>
      <c r="M340" s="174" t="s">
        <v>891</v>
      </c>
      <c r="N340" s="174"/>
      <c r="O340" s="174"/>
      <c r="P340" s="191"/>
      <c r="Q340" s="191"/>
      <c r="R340" s="191"/>
    </row>
    <row r="341" spans="2:18" s="1" customFormat="1" ht="37.15" customHeight="1" x14ac:dyDescent="0.15">
      <c r="B341" s="194"/>
      <c r="C341" s="177"/>
      <c r="D341" s="177"/>
      <c r="E341" s="50" t="s">
        <v>892</v>
      </c>
      <c r="F341" s="50" t="s">
        <v>893</v>
      </c>
      <c r="G341" s="50" t="s">
        <v>892</v>
      </c>
      <c r="H341" s="27" t="s">
        <v>894</v>
      </c>
      <c r="I341" s="50" t="s">
        <v>892</v>
      </c>
      <c r="J341" s="27" t="s">
        <v>894</v>
      </c>
      <c r="K341" s="27" t="s">
        <v>892</v>
      </c>
      <c r="L341" s="27" t="s">
        <v>893</v>
      </c>
      <c r="M341" s="27" t="s">
        <v>892</v>
      </c>
      <c r="N341" s="27" t="s">
        <v>893</v>
      </c>
      <c r="O341" s="174"/>
      <c r="P341" s="27" t="s">
        <v>895</v>
      </c>
      <c r="Q341" s="27" t="s">
        <v>896</v>
      </c>
      <c r="R341" s="115" t="s">
        <v>897</v>
      </c>
    </row>
    <row r="342" spans="2:18" s="1" customFormat="1" ht="11.85" customHeight="1" x14ac:dyDescent="0.15">
      <c r="B342" s="116" t="s">
        <v>791</v>
      </c>
      <c r="C342" s="52" t="s">
        <v>1003</v>
      </c>
      <c r="D342" s="52" t="s">
        <v>899</v>
      </c>
      <c r="E342" s="8">
        <v>1</v>
      </c>
      <c r="F342" s="9">
        <v>0.02</v>
      </c>
      <c r="G342" s="8">
        <v>49</v>
      </c>
      <c r="H342" s="9">
        <v>3.59580245101636E-3</v>
      </c>
      <c r="I342" s="8">
        <v>361</v>
      </c>
      <c r="J342" s="9">
        <v>3.8812196275749399E-3</v>
      </c>
      <c r="K342" s="8">
        <v>10</v>
      </c>
      <c r="L342" s="9">
        <v>0.20408163265306101</v>
      </c>
      <c r="M342" s="8">
        <v>69</v>
      </c>
      <c r="N342" s="9">
        <v>0.191135734072022</v>
      </c>
      <c r="O342" s="54" t="s">
        <v>916</v>
      </c>
      <c r="P342" s="55">
        <v>7.3673469387755102</v>
      </c>
      <c r="Q342" s="55">
        <v>4.6666666666666696</v>
      </c>
      <c r="R342" s="117">
        <v>3.22448979591837</v>
      </c>
    </row>
    <row r="343" spans="2:18" s="1" customFormat="1" ht="11.85" customHeight="1" x14ac:dyDescent="0.15">
      <c r="B343" s="116" t="s">
        <v>710</v>
      </c>
      <c r="C343" s="56" t="s">
        <v>909</v>
      </c>
      <c r="D343" s="56" t="s">
        <v>906</v>
      </c>
      <c r="E343" s="10">
        <v>180</v>
      </c>
      <c r="F343" s="11">
        <v>0.74380165289256195</v>
      </c>
      <c r="G343" s="10">
        <v>62</v>
      </c>
      <c r="H343" s="11">
        <v>4.5497908563880496E-3</v>
      </c>
      <c r="I343" s="10">
        <v>203</v>
      </c>
      <c r="J343" s="11">
        <v>2.18251408420419E-3</v>
      </c>
      <c r="K343" s="10">
        <v>3</v>
      </c>
      <c r="L343" s="11">
        <v>4.8387096774193603E-2</v>
      </c>
      <c r="M343" s="10">
        <v>17</v>
      </c>
      <c r="N343" s="11">
        <v>8.3743842364532001E-2</v>
      </c>
      <c r="O343" s="58" t="s">
        <v>922</v>
      </c>
      <c r="P343" s="59">
        <v>3.2741935483871001</v>
      </c>
      <c r="Q343" s="59">
        <v>2.6949152542372898</v>
      </c>
      <c r="R343" s="118"/>
    </row>
    <row r="344" spans="2:18" s="1" customFormat="1" ht="11.85" customHeight="1" x14ac:dyDescent="0.15">
      <c r="B344" s="116" t="s">
        <v>409</v>
      </c>
      <c r="C344" s="52" t="s">
        <v>1003</v>
      </c>
      <c r="D344" s="52" t="s">
        <v>906</v>
      </c>
      <c r="E344" s="8">
        <v>46</v>
      </c>
      <c r="F344" s="9">
        <v>0.5</v>
      </c>
      <c r="G344" s="8">
        <v>46</v>
      </c>
      <c r="H344" s="9">
        <v>3.37565128054597E-3</v>
      </c>
      <c r="I344" s="8">
        <v>338</v>
      </c>
      <c r="J344" s="9">
        <v>3.6339397067045101E-3</v>
      </c>
      <c r="K344" s="8">
        <v>3</v>
      </c>
      <c r="L344" s="9">
        <v>6.5217391304347797E-2</v>
      </c>
      <c r="M344" s="8">
        <v>14</v>
      </c>
      <c r="N344" s="9">
        <v>4.1420118343195297E-2</v>
      </c>
      <c r="O344" s="54" t="s">
        <v>931</v>
      </c>
      <c r="P344" s="55">
        <v>7.3478260869565197</v>
      </c>
      <c r="Q344" s="55">
        <v>6.0697674418604697</v>
      </c>
      <c r="R344" s="117"/>
    </row>
    <row r="345" spans="2:18" s="1" customFormat="1" ht="11.85" customHeight="1" x14ac:dyDescent="0.15">
      <c r="B345" s="116" t="s">
        <v>718</v>
      </c>
      <c r="C345" s="56" t="s">
        <v>1003</v>
      </c>
      <c r="D345" s="56" t="s">
        <v>899</v>
      </c>
      <c r="E345" s="10">
        <v>1109</v>
      </c>
      <c r="F345" s="11">
        <v>0.23962834917891099</v>
      </c>
      <c r="G345" s="10">
        <v>3519</v>
      </c>
      <c r="H345" s="11">
        <v>0.25823732296176699</v>
      </c>
      <c r="I345" s="10">
        <v>17447</v>
      </c>
      <c r="J345" s="11">
        <v>0.187577946931579</v>
      </c>
      <c r="K345" s="10">
        <v>12</v>
      </c>
      <c r="L345" s="11">
        <v>3.4100596760443299E-3</v>
      </c>
      <c r="M345" s="10">
        <v>89</v>
      </c>
      <c r="N345" s="11">
        <v>5.1011635238149798E-3</v>
      </c>
      <c r="O345" s="58" t="s">
        <v>900</v>
      </c>
      <c r="P345" s="59">
        <v>4.9579425973287901</v>
      </c>
      <c r="Q345" s="59">
        <v>4.8605645851154797</v>
      </c>
      <c r="R345" s="118">
        <v>1.35066780335323</v>
      </c>
    </row>
    <row r="346" spans="2:18" s="1" customFormat="1" ht="11.85" customHeight="1" x14ac:dyDescent="0.15">
      <c r="B346" s="116" t="s">
        <v>378</v>
      </c>
      <c r="C346" s="52" t="s">
        <v>1003</v>
      </c>
      <c r="D346" s="52" t="s">
        <v>899</v>
      </c>
      <c r="E346" s="8">
        <v>56</v>
      </c>
      <c r="F346" s="9">
        <v>2.67048164043872E-2</v>
      </c>
      <c r="G346" s="8">
        <v>2041</v>
      </c>
      <c r="H346" s="9">
        <v>0.14977617964335499</v>
      </c>
      <c r="I346" s="8">
        <v>13437</v>
      </c>
      <c r="J346" s="9">
        <v>0.14446523029286501</v>
      </c>
      <c r="K346" s="8">
        <v>12</v>
      </c>
      <c r="L346" s="9">
        <v>5.8794708476237103E-3</v>
      </c>
      <c r="M346" s="8">
        <v>59</v>
      </c>
      <c r="N346" s="9">
        <v>4.3908610552950804E-3</v>
      </c>
      <c r="O346" s="54" t="s">
        <v>913</v>
      </c>
      <c r="P346" s="55">
        <v>6.5835374816266503</v>
      </c>
      <c r="Q346" s="55">
        <v>6.4632824051256801</v>
      </c>
      <c r="R346" s="117">
        <v>1.90641842234199</v>
      </c>
    </row>
    <row r="347" spans="2:18" s="1" customFormat="1" ht="11.85" customHeight="1" x14ac:dyDescent="0.15">
      <c r="B347" s="116" t="s">
        <v>704</v>
      </c>
      <c r="C347" s="56" t="s">
        <v>909</v>
      </c>
      <c r="D347" s="56" t="s">
        <v>899</v>
      </c>
      <c r="E347" s="10">
        <v>47</v>
      </c>
      <c r="F347" s="11">
        <v>0.70149253731343297</v>
      </c>
      <c r="G347" s="10">
        <v>20</v>
      </c>
      <c r="H347" s="11">
        <v>1.4676744698026E-3</v>
      </c>
      <c r="I347" s="10">
        <v>101</v>
      </c>
      <c r="J347" s="11">
        <v>1.0858813916483901E-3</v>
      </c>
      <c r="K347" s="10"/>
      <c r="L347" s="11"/>
      <c r="M347" s="10"/>
      <c r="N347" s="11"/>
      <c r="O347" s="58" t="s">
        <v>913</v>
      </c>
      <c r="P347" s="59">
        <v>5.05</v>
      </c>
      <c r="Q347" s="59">
        <v>5.05</v>
      </c>
      <c r="R347" s="118">
        <v>1.9</v>
      </c>
    </row>
    <row r="348" spans="2:18" s="1" customFormat="1" ht="11.85" customHeight="1" x14ac:dyDescent="0.15">
      <c r="B348" s="116" t="s">
        <v>767</v>
      </c>
      <c r="C348" s="52" t="s">
        <v>1006</v>
      </c>
      <c r="D348" s="52" t="s">
        <v>899</v>
      </c>
      <c r="E348" s="8">
        <v>51</v>
      </c>
      <c r="F348" s="9">
        <v>2.1766965428937302E-2</v>
      </c>
      <c r="G348" s="8">
        <v>2292</v>
      </c>
      <c r="H348" s="9">
        <v>0.16819549423937799</v>
      </c>
      <c r="I348" s="8">
        <v>9266</v>
      </c>
      <c r="J348" s="9">
        <v>9.9621554208059196E-2</v>
      </c>
      <c r="K348" s="8">
        <v>16</v>
      </c>
      <c r="L348" s="9">
        <v>6.9808027923211197E-3</v>
      </c>
      <c r="M348" s="8">
        <v>59</v>
      </c>
      <c r="N348" s="9">
        <v>6.36736455860134E-3</v>
      </c>
      <c r="O348" s="54" t="s">
        <v>908</v>
      </c>
      <c r="P348" s="55">
        <v>4.0427574171029699</v>
      </c>
      <c r="Q348" s="55">
        <v>3.9327768014059798</v>
      </c>
      <c r="R348" s="117">
        <v>1.3817626527050599</v>
      </c>
    </row>
    <row r="349" spans="2:18" s="1" customFormat="1" ht="11.85" customHeight="1" x14ac:dyDescent="0.15">
      <c r="B349" s="116" t="s">
        <v>377</v>
      </c>
      <c r="C349" s="56" t="s">
        <v>1003</v>
      </c>
      <c r="D349" s="56" t="s">
        <v>899</v>
      </c>
      <c r="E349" s="10">
        <v>4</v>
      </c>
      <c r="F349" s="11">
        <v>5.1413881748072002E-3</v>
      </c>
      <c r="G349" s="10">
        <v>774</v>
      </c>
      <c r="H349" s="11">
        <v>5.6799001981360502E-2</v>
      </c>
      <c r="I349" s="10">
        <v>10137</v>
      </c>
      <c r="J349" s="11">
        <v>0.10898593729841299</v>
      </c>
      <c r="K349" s="10">
        <v>155</v>
      </c>
      <c r="L349" s="11">
        <v>0.20025839793281699</v>
      </c>
      <c r="M349" s="10">
        <v>1663</v>
      </c>
      <c r="N349" s="11">
        <v>0.16405248101016101</v>
      </c>
      <c r="O349" s="58" t="s">
        <v>918</v>
      </c>
      <c r="P349" s="59">
        <v>13.096899224806201</v>
      </c>
      <c r="Q349" s="59">
        <v>9.1793214862681705</v>
      </c>
      <c r="R349" s="118">
        <v>2.7493540051679601</v>
      </c>
    </row>
    <row r="350" spans="2:18" s="1" customFormat="1" ht="11.85" customHeight="1" x14ac:dyDescent="0.15">
      <c r="B350" s="116" t="s">
        <v>787</v>
      </c>
      <c r="C350" s="52" t="s">
        <v>1003</v>
      </c>
      <c r="D350" s="52" t="s">
        <v>899</v>
      </c>
      <c r="E350" s="8">
        <v>114</v>
      </c>
      <c r="F350" s="9">
        <v>9.1492776886035299E-2</v>
      </c>
      <c r="G350" s="8">
        <v>1132</v>
      </c>
      <c r="H350" s="9">
        <v>8.3070374990827006E-2</v>
      </c>
      <c r="I350" s="8">
        <v>10861</v>
      </c>
      <c r="J350" s="9">
        <v>0.116769879155378</v>
      </c>
      <c r="K350" s="8">
        <v>238</v>
      </c>
      <c r="L350" s="9">
        <v>0.21024734982332199</v>
      </c>
      <c r="M350" s="8">
        <v>3064</v>
      </c>
      <c r="N350" s="9">
        <v>0.28211030291869998</v>
      </c>
      <c r="O350" s="54" t="s">
        <v>921</v>
      </c>
      <c r="P350" s="55">
        <v>9.5945229681978805</v>
      </c>
      <c r="Q350" s="55">
        <v>5.5145413870246101</v>
      </c>
      <c r="R350" s="117">
        <v>2.1254416961130702</v>
      </c>
    </row>
    <row r="351" spans="2:18" s="1" customFormat="1" ht="11.85" customHeight="1" x14ac:dyDescent="0.15">
      <c r="B351" s="116" t="s">
        <v>287</v>
      </c>
      <c r="C351" s="56" t="s">
        <v>1006</v>
      </c>
      <c r="D351" s="56" t="s">
        <v>906</v>
      </c>
      <c r="E351" s="10">
        <v>21</v>
      </c>
      <c r="F351" s="11">
        <v>0.225806451612903</v>
      </c>
      <c r="G351" s="10">
        <v>72</v>
      </c>
      <c r="H351" s="11">
        <v>5.2836280912893496E-3</v>
      </c>
      <c r="I351" s="10">
        <v>243</v>
      </c>
      <c r="J351" s="11">
        <v>2.6125661205005802E-3</v>
      </c>
      <c r="K351" s="10"/>
      <c r="L351" s="11"/>
      <c r="M351" s="10"/>
      <c r="N351" s="11"/>
      <c r="O351" s="58" t="s">
        <v>911</v>
      </c>
      <c r="P351" s="59">
        <v>3.375</v>
      </c>
      <c r="Q351" s="59">
        <v>3.375</v>
      </c>
      <c r="R351" s="118"/>
    </row>
    <row r="352" spans="2:18" s="1" customFormat="1" ht="11.85" customHeight="1" x14ac:dyDescent="0.15">
      <c r="B352" s="116" t="s">
        <v>395</v>
      </c>
      <c r="C352" s="52" t="s">
        <v>1003</v>
      </c>
      <c r="D352" s="52" t="s">
        <v>906</v>
      </c>
      <c r="E352" s="8">
        <v>187</v>
      </c>
      <c r="F352" s="9">
        <v>0.28858024691357997</v>
      </c>
      <c r="G352" s="8">
        <v>461</v>
      </c>
      <c r="H352" s="9">
        <v>3.3829896528949903E-2</v>
      </c>
      <c r="I352" s="8">
        <v>2420</v>
      </c>
      <c r="J352" s="9">
        <v>2.6018148195931699E-2</v>
      </c>
      <c r="K352" s="8">
        <v>4</v>
      </c>
      <c r="L352" s="9">
        <v>8.6767895878525E-3</v>
      </c>
      <c r="M352" s="8">
        <v>38</v>
      </c>
      <c r="N352" s="9">
        <v>1.5702479338843001E-2</v>
      </c>
      <c r="O352" s="54" t="s">
        <v>914</v>
      </c>
      <c r="P352" s="55">
        <v>5.2494577006507601</v>
      </c>
      <c r="Q352" s="55">
        <v>4.9759299781181596</v>
      </c>
      <c r="R352" s="117"/>
    </row>
    <row r="353" spans="2:18" s="1" customFormat="1" ht="11.85" customHeight="1" x14ac:dyDescent="0.15">
      <c r="B353" s="116" t="s">
        <v>701</v>
      </c>
      <c r="C353" s="56" t="s">
        <v>931</v>
      </c>
      <c r="D353" s="56" t="s">
        <v>906</v>
      </c>
      <c r="E353" s="10">
        <v>6</v>
      </c>
      <c r="F353" s="11">
        <v>0.11111111111111099</v>
      </c>
      <c r="G353" s="10">
        <v>48</v>
      </c>
      <c r="H353" s="11">
        <v>3.52241872752623E-3</v>
      </c>
      <c r="I353" s="10">
        <v>390</v>
      </c>
      <c r="J353" s="11">
        <v>4.1930073538898197E-3</v>
      </c>
      <c r="K353" s="10">
        <v>3</v>
      </c>
      <c r="L353" s="11">
        <v>6.25E-2</v>
      </c>
      <c r="M353" s="10">
        <v>25</v>
      </c>
      <c r="N353" s="11">
        <v>6.4102564102564097E-2</v>
      </c>
      <c r="O353" s="58" t="s">
        <v>928</v>
      </c>
      <c r="P353" s="59">
        <v>8.125</v>
      </c>
      <c r="Q353" s="59">
        <v>6.8444444444444397</v>
      </c>
      <c r="R353" s="118"/>
    </row>
    <row r="354" spans="2:18" s="1" customFormat="1" ht="11.85" customHeight="1" x14ac:dyDescent="0.15">
      <c r="B354" s="116" t="s">
        <v>691</v>
      </c>
      <c r="C354" s="52" t="s">
        <v>931</v>
      </c>
      <c r="D354" s="52" t="s">
        <v>899</v>
      </c>
      <c r="E354" s="8">
        <v>14</v>
      </c>
      <c r="F354" s="9">
        <v>0.15730337078651699</v>
      </c>
      <c r="G354" s="8">
        <v>75</v>
      </c>
      <c r="H354" s="9">
        <v>5.5037792617597401E-3</v>
      </c>
      <c r="I354" s="8">
        <v>436</v>
      </c>
      <c r="J354" s="9">
        <v>4.6875671956306698E-3</v>
      </c>
      <c r="K354" s="8">
        <v>2</v>
      </c>
      <c r="L354" s="9">
        <v>2.66666666666667E-2</v>
      </c>
      <c r="M354" s="8">
        <v>23</v>
      </c>
      <c r="N354" s="9">
        <v>5.2752293577981703E-2</v>
      </c>
      <c r="O354" s="54" t="s">
        <v>928</v>
      </c>
      <c r="P354" s="55">
        <v>5.8133333333333299</v>
      </c>
      <c r="Q354" s="55">
        <v>5.13698630136986</v>
      </c>
      <c r="R354" s="117">
        <v>0.86666666666666703</v>
      </c>
    </row>
    <row r="355" spans="2:18" s="1" customFormat="1" ht="11.85" customHeight="1" x14ac:dyDescent="0.15">
      <c r="B355" s="116" t="s">
        <v>384</v>
      </c>
      <c r="C355" s="56" t="s">
        <v>1003</v>
      </c>
      <c r="D355" s="56" t="s">
        <v>899</v>
      </c>
      <c r="E355" s="10">
        <v>155</v>
      </c>
      <c r="F355" s="11">
        <v>0.38177339901477803</v>
      </c>
      <c r="G355" s="10">
        <v>251</v>
      </c>
      <c r="H355" s="11">
        <v>1.8419314596022598E-2</v>
      </c>
      <c r="I355" s="10">
        <v>1334</v>
      </c>
      <c r="J355" s="11">
        <v>1.43422354104847E-2</v>
      </c>
      <c r="K355" s="10">
        <v>3</v>
      </c>
      <c r="L355" s="11">
        <v>1.1952191235059801E-2</v>
      </c>
      <c r="M355" s="10">
        <v>30</v>
      </c>
      <c r="N355" s="11">
        <v>2.24887556221889E-2</v>
      </c>
      <c r="O355" s="58" t="s">
        <v>940</v>
      </c>
      <c r="P355" s="59">
        <v>5.3147410358565699</v>
      </c>
      <c r="Q355" s="59">
        <v>4.7379032258064502</v>
      </c>
      <c r="R355" s="118">
        <v>1.9203187250996001</v>
      </c>
    </row>
    <row r="356" spans="2:18" s="1" customFormat="1" ht="11.85" customHeight="1" x14ac:dyDescent="0.15">
      <c r="B356" s="116" t="s">
        <v>394</v>
      </c>
      <c r="C356" s="52" t="s">
        <v>1003</v>
      </c>
      <c r="D356" s="52" t="s">
        <v>906</v>
      </c>
      <c r="E356" s="8">
        <v>21</v>
      </c>
      <c r="F356" s="9">
        <v>0.124260355029586</v>
      </c>
      <c r="G356" s="8">
        <v>148</v>
      </c>
      <c r="H356" s="9">
        <v>1.08607910765392E-2</v>
      </c>
      <c r="I356" s="8">
        <v>1104</v>
      </c>
      <c r="J356" s="9">
        <v>1.18694362017804E-2</v>
      </c>
      <c r="K356" s="8">
        <v>20</v>
      </c>
      <c r="L356" s="9">
        <v>0.135135135135135</v>
      </c>
      <c r="M356" s="8">
        <v>192</v>
      </c>
      <c r="N356" s="9">
        <v>0.173913043478261</v>
      </c>
      <c r="O356" s="54" t="s">
        <v>912</v>
      </c>
      <c r="P356" s="55">
        <v>7.4594594594594597</v>
      </c>
      <c r="Q356" s="55">
        <v>5.09375</v>
      </c>
      <c r="R356" s="117"/>
    </row>
    <row r="357" spans="2:18" s="1" customFormat="1" ht="11.85" customHeight="1" x14ac:dyDescent="0.15">
      <c r="B357" s="116" t="s">
        <v>379</v>
      </c>
      <c r="C357" s="56" t="s">
        <v>1003</v>
      </c>
      <c r="D357" s="56" t="s">
        <v>899</v>
      </c>
      <c r="E357" s="10"/>
      <c r="F357" s="11"/>
      <c r="G357" s="10">
        <v>689</v>
      </c>
      <c r="H357" s="11">
        <v>5.0561385484699503E-2</v>
      </c>
      <c r="I357" s="10">
        <v>10147</v>
      </c>
      <c r="J357" s="11">
        <v>0.109093450307487</v>
      </c>
      <c r="K357" s="10">
        <v>4</v>
      </c>
      <c r="L357" s="11">
        <v>5.8055152394775001E-3</v>
      </c>
      <c r="M357" s="10">
        <v>61</v>
      </c>
      <c r="N357" s="11">
        <v>6.0116290529220497E-3</v>
      </c>
      <c r="O357" s="58" t="s">
        <v>938</v>
      </c>
      <c r="P357" s="59">
        <v>14.7271407837446</v>
      </c>
      <c r="Q357" s="59">
        <v>14.3328467153285</v>
      </c>
      <c r="R357" s="118">
        <v>4.2525399129172703</v>
      </c>
    </row>
    <row r="358" spans="2:18" s="1" customFormat="1" ht="11.85" customHeight="1" x14ac:dyDescent="0.15">
      <c r="B358" s="116" t="s">
        <v>571</v>
      </c>
      <c r="C358" s="52" t="s">
        <v>916</v>
      </c>
      <c r="D358" s="52" t="s">
        <v>899</v>
      </c>
      <c r="E358" s="8">
        <v>178</v>
      </c>
      <c r="F358" s="9">
        <v>0.56869009584664498</v>
      </c>
      <c r="G358" s="8">
        <v>135</v>
      </c>
      <c r="H358" s="9">
        <v>9.9068026711675392E-3</v>
      </c>
      <c r="I358" s="8">
        <v>507</v>
      </c>
      <c r="J358" s="9">
        <v>5.4509095600567704E-3</v>
      </c>
      <c r="K358" s="8"/>
      <c r="L358" s="9"/>
      <c r="M358" s="8"/>
      <c r="N358" s="9"/>
      <c r="O358" s="54" t="s">
        <v>904</v>
      </c>
      <c r="P358" s="55">
        <v>3.75555555555556</v>
      </c>
      <c r="Q358" s="55">
        <v>3.75555555555556</v>
      </c>
      <c r="R358" s="117">
        <v>1.3037037037037</v>
      </c>
    </row>
    <row r="359" spans="2:18" s="1" customFormat="1" ht="11.85" customHeight="1" x14ac:dyDescent="0.15">
      <c r="B359" s="116" t="s">
        <v>810</v>
      </c>
      <c r="C359" s="56" t="s">
        <v>1006</v>
      </c>
      <c r="D359" s="56" t="s">
        <v>899</v>
      </c>
      <c r="E359" s="10">
        <v>32</v>
      </c>
      <c r="F359" s="11">
        <v>6.7226890756302504E-2</v>
      </c>
      <c r="G359" s="10">
        <v>444</v>
      </c>
      <c r="H359" s="11">
        <v>3.2582373229617698E-2</v>
      </c>
      <c r="I359" s="10">
        <v>1624</v>
      </c>
      <c r="J359" s="11">
        <v>1.74601126736335E-2</v>
      </c>
      <c r="K359" s="10">
        <v>8</v>
      </c>
      <c r="L359" s="11">
        <v>1.8018018018018001E-2</v>
      </c>
      <c r="M359" s="10">
        <v>75</v>
      </c>
      <c r="N359" s="11">
        <v>4.6182266009852202E-2</v>
      </c>
      <c r="O359" s="58" t="s">
        <v>916</v>
      </c>
      <c r="P359" s="59">
        <v>3.6576576576576598</v>
      </c>
      <c r="Q359" s="59">
        <v>3.3509174311926602</v>
      </c>
      <c r="R359" s="118">
        <v>1.20720720720721</v>
      </c>
    </row>
    <row r="360" spans="2:18" s="1" customFormat="1" ht="11.85" customHeight="1" x14ac:dyDescent="0.15">
      <c r="B360" s="116" t="s">
        <v>376</v>
      </c>
      <c r="C360" s="52" t="s">
        <v>1003</v>
      </c>
      <c r="D360" s="52" t="s">
        <v>899</v>
      </c>
      <c r="E360" s="8"/>
      <c r="F360" s="9"/>
      <c r="G360" s="8">
        <v>47</v>
      </c>
      <c r="H360" s="9">
        <v>3.4490350040361E-3</v>
      </c>
      <c r="I360" s="8">
        <v>855</v>
      </c>
      <c r="J360" s="9">
        <v>9.1923622758353796E-3</v>
      </c>
      <c r="K360" s="8">
        <v>5</v>
      </c>
      <c r="L360" s="9">
        <v>0.10638297872340401</v>
      </c>
      <c r="M360" s="8">
        <v>94</v>
      </c>
      <c r="N360" s="9">
        <v>0.10994152046783599</v>
      </c>
      <c r="O360" s="54" t="s">
        <v>914</v>
      </c>
      <c r="P360" s="55">
        <v>18.1914893617021</v>
      </c>
      <c r="Q360" s="55">
        <v>14.9047619047619</v>
      </c>
      <c r="R360" s="117">
        <v>5.6595744680851103</v>
      </c>
    </row>
    <row r="361" spans="2:18" s="1" customFormat="1" ht="11.85" customHeight="1" x14ac:dyDescent="0.15">
      <c r="B361" s="116" t="s">
        <v>527</v>
      </c>
      <c r="C361" s="56" t="s">
        <v>1008</v>
      </c>
      <c r="D361" s="56" t="s">
        <v>906</v>
      </c>
      <c r="E361" s="10">
        <v>1</v>
      </c>
      <c r="F361" s="11">
        <v>0.05</v>
      </c>
      <c r="G361" s="10">
        <v>19</v>
      </c>
      <c r="H361" s="11">
        <v>1.39429074631247E-3</v>
      </c>
      <c r="I361" s="10">
        <v>207</v>
      </c>
      <c r="J361" s="11">
        <v>2.2255192878338301E-3</v>
      </c>
      <c r="K361" s="10">
        <v>1</v>
      </c>
      <c r="L361" s="11">
        <v>5.2631578947368397E-2</v>
      </c>
      <c r="M361" s="10">
        <v>25</v>
      </c>
      <c r="N361" s="11">
        <v>0.120772946859903</v>
      </c>
      <c r="O361" s="58" t="s">
        <v>933</v>
      </c>
      <c r="P361" s="59">
        <v>10.894736842105299</v>
      </c>
      <c r="Q361" s="59">
        <v>8.1111111111111107</v>
      </c>
      <c r="R361" s="118"/>
    </row>
    <row r="362" spans="2:18" s="1" customFormat="1" ht="11.85" customHeight="1" x14ac:dyDescent="0.15">
      <c r="B362" s="116" t="s">
        <v>380</v>
      </c>
      <c r="C362" s="52" t="s">
        <v>1003</v>
      </c>
      <c r="D362" s="52" t="s">
        <v>899</v>
      </c>
      <c r="E362" s="8">
        <v>22</v>
      </c>
      <c r="F362" s="9">
        <v>9.0534979423868303E-2</v>
      </c>
      <c r="G362" s="8">
        <v>221</v>
      </c>
      <c r="H362" s="9">
        <v>1.6217802891318699E-2</v>
      </c>
      <c r="I362" s="8">
        <v>1809</v>
      </c>
      <c r="J362" s="9">
        <v>1.9449103341504299E-2</v>
      </c>
      <c r="K362" s="8">
        <v>1</v>
      </c>
      <c r="L362" s="9">
        <v>4.5248868778280599E-3</v>
      </c>
      <c r="M362" s="8">
        <v>42</v>
      </c>
      <c r="N362" s="9">
        <v>2.3217247097844101E-2</v>
      </c>
      <c r="O362" s="54" t="s">
        <v>939</v>
      </c>
      <c r="P362" s="55">
        <v>8.1855203619909496</v>
      </c>
      <c r="Q362" s="55">
        <v>7.7954545454545503</v>
      </c>
      <c r="R362" s="117">
        <v>2.4208144796380102</v>
      </c>
    </row>
    <row r="363" spans="2:18" s="1" customFormat="1" ht="11.85" customHeight="1" x14ac:dyDescent="0.15">
      <c r="B363" s="116" t="s">
        <v>671</v>
      </c>
      <c r="C363" s="56" t="s">
        <v>918</v>
      </c>
      <c r="D363" s="56" t="s">
        <v>906</v>
      </c>
      <c r="E363" s="10"/>
      <c r="F363" s="11"/>
      <c r="G363" s="10">
        <v>24</v>
      </c>
      <c r="H363" s="11">
        <v>1.76120936376312E-3</v>
      </c>
      <c r="I363" s="10">
        <v>317</v>
      </c>
      <c r="J363" s="11">
        <v>3.4081623876489101E-3</v>
      </c>
      <c r="K363" s="10">
        <v>2</v>
      </c>
      <c r="L363" s="11">
        <v>8.3333333333333301E-2</v>
      </c>
      <c r="M363" s="10">
        <v>47</v>
      </c>
      <c r="N363" s="11">
        <v>0.148264984227129</v>
      </c>
      <c r="O363" s="58" t="s">
        <v>943</v>
      </c>
      <c r="P363" s="59">
        <v>13.2083333333333</v>
      </c>
      <c r="Q363" s="59">
        <v>9.6363636363636402</v>
      </c>
      <c r="R363" s="118"/>
    </row>
    <row r="364" spans="2:18" s="1" customFormat="1" ht="11.85" customHeight="1" x14ac:dyDescent="0.15">
      <c r="B364" s="116" t="s">
        <v>476</v>
      </c>
      <c r="C364" s="52" t="s">
        <v>1002</v>
      </c>
      <c r="D364" s="52" t="s">
        <v>899</v>
      </c>
      <c r="E364" s="8">
        <v>3</v>
      </c>
      <c r="F364" s="9">
        <v>8.8235294117647106E-2</v>
      </c>
      <c r="G364" s="8">
        <v>31</v>
      </c>
      <c r="H364" s="9">
        <v>2.27489542819403E-3</v>
      </c>
      <c r="I364" s="8">
        <v>366</v>
      </c>
      <c r="J364" s="9">
        <v>3.9349761321119904E-3</v>
      </c>
      <c r="K364" s="8">
        <v>5</v>
      </c>
      <c r="L364" s="9">
        <v>0.16129032258064499</v>
      </c>
      <c r="M364" s="8">
        <v>51</v>
      </c>
      <c r="N364" s="9">
        <v>0.13934426229508201</v>
      </c>
      <c r="O364" s="54" t="s">
        <v>915</v>
      </c>
      <c r="P364" s="55">
        <v>11.806451612903199</v>
      </c>
      <c r="Q364" s="55">
        <v>6.8461538461538503</v>
      </c>
      <c r="R364" s="117">
        <v>2.9677419354838701</v>
      </c>
    </row>
    <row r="365" spans="2:18" s="1" customFormat="1" ht="11.85" customHeight="1" x14ac:dyDescent="0.15">
      <c r="B365" s="116" t="s">
        <v>690</v>
      </c>
      <c r="C365" s="56" t="s">
        <v>931</v>
      </c>
      <c r="D365" s="56" t="s">
        <v>899</v>
      </c>
      <c r="E365" s="10">
        <v>1</v>
      </c>
      <c r="F365" s="11">
        <v>1.9230769230769201E-2</v>
      </c>
      <c r="G365" s="10">
        <v>51</v>
      </c>
      <c r="H365" s="11">
        <v>3.74256989799662E-3</v>
      </c>
      <c r="I365" s="10">
        <v>474</v>
      </c>
      <c r="J365" s="11">
        <v>5.0961166301122397E-3</v>
      </c>
      <c r="K365" s="10">
        <v>5</v>
      </c>
      <c r="L365" s="11">
        <v>9.8039215686274495E-2</v>
      </c>
      <c r="M365" s="10">
        <v>44</v>
      </c>
      <c r="N365" s="11">
        <v>9.2827004219409301E-2</v>
      </c>
      <c r="O365" s="58" t="s">
        <v>935</v>
      </c>
      <c r="P365" s="59">
        <v>9.2941176470588207</v>
      </c>
      <c r="Q365" s="59">
        <v>7.5</v>
      </c>
      <c r="R365" s="118">
        <v>0.58823529411764697</v>
      </c>
    </row>
    <row r="366" spans="2:18" s="1" customFormat="1" ht="11.85" customHeight="1" x14ac:dyDescent="0.15">
      <c r="B366" s="116" t="s">
        <v>766</v>
      </c>
      <c r="C366" s="52" t="s">
        <v>1006</v>
      </c>
      <c r="D366" s="52" t="s">
        <v>899</v>
      </c>
      <c r="E366" s="8">
        <v>1</v>
      </c>
      <c r="F366" s="9">
        <v>4.739336492891E-3</v>
      </c>
      <c r="G366" s="8">
        <v>210</v>
      </c>
      <c r="H366" s="9">
        <v>1.5410581932927299E-2</v>
      </c>
      <c r="I366" s="8">
        <v>1619</v>
      </c>
      <c r="J366" s="9">
        <v>1.7406356169096499E-2</v>
      </c>
      <c r="K366" s="8">
        <v>18</v>
      </c>
      <c r="L366" s="9">
        <v>8.5714285714285701E-2</v>
      </c>
      <c r="M366" s="8">
        <v>233</v>
      </c>
      <c r="N366" s="9">
        <v>0.14391599752933901</v>
      </c>
      <c r="O366" s="54" t="s">
        <v>908</v>
      </c>
      <c r="P366" s="55">
        <v>7.7095238095238097</v>
      </c>
      <c r="Q366" s="55">
        <v>5.71875</v>
      </c>
      <c r="R366" s="117">
        <v>2.55238095238095</v>
      </c>
    </row>
    <row r="367" spans="2:18" s="1" customFormat="1" ht="11.85" customHeight="1" x14ac:dyDescent="0.15">
      <c r="B367" s="116" t="s">
        <v>520</v>
      </c>
      <c r="C367" s="56" t="s">
        <v>1008</v>
      </c>
      <c r="D367" s="56" t="s">
        <v>899</v>
      </c>
      <c r="E367" s="10">
        <v>3</v>
      </c>
      <c r="F367" s="11">
        <v>0.14285714285714299</v>
      </c>
      <c r="G367" s="10">
        <v>18</v>
      </c>
      <c r="H367" s="11">
        <v>1.32090702282234E-3</v>
      </c>
      <c r="I367" s="10">
        <v>148</v>
      </c>
      <c r="J367" s="11">
        <v>1.5911925342966501E-3</v>
      </c>
      <c r="K367" s="10"/>
      <c r="L367" s="11"/>
      <c r="M367" s="10"/>
      <c r="N367" s="11"/>
      <c r="O367" s="58" t="s">
        <v>942</v>
      </c>
      <c r="P367" s="59">
        <v>8.2222222222222197</v>
      </c>
      <c r="Q367" s="59">
        <v>8.2222222222222197</v>
      </c>
      <c r="R367" s="118">
        <v>2.7222222222222201</v>
      </c>
    </row>
    <row r="368" spans="2:18" s="1" customFormat="1" ht="11.85" customHeight="1" x14ac:dyDescent="0.15">
      <c r="B368" s="116" t="s">
        <v>688</v>
      </c>
      <c r="C368" s="52" t="s">
        <v>931</v>
      </c>
      <c r="D368" s="52" t="s">
        <v>899</v>
      </c>
      <c r="E368" s="8">
        <v>2</v>
      </c>
      <c r="F368" s="9">
        <v>6.8965517241379296E-2</v>
      </c>
      <c r="G368" s="8">
        <v>27</v>
      </c>
      <c r="H368" s="9">
        <v>1.98136053423351E-3</v>
      </c>
      <c r="I368" s="8">
        <v>288</v>
      </c>
      <c r="J368" s="9">
        <v>3.0963746613340199E-3</v>
      </c>
      <c r="K368" s="8"/>
      <c r="L368" s="9"/>
      <c r="M368" s="8"/>
      <c r="N368" s="9"/>
      <c r="O368" s="54" t="s">
        <v>904</v>
      </c>
      <c r="P368" s="55">
        <v>10.6666666666667</v>
      </c>
      <c r="Q368" s="55">
        <v>10.6666666666667</v>
      </c>
      <c r="R368" s="117">
        <v>3.18518518518519</v>
      </c>
    </row>
    <row r="369" spans="2:18" s="1" customFormat="1" ht="11.85" customHeight="1" x14ac:dyDescent="0.15">
      <c r="B369" s="116" t="s">
        <v>786</v>
      </c>
      <c r="C369" s="56" t="s">
        <v>1003</v>
      </c>
      <c r="D369" s="56" t="s">
        <v>899</v>
      </c>
      <c r="E369" s="10"/>
      <c r="F369" s="11"/>
      <c r="G369" s="10">
        <v>72</v>
      </c>
      <c r="H369" s="11">
        <v>5.2836280912893496E-3</v>
      </c>
      <c r="I369" s="10">
        <v>1164</v>
      </c>
      <c r="J369" s="11">
        <v>1.2514514256225E-2</v>
      </c>
      <c r="K369" s="10">
        <v>35</v>
      </c>
      <c r="L369" s="11">
        <v>0.48611111111111099</v>
      </c>
      <c r="M369" s="10">
        <v>463</v>
      </c>
      <c r="N369" s="11">
        <v>0.39776632302405501</v>
      </c>
      <c r="O369" s="58" t="s">
        <v>921</v>
      </c>
      <c r="P369" s="59">
        <v>16.1666666666667</v>
      </c>
      <c r="Q369" s="59">
        <v>7.5675675675675702</v>
      </c>
      <c r="R369" s="118">
        <v>4.6666666666666696</v>
      </c>
    </row>
    <row r="370" spans="2:18" s="1" customFormat="1" ht="11.85" customHeight="1" x14ac:dyDescent="0.15">
      <c r="B370" s="116" t="s">
        <v>474</v>
      </c>
      <c r="C370" s="52" t="s">
        <v>1002</v>
      </c>
      <c r="D370" s="52" t="s">
        <v>899</v>
      </c>
      <c r="E370" s="8"/>
      <c r="F370" s="9"/>
      <c r="G370" s="8">
        <v>53</v>
      </c>
      <c r="H370" s="9">
        <v>3.8893373449768801E-3</v>
      </c>
      <c r="I370" s="8">
        <v>463</v>
      </c>
      <c r="J370" s="9">
        <v>4.9778523201307401E-3</v>
      </c>
      <c r="K370" s="8"/>
      <c r="L370" s="9"/>
      <c r="M370" s="8"/>
      <c r="N370" s="9"/>
      <c r="O370" s="54" t="s">
        <v>950</v>
      </c>
      <c r="P370" s="55">
        <v>8.7358490566037705</v>
      </c>
      <c r="Q370" s="55">
        <v>8.7358490566037705</v>
      </c>
      <c r="R370" s="117">
        <v>2.2830188679245298</v>
      </c>
    </row>
    <row r="371" spans="2:18" s="1" customFormat="1" ht="11.85" customHeight="1" x14ac:dyDescent="0.15">
      <c r="B371" s="116" t="s">
        <v>383</v>
      </c>
      <c r="C371" s="56" t="s">
        <v>1003</v>
      </c>
      <c r="D371" s="56" t="s">
        <v>899</v>
      </c>
      <c r="E371" s="10">
        <v>118</v>
      </c>
      <c r="F371" s="11">
        <v>0.62105263157894697</v>
      </c>
      <c r="G371" s="10">
        <v>72</v>
      </c>
      <c r="H371" s="11">
        <v>5.2836280912893496E-3</v>
      </c>
      <c r="I371" s="10">
        <v>206</v>
      </c>
      <c r="J371" s="11">
        <v>2.2147679869264198E-3</v>
      </c>
      <c r="K371" s="10">
        <v>5</v>
      </c>
      <c r="L371" s="11">
        <v>6.9444444444444503E-2</v>
      </c>
      <c r="M371" s="10">
        <v>26</v>
      </c>
      <c r="N371" s="11">
        <v>0.12621359223301001</v>
      </c>
      <c r="O371" s="58" t="s">
        <v>903</v>
      </c>
      <c r="P371" s="59">
        <v>2.8611111111111098</v>
      </c>
      <c r="Q371" s="59">
        <v>2.3880597014925402</v>
      </c>
      <c r="R371" s="118">
        <v>0.84722222222222199</v>
      </c>
    </row>
    <row r="372" spans="2:18" s="1" customFormat="1" ht="15.4" customHeight="1" x14ac:dyDescent="0.15">
      <c r="B372" s="119" t="s">
        <v>1009</v>
      </c>
      <c r="C372" s="63"/>
      <c r="D372" s="63"/>
      <c r="E372" s="20">
        <v>270</v>
      </c>
      <c r="F372" s="22">
        <v>0.50373134328358204</v>
      </c>
      <c r="G372" s="20">
        <v>266</v>
      </c>
      <c r="H372" s="22">
        <v>1.9520070448374501E-2</v>
      </c>
      <c r="I372" s="20">
        <v>2995</v>
      </c>
      <c r="J372" s="22">
        <v>3.2200146217692301E-2</v>
      </c>
      <c r="K372" s="20">
        <v>30</v>
      </c>
      <c r="L372" s="22">
        <v>0.112781954887218</v>
      </c>
      <c r="M372" s="20">
        <v>354</v>
      </c>
      <c r="N372" s="22">
        <v>0.118196994991653</v>
      </c>
      <c r="O372" s="63"/>
      <c r="P372" s="64">
        <v>11.2593984962406</v>
      </c>
      <c r="Q372" s="64">
        <v>9.3686440677966107</v>
      </c>
      <c r="R372" s="120">
        <v>2.7030075187969902</v>
      </c>
    </row>
    <row r="373" spans="2:18" s="1" customFormat="1" ht="14.65" customHeight="1" x14ac:dyDescent="0.15">
      <c r="B373" s="119" t="s">
        <v>1010</v>
      </c>
      <c r="C373" s="65"/>
      <c r="D373" s="65"/>
      <c r="E373" s="21">
        <v>80</v>
      </c>
      <c r="F373" s="23">
        <v>0.23668639053254401</v>
      </c>
      <c r="G373" s="21">
        <v>258</v>
      </c>
      <c r="H373" s="23">
        <v>1.8933000660453499E-2</v>
      </c>
      <c r="I373" s="21">
        <v>1745</v>
      </c>
      <c r="J373" s="23">
        <v>1.8761020083430099E-2</v>
      </c>
      <c r="K373" s="21">
        <v>23</v>
      </c>
      <c r="L373" s="23">
        <v>8.9147286821705404E-2</v>
      </c>
      <c r="M373" s="21">
        <v>127</v>
      </c>
      <c r="N373" s="23">
        <v>7.2779369627507196E-2</v>
      </c>
      <c r="O373" s="65"/>
      <c r="P373" s="66">
        <v>6.7635658914728696</v>
      </c>
      <c r="Q373" s="66">
        <v>5.6723404255319103</v>
      </c>
      <c r="R373" s="121"/>
    </row>
    <row r="374" spans="2:18" s="1" customFormat="1" ht="14.65" customHeight="1" x14ac:dyDescent="0.15">
      <c r="B374" s="108" t="s">
        <v>879</v>
      </c>
      <c r="C374" s="122"/>
      <c r="D374" s="122"/>
      <c r="E374" s="109">
        <v>2723</v>
      </c>
      <c r="F374" s="110">
        <v>0.16654434250764499</v>
      </c>
      <c r="G374" s="109">
        <v>13627</v>
      </c>
      <c r="H374" s="110">
        <v>1</v>
      </c>
      <c r="I374" s="109">
        <v>93012</v>
      </c>
      <c r="J374" s="110">
        <v>1</v>
      </c>
      <c r="K374" s="109">
        <v>623</v>
      </c>
      <c r="L374" s="110">
        <v>4.5718059734350898E-2</v>
      </c>
      <c r="M374" s="109">
        <v>6984</v>
      </c>
      <c r="N374" s="110">
        <v>7.5087085537349996E-2</v>
      </c>
      <c r="O374" s="122"/>
      <c r="P374" s="123">
        <v>6.8255668892639596</v>
      </c>
      <c r="Q374" s="123">
        <v>5.8783451245770504</v>
      </c>
      <c r="R374" s="124">
        <v>1.8865401553367001</v>
      </c>
    </row>
    <row r="375" spans="2:18" s="1" customFormat="1" ht="12.75" customHeight="1" x14ac:dyDescent="0.2">
      <c r="B375" s="183" t="s">
        <v>979</v>
      </c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</row>
    <row r="376" spans="2:18" s="1" customFormat="1" ht="14.65" customHeight="1" x14ac:dyDescent="0.15"/>
    <row r="377" spans="2:18" s="1" customFormat="1" ht="14.65" customHeight="1" x14ac:dyDescent="0.15">
      <c r="B377" s="114" t="s">
        <v>1820</v>
      </c>
    </row>
    <row r="378" spans="2:18" s="1" customFormat="1" ht="21.75" customHeight="1" x14ac:dyDescent="0.2">
      <c r="B378" s="192"/>
      <c r="C378" s="101"/>
      <c r="D378" s="193"/>
      <c r="E378" s="193"/>
      <c r="F378" s="193"/>
      <c r="G378" s="167" t="s">
        <v>885</v>
      </c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</row>
    <row r="379" spans="2:18" s="1" customFormat="1" ht="14.65" customHeight="1" x14ac:dyDescent="0.2">
      <c r="B379" s="192"/>
      <c r="C379" s="62"/>
      <c r="D379" s="193"/>
      <c r="E379" s="193"/>
      <c r="F379" s="193"/>
      <c r="G379" s="177" t="s">
        <v>832</v>
      </c>
      <c r="H379" s="177"/>
      <c r="I379" s="177"/>
      <c r="J379" s="177"/>
      <c r="K379" s="174" t="s">
        <v>886</v>
      </c>
      <c r="L379" s="174"/>
      <c r="M379" s="174"/>
      <c r="N379" s="174"/>
      <c r="O379" s="174" t="s">
        <v>887</v>
      </c>
      <c r="P379" s="191" t="s">
        <v>888</v>
      </c>
      <c r="Q379" s="191"/>
      <c r="R379" s="191"/>
    </row>
    <row r="380" spans="2:18" s="1" customFormat="1" ht="14.65" customHeight="1" x14ac:dyDescent="0.15">
      <c r="B380" s="194" t="s">
        <v>274</v>
      </c>
      <c r="C380" s="177" t="s">
        <v>1001</v>
      </c>
      <c r="D380" s="177" t="s">
        <v>889</v>
      </c>
      <c r="E380" s="195" t="s">
        <v>842</v>
      </c>
      <c r="F380" s="195"/>
      <c r="G380" s="177" t="s">
        <v>890</v>
      </c>
      <c r="H380" s="177"/>
      <c r="I380" s="177" t="s">
        <v>891</v>
      </c>
      <c r="J380" s="177"/>
      <c r="K380" s="174" t="s">
        <v>890</v>
      </c>
      <c r="L380" s="174"/>
      <c r="M380" s="174" t="s">
        <v>891</v>
      </c>
      <c r="N380" s="174"/>
      <c r="O380" s="174"/>
      <c r="P380" s="191"/>
      <c r="Q380" s="191"/>
      <c r="R380" s="191"/>
    </row>
    <row r="381" spans="2:18" s="1" customFormat="1" ht="37.15" customHeight="1" x14ac:dyDescent="0.15">
      <c r="B381" s="194"/>
      <c r="C381" s="177"/>
      <c r="D381" s="177"/>
      <c r="E381" s="50" t="s">
        <v>892</v>
      </c>
      <c r="F381" s="50" t="s">
        <v>893</v>
      </c>
      <c r="G381" s="50" t="s">
        <v>892</v>
      </c>
      <c r="H381" s="27" t="s">
        <v>894</v>
      </c>
      <c r="I381" s="50" t="s">
        <v>892</v>
      </c>
      <c r="J381" s="27" t="s">
        <v>894</v>
      </c>
      <c r="K381" s="27" t="s">
        <v>892</v>
      </c>
      <c r="L381" s="27" t="s">
        <v>893</v>
      </c>
      <c r="M381" s="27" t="s">
        <v>892</v>
      </c>
      <c r="N381" s="27" t="s">
        <v>893</v>
      </c>
      <c r="O381" s="174"/>
      <c r="P381" s="27" t="s">
        <v>895</v>
      </c>
      <c r="Q381" s="27" t="s">
        <v>896</v>
      </c>
      <c r="R381" s="115" t="s">
        <v>897</v>
      </c>
    </row>
    <row r="382" spans="2:18" s="1" customFormat="1" ht="11.85" customHeight="1" x14ac:dyDescent="0.15">
      <c r="B382" s="116" t="s">
        <v>356</v>
      </c>
      <c r="C382" s="52" t="s">
        <v>1004</v>
      </c>
      <c r="D382" s="52" t="s">
        <v>906</v>
      </c>
      <c r="E382" s="8"/>
      <c r="F382" s="9"/>
      <c r="G382" s="8">
        <v>9</v>
      </c>
      <c r="H382" s="9">
        <v>1.8003600720144001E-3</v>
      </c>
      <c r="I382" s="8">
        <v>169</v>
      </c>
      <c r="J382" s="9">
        <v>1.8308272305759001E-3</v>
      </c>
      <c r="K382" s="8">
        <v>2</v>
      </c>
      <c r="L382" s="9">
        <v>0.22222222222222199</v>
      </c>
      <c r="M382" s="8">
        <v>15</v>
      </c>
      <c r="N382" s="9">
        <v>8.8757396449704096E-2</v>
      </c>
      <c r="O382" s="54" t="s">
        <v>914</v>
      </c>
      <c r="P382" s="55">
        <v>18.7777777777778</v>
      </c>
      <c r="Q382" s="55">
        <v>14.285714285714301</v>
      </c>
      <c r="R382" s="117"/>
    </row>
    <row r="383" spans="2:18" s="1" customFormat="1" ht="11.85" customHeight="1" x14ac:dyDescent="0.15">
      <c r="B383" s="116" t="s">
        <v>358</v>
      </c>
      <c r="C383" s="56" t="s">
        <v>1004</v>
      </c>
      <c r="D383" s="56" t="s">
        <v>906</v>
      </c>
      <c r="E383" s="10"/>
      <c r="F383" s="11"/>
      <c r="G383" s="10">
        <v>83</v>
      </c>
      <c r="H383" s="11">
        <v>1.6603320664132799E-2</v>
      </c>
      <c r="I383" s="10">
        <v>1428</v>
      </c>
      <c r="J383" s="11">
        <v>1.5469948433505199E-2</v>
      </c>
      <c r="K383" s="10">
        <v>32</v>
      </c>
      <c r="L383" s="11">
        <v>0.38554216867469898</v>
      </c>
      <c r="M383" s="10">
        <v>447</v>
      </c>
      <c r="N383" s="11">
        <v>0.313025210084034</v>
      </c>
      <c r="O383" s="58" t="s">
        <v>923</v>
      </c>
      <c r="P383" s="59">
        <v>17.204819277108399</v>
      </c>
      <c r="Q383" s="59">
        <v>9.8235294117647101</v>
      </c>
      <c r="R383" s="118"/>
    </row>
    <row r="384" spans="2:18" s="1" customFormat="1" ht="11.85" customHeight="1" x14ac:dyDescent="0.15">
      <c r="B384" s="116" t="s">
        <v>809</v>
      </c>
      <c r="C384" s="52" t="s">
        <v>918</v>
      </c>
      <c r="D384" s="52" t="s">
        <v>906</v>
      </c>
      <c r="E384" s="8"/>
      <c r="F384" s="9"/>
      <c r="G384" s="8">
        <v>98</v>
      </c>
      <c r="H384" s="9">
        <v>1.9603920784156799E-2</v>
      </c>
      <c r="I384" s="8">
        <v>1697</v>
      </c>
      <c r="J384" s="9">
        <v>1.8384105386315401E-2</v>
      </c>
      <c r="K384" s="8">
        <v>6</v>
      </c>
      <c r="L384" s="9">
        <v>6.1224489795918401E-2</v>
      </c>
      <c r="M384" s="8">
        <v>44</v>
      </c>
      <c r="N384" s="9">
        <v>2.5928108426635201E-2</v>
      </c>
      <c r="O384" s="54" t="s">
        <v>971</v>
      </c>
      <c r="P384" s="55">
        <v>17.316326530612201</v>
      </c>
      <c r="Q384" s="55">
        <v>15.2934782608696</v>
      </c>
      <c r="R384" s="117"/>
    </row>
    <row r="385" spans="2:18" s="1" customFormat="1" ht="11.85" customHeight="1" x14ac:dyDescent="0.15">
      <c r="B385" s="116" t="s">
        <v>710</v>
      </c>
      <c r="C385" s="56" t="s">
        <v>909</v>
      </c>
      <c r="D385" s="56" t="s">
        <v>906</v>
      </c>
      <c r="E385" s="10">
        <v>13</v>
      </c>
      <c r="F385" s="11">
        <v>0.105691056910569</v>
      </c>
      <c r="G385" s="10">
        <v>110</v>
      </c>
      <c r="H385" s="11">
        <v>2.2004400880175998E-2</v>
      </c>
      <c r="I385" s="10">
        <v>624</v>
      </c>
      <c r="J385" s="11">
        <v>6.7599774667417801E-3</v>
      </c>
      <c r="K385" s="10">
        <v>20</v>
      </c>
      <c r="L385" s="11">
        <v>0.18181818181818199</v>
      </c>
      <c r="M385" s="10">
        <v>118</v>
      </c>
      <c r="N385" s="11">
        <v>0.18910256410256401</v>
      </c>
      <c r="O385" s="58" t="s">
        <v>922</v>
      </c>
      <c r="P385" s="59">
        <v>5.6727272727272702</v>
      </c>
      <c r="Q385" s="59">
        <v>3.62222222222222</v>
      </c>
      <c r="R385" s="118"/>
    </row>
    <row r="386" spans="2:18" s="1" customFormat="1" ht="11.85" customHeight="1" x14ac:dyDescent="0.15">
      <c r="B386" s="116" t="s">
        <v>665</v>
      </c>
      <c r="C386" s="52" t="s">
        <v>935</v>
      </c>
      <c r="D386" s="52" t="s">
        <v>906</v>
      </c>
      <c r="E386" s="8">
        <v>12</v>
      </c>
      <c r="F386" s="9">
        <v>9.9585062240663894E-3</v>
      </c>
      <c r="G386" s="8">
        <v>1193</v>
      </c>
      <c r="H386" s="9">
        <v>0.23864772954590899</v>
      </c>
      <c r="I386" s="8">
        <v>10690</v>
      </c>
      <c r="J386" s="9">
        <v>0.115807947306842</v>
      </c>
      <c r="K386" s="8">
        <v>308</v>
      </c>
      <c r="L386" s="9">
        <v>0.25817267393126597</v>
      </c>
      <c r="M386" s="8">
        <v>3547</v>
      </c>
      <c r="N386" s="9">
        <v>0.33180542563143101</v>
      </c>
      <c r="O386" s="54" t="s">
        <v>922</v>
      </c>
      <c r="P386" s="55">
        <v>8.9606035205364591</v>
      </c>
      <c r="Q386" s="55">
        <v>4.9389830508474599</v>
      </c>
      <c r="R386" s="117"/>
    </row>
    <row r="387" spans="2:18" s="1" customFormat="1" ht="11.85" customHeight="1" x14ac:dyDescent="0.15">
      <c r="B387" s="116" t="s">
        <v>572</v>
      </c>
      <c r="C387" s="56" t="s">
        <v>916</v>
      </c>
      <c r="D387" s="56" t="s">
        <v>906</v>
      </c>
      <c r="E387" s="10"/>
      <c r="F387" s="11"/>
      <c r="G387" s="10">
        <v>27</v>
      </c>
      <c r="H387" s="11">
        <v>5.4010802160432102E-3</v>
      </c>
      <c r="I387" s="10">
        <v>372</v>
      </c>
      <c r="J387" s="11">
        <v>4.0299865667114401E-3</v>
      </c>
      <c r="K387" s="10">
        <v>2</v>
      </c>
      <c r="L387" s="11">
        <v>7.4074074074074098E-2</v>
      </c>
      <c r="M387" s="10">
        <v>31</v>
      </c>
      <c r="N387" s="11">
        <v>8.3333333333333301E-2</v>
      </c>
      <c r="O387" s="58" t="s">
        <v>943</v>
      </c>
      <c r="P387" s="59">
        <v>13.7777777777778</v>
      </c>
      <c r="Q387" s="59">
        <v>11.32</v>
      </c>
      <c r="R387" s="118"/>
    </row>
    <row r="388" spans="2:18" s="1" customFormat="1" ht="11.85" customHeight="1" x14ac:dyDescent="0.15">
      <c r="B388" s="116" t="s">
        <v>465</v>
      </c>
      <c r="C388" s="52" t="s">
        <v>1005</v>
      </c>
      <c r="D388" s="52" t="s">
        <v>906</v>
      </c>
      <c r="E388" s="8"/>
      <c r="F388" s="9"/>
      <c r="G388" s="8">
        <v>10</v>
      </c>
      <c r="H388" s="9">
        <v>2.0004000800160002E-3</v>
      </c>
      <c r="I388" s="8">
        <v>171</v>
      </c>
      <c r="J388" s="9">
        <v>1.85249382502058E-3</v>
      </c>
      <c r="K388" s="8">
        <v>1</v>
      </c>
      <c r="L388" s="9">
        <v>0.1</v>
      </c>
      <c r="M388" s="8">
        <v>10</v>
      </c>
      <c r="N388" s="9">
        <v>5.8479532163742701E-2</v>
      </c>
      <c r="O388" s="54" t="s">
        <v>944</v>
      </c>
      <c r="P388" s="55">
        <v>17.100000000000001</v>
      </c>
      <c r="Q388" s="55">
        <v>14.1111111111111</v>
      </c>
      <c r="R388" s="117"/>
    </row>
    <row r="389" spans="2:18" s="1" customFormat="1" ht="11.85" customHeight="1" x14ac:dyDescent="0.15">
      <c r="B389" s="116" t="s">
        <v>651</v>
      </c>
      <c r="C389" s="56" t="s">
        <v>908</v>
      </c>
      <c r="D389" s="56" t="s">
        <v>906</v>
      </c>
      <c r="E389" s="10">
        <v>6</v>
      </c>
      <c r="F389" s="11">
        <v>6.5217391304347797E-2</v>
      </c>
      <c r="G389" s="10">
        <v>86</v>
      </c>
      <c r="H389" s="11">
        <v>1.7203440688137599E-2</v>
      </c>
      <c r="I389" s="10">
        <v>898</v>
      </c>
      <c r="J389" s="11">
        <v>9.7283009056636505E-3</v>
      </c>
      <c r="K389" s="10">
        <v>6</v>
      </c>
      <c r="L389" s="11">
        <v>6.9767441860465101E-2</v>
      </c>
      <c r="M389" s="10">
        <v>79</v>
      </c>
      <c r="N389" s="11">
        <v>8.7973273942093505E-2</v>
      </c>
      <c r="O389" s="58" t="s">
        <v>945</v>
      </c>
      <c r="P389" s="59">
        <v>10.441860465116299</v>
      </c>
      <c r="Q389" s="59">
        <v>8.3625000000000007</v>
      </c>
      <c r="R389" s="118"/>
    </row>
    <row r="390" spans="2:18" s="1" customFormat="1" ht="11.85" customHeight="1" x14ac:dyDescent="0.15">
      <c r="B390" s="116" t="s">
        <v>576</v>
      </c>
      <c r="C390" s="52" t="s">
        <v>916</v>
      </c>
      <c r="D390" s="52" t="s">
        <v>906</v>
      </c>
      <c r="E390" s="8"/>
      <c r="F390" s="9"/>
      <c r="G390" s="8">
        <v>10</v>
      </c>
      <c r="H390" s="9">
        <v>2.0004000800160002E-3</v>
      </c>
      <c r="I390" s="8">
        <v>101</v>
      </c>
      <c r="J390" s="9">
        <v>1.0941630194566E-3</v>
      </c>
      <c r="K390" s="8">
        <v>3</v>
      </c>
      <c r="L390" s="9">
        <v>0.3</v>
      </c>
      <c r="M390" s="8">
        <v>17</v>
      </c>
      <c r="N390" s="9">
        <v>0.16831683168316799</v>
      </c>
      <c r="O390" s="54" t="s">
        <v>916</v>
      </c>
      <c r="P390" s="55">
        <v>10.1</v>
      </c>
      <c r="Q390" s="55">
        <v>7.28571428571429</v>
      </c>
      <c r="R390" s="117"/>
    </row>
    <row r="391" spans="2:18" s="1" customFormat="1" ht="11.85" customHeight="1" x14ac:dyDescent="0.15">
      <c r="B391" s="116" t="s">
        <v>706</v>
      </c>
      <c r="C391" s="56" t="s">
        <v>909</v>
      </c>
      <c r="D391" s="56" t="s">
        <v>906</v>
      </c>
      <c r="E391" s="10"/>
      <c r="F391" s="11"/>
      <c r="G391" s="10">
        <v>13</v>
      </c>
      <c r="H391" s="11">
        <v>2.6005201040208E-3</v>
      </c>
      <c r="I391" s="10">
        <v>144</v>
      </c>
      <c r="J391" s="11">
        <v>1.55999480001733E-3</v>
      </c>
      <c r="K391" s="10">
        <v>5</v>
      </c>
      <c r="L391" s="11">
        <v>0.38461538461538503</v>
      </c>
      <c r="M391" s="10">
        <v>40</v>
      </c>
      <c r="N391" s="11">
        <v>0.27777777777777801</v>
      </c>
      <c r="O391" s="58" t="s">
        <v>912</v>
      </c>
      <c r="P391" s="59">
        <v>11.0769230769231</v>
      </c>
      <c r="Q391" s="59">
        <v>4.875</v>
      </c>
      <c r="R391" s="118"/>
    </row>
    <row r="392" spans="2:18" s="1" customFormat="1" ht="11.85" customHeight="1" x14ac:dyDescent="0.15">
      <c r="B392" s="116" t="s">
        <v>348</v>
      </c>
      <c r="C392" s="52" t="s">
        <v>1004</v>
      </c>
      <c r="D392" s="52" t="s">
        <v>906</v>
      </c>
      <c r="E392" s="8"/>
      <c r="F392" s="9"/>
      <c r="G392" s="8">
        <v>15</v>
      </c>
      <c r="H392" s="9">
        <v>3.0006001200239998E-3</v>
      </c>
      <c r="I392" s="8">
        <v>255</v>
      </c>
      <c r="J392" s="9">
        <v>2.7624907916973598E-3</v>
      </c>
      <c r="K392" s="8">
        <v>5</v>
      </c>
      <c r="L392" s="9">
        <v>0.33333333333333298</v>
      </c>
      <c r="M392" s="8">
        <v>44</v>
      </c>
      <c r="N392" s="9">
        <v>0.172549019607843</v>
      </c>
      <c r="O392" s="54" t="s">
        <v>931</v>
      </c>
      <c r="P392" s="55">
        <v>17</v>
      </c>
      <c r="Q392" s="55">
        <v>10.6</v>
      </c>
      <c r="R392" s="117"/>
    </row>
    <row r="393" spans="2:18" s="1" customFormat="1" ht="11.85" customHeight="1" x14ac:dyDescent="0.15">
      <c r="B393" s="116" t="s">
        <v>444</v>
      </c>
      <c r="C393" s="56" t="s">
        <v>1007</v>
      </c>
      <c r="D393" s="56" t="s">
        <v>906</v>
      </c>
      <c r="E393" s="10"/>
      <c r="F393" s="11"/>
      <c r="G393" s="10">
        <v>14</v>
      </c>
      <c r="H393" s="11">
        <v>2.8005601120224002E-3</v>
      </c>
      <c r="I393" s="10">
        <v>161</v>
      </c>
      <c r="J393" s="11">
        <v>1.74416085279716E-3</v>
      </c>
      <c r="K393" s="10">
        <v>5</v>
      </c>
      <c r="L393" s="11">
        <v>0.35714285714285698</v>
      </c>
      <c r="M393" s="10">
        <v>55</v>
      </c>
      <c r="N393" s="11">
        <v>0.341614906832298</v>
      </c>
      <c r="O393" s="58" t="s">
        <v>920</v>
      </c>
      <c r="P393" s="59">
        <v>11.5</v>
      </c>
      <c r="Q393" s="59">
        <v>6.2222222222222197</v>
      </c>
      <c r="R393" s="118"/>
    </row>
    <row r="394" spans="2:18" s="1" customFormat="1" ht="11.85" customHeight="1" x14ac:dyDescent="0.15">
      <c r="B394" s="116" t="s">
        <v>663</v>
      </c>
      <c r="C394" s="52" t="s">
        <v>935</v>
      </c>
      <c r="D394" s="52" t="s">
        <v>899</v>
      </c>
      <c r="E394" s="8"/>
      <c r="F394" s="9"/>
      <c r="G394" s="8">
        <v>9</v>
      </c>
      <c r="H394" s="9">
        <v>1.8003600720144001E-3</v>
      </c>
      <c r="I394" s="8">
        <v>168</v>
      </c>
      <c r="J394" s="9">
        <v>1.81999393335356E-3</v>
      </c>
      <c r="K394" s="8">
        <v>4</v>
      </c>
      <c r="L394" s="9">
        <v>0.44444444444444398</v>
      </c>
      <c r="M394" s="8">
        <v>68</v>
      </c>
      <c r="N394" s="9">
        <v>0.40476190476190499</v>
      </c>
      <c r="O394" s="54" t="s">
        <v>917</v>
      </c>
      <c r="P394" s="55">
        <v>18.6666666666667</v>
      </c>
      <c r="Q394" s="55">
        <v>8.8000000000000007</v>
      </c>
      <c r="R394" s="117">
        <v>14.6666666666667</v>
      </c>
    </row>
    <row r="395" spans="2:18" s="1" customFormat="1" ht="11.85" customHeight="1" x14ac:dyDescent="0.15">
      <c r="B395" s="116" t="s">
        <v>676</v>
      </c>
      <c r="C395" s="56" t="s">
        <v>918</v>
      </c>
      <c r="D395" s="56" t="s">
        <v>906</v>
      </c>
      <c r="E395" s="10"/>
      <c r="F395" s="11"/>
      <c r="G395" s="10">
        <v>10</v>
      </c>
      <c r="H395" s="11">
        <v>2.0004000800160002E-3</v>
      </c>
      <c r="I395" s="10">
        <v>190</v>
      </c>
      <c r="J395" s="11">
        <v>2.0583264722450899E-3</v>
      </c>
      <c r="K395" s="10">
        <v>1</v>
      </c>
      <c r="L395" s="11">
        <v>0.1</v>
      </c>
      <c r="M395" s="10">
        <v>28</v>
      </c>
      <c r="N395" s="11">
        <v>0.14736842105263201</v>
      </c>
      <c r="O395" s="58" t="s">
        <v>944</v>
      </c>
      <c r="P395" s="59">
        <v>19</v>
      </c>
      <c r="Q395" s="59">
        <v>14.2222222222222</v>
      </c>
      <c r="R395" s="118"/>
    </row>
    <row r="396" spans="2:18" s="1" customFormat="1" ht="11.85" customHeight="1" x14ac:dyDescent="0.15">
      <c r="B396" s="116" t="s">
        <v>807</v>
      </c>
      <c r="C396" s="52" t="s">
        <v>908</v>
      </c>
      <c r="D396" s="52" t="s">
        <v>906</v>
      </c>
      <c r="E396" s="8">
        <v>2</v>
      </c>
      <c r="F396" s="9">
        <v>6.2111801242236003E-3</v>
      </c>
      <c r="G396" s="8">
        <v>320</v>
      </c>
      <c r="H396" s="9">
        <v>6.4012802560512103E-2</v>
      </c>
      <c r="I396" s="8">
        <v>4587</v>
      </c>
      <c r="J396" s="9">
        <v>4.9692334358885502E-2</v>
      </c>
      <c r="K396" s="8">
        <v>46</v>
      </c>
      <c r="L396" s="9">
        <v>0.14374999999999999</v>
      </c>
      <c r="M396" s="8">
        <v>973</v>
      </c>
      <c r="N396" s="9">
        <v>0.21212121212121199</v>
      </c>
      <c r="O396" s="54" t="s">
        <v>945</v>
      </c>
      <c r="P396" s="55">
        <v>14.334375</v>
      </c>
      <c r="Q396" s="55">
        <v>8.9927007299270105</v>
      </c>
      <c r="R396" s="117"/>
    </row>
    <row r="397" spans="2:18" s="1" customFormat="1" ht="11.85" customHeight="1" x14ac:dyDescent="0.15">
      <c r="B397" s="116" t="s">
        <v>658</v>
      </c>
      <c r="C397" s="56" t="s">
        <v>935</v>
      </c>
      <c r="D397" s="56" t="s">
        <v>906</v>
      </c>
      <c r="E397" s="10">
        <v>1</v>
      </c>
      <c r="F397" s="11">
        <v>5.2910052910052898E-3</v>
      </c>
      <c r="G397" s="10">
        <v>188</v>
      </c>
      <c r="H397" s="11">
        <v>3.7607521504300898E-2</v>
      </c>
      <c r="I397" s="10">
        <v>4708</v>
      </c>
      <c r="J397" s="11">
        <v>5.1003163322788897E-2</v>
      </c>
      <c r="K397" s="10">
        <v>92</v>
      </c>
      <c r="L397" s="11">
        <v>0.48936170212766</v>
      </c>
      <c r="M397" s="10">
        <v>2037</v>
      </c>
      <c r="N397" s="11">
        <v>0.43266779949022899</v>
      </c>
      <c r="O397" s="58" t="s">
        <v>918</v>
      </c>
      <c r="P397" s="59">
        <v>25.0425531914894</v>
      </c>
      <c r="Q397" s="59">
        <v>10.5729166666667</v>
      </c>
      <c r="R397" s="118"/>
    </row>
    <row r="398" spans="2:18" s="1" customFormat="1" ht="11.85" customHeight="1" x14ac:dyDescent="0.15">
      <c r="B398" s="116" t="s">
        <v>720</v>
      </c>
      <c r="C398" s="52" t="s">
        <v>1572</v>
      </c>
      <c r="D398" s="52" t="s">
        <v>899</v>
      </c>
      <c r="E398" s="8"/>
      <c r="F398" s="9"/>
      <c r="G398" s="8">
        <v>866</v>
      </c>
      <c r="H398" s="9">
        <v>0.173234646929386</v>
      </c>
      <c r="I398" s="8">
        <v>25862</v>
      </c>
      <c r="J398" s="9">
        <v>0.280170732764224</v>
      </c>
      <c r="K398" s="8">
        <v>85</v>
      </c>
      <c r="L398" s="9">
        <v>9.8152424942263297E-2</v>
      </c>
      <c r="M398" s="8">
        <v>2013</v>
      </c>
      <c r="N398" s="9">
        <v>7.7836207563220197E-2</v>
      </c>
      <c r="O398" s="54" t="s">
        <v>966</v>
      </c>
      <c r="P398" s="55">
        <v>29.863741339491899</v>
      </c>
      <c r="Q398" s="55">
        <v>25.576184379001301</v>
      </c>
      <c r="R398" s="117">
        <v>9.2702078521939999</v>
      </c>
    </row>
    <row r="399" spans="2:18" s="1" customFormat="1" ht="11.85" customHeight="1" x14ac:dyDescent="0.15">
      <c r="B399" s="116" t="s">
        <v>497</v>
      </c>
      <c r="C399" s="56" t="s">
        <v>1002</v>
      </c>
      <c r="D399" s="56" t="s">
        <v>906</v>
      </c>
      <c r="E399" s="10"/>
      <c r="F399" s="11"/>
      <c r="G399" s="10">
        <v>13</v>
      </c>
      <c r="H399" s="11">
        <v>2.6005201040208E-3</v>
      </c>
      <c r="I399" s="10">
        <v>142</v>
      </c>
      <c r="J399" s="11">
        <v>1.5383282055726501E-3</v>
      </c>
      <c r="K399" s="10">
        <v>1</v>
      </c>
      <c r="L399" s="11">
        <v>7.69230769230769E-2</v>
      </c>
      <c r="M399" s="10">
        <v>5</v>
      </c>
      <c r="N399" s="11">
        <v>3.5211267605633798E-2</v>
      </c>
      <c r="O399" s="58" t="s">
        <v>913</v>
      </c>
      <c r="P399" s="59">
        <v>10.9230769230769</v>
      </c>
      <c r="Q399" s="59">
        <v>9.5833333333333304</v>
      </c>
      <c r="R399" s="118"/>
    </row>
    <row r="400" spans="2:18" s="1" customFormat="1" ht="11.85" customHeight="1" x14ac:dyDescent="0.15">
      <c r="B400" s="116" t="s">
        <v>659</v>
      </c>
      <c r="C400" s="52" t="s">
        <v>935</v>
      </c>
      <c r="D400" s="52" t="s">
        <v>906</v>
      </c>
      <c r="E400" s="8">
        <v>9</v>
      </c>
      <c r="F400" s="9">
        <v>4.1474654377880199E-2</v>
      </c>
      <c r="G400" s="8">
        <v>208</v>
      </c>
      <c r="H400" s="9">
        <v>4.1608321664332898E-2</v>
      </c>
      <c r="I400" s="8">
        <v>3179</v>
      </c>
      <c r="J400" s="9">
        <v>3.4439051869827098E-2</v>
      </c>
      <c r="K400" s="8">
        <v>28</v>
      </c>
      <c r="L400" s="9">
        <v>0.134615384615385</v>
      </c>
      <c r="M400" s="8">
        <v>480</v>
      </c>
      <c r="N400" s="9">
        <v>0.150990877634476</v>
      </c>
      <c r="O400" s="54" t="s">
        <v>900</v>
      </c>
      <c r="P400" s="55">
        <v>15.283653846153801</v>
      </c>
      <c r="Q400" s="55">
        <v>10.95</v>
      </c>
      <c r="R400" s="117"/>
    </row>
    <row r="401" spans="2:18" s="1" customFormat="1" ht="11.85" customHeight="1" x14ac:dyDescent="0.15">
      <c r="B401" s="116" t="s">
        <v>653</v>
      </c>
      <c r="C401" s="56" t="s">
        <v>908</v>
      </c>
      <c r="D401" s="56" t="s">
        <v>906</v>
      </c>
      <c r="E401" s="10">
        <v>4</v>
      </c>
      <c r="F401" s="11">
        <v>6.5573770491803296E-2</v>
      </c>
      <c r="G401" s="10">
        <v>57</v>
      </c>
      <c r="H401" s="11">
        <v>1.14022804560912E-2</v>
      </c>
      <c r="I401" s="10">
        <v>501</v>
      </c>
      <c r="J401" s="11">
        <v>5.4274819083936403E-3</v>
      </c>
      <c r="K401" s="10">
        <v>6</v>
      </c>
      <c r="L401" s="11">
        <v>0.105263157894737</v>
      </c>
      <c r="M401" s="10">
        <v>71</v>
      </c>
      <c r="N401" s="11">
        <v>0.14171656686626699</v>
      </c>
      <c r="O401" s="58" t="s">
        <v>915</v>
      </c>
      <c r="P401" s="59">
        <v>8.7894736842105292</v>
      </c>
      <c r="Q401" s="59">
        <v>5.6078431372548998</v>
      </c>
      <c r="R401" s="118"/>
    </row>
    <row r="402" spans="2:18" s="1" customFormat="1" ht="11.85" customHeight="1" x14ac:dyDescent="0.15">
      <c r="B402" s="116" t="s">
        <v>730</v>
      </c>
      <c r="C402" s="52" t="s">
        <v>935</v>
      </c>
      <c r="D402" s="52" t="s">
        <v>906</v>
      </c>
      <c r="E402" s="8">
        <v>1</v>
      </c>
      <c r="F402" s="9">
        <v>1.66389351081531E-3</v>
      </c>
      <c r="G402" s="8">
        <v>600</v>
      </c>
      <c r="H402" s="9">
        <v>0.12002400480096</v>
      </c>
      <c r="I402" s="8">
        <v>10095</v>
      </c>
      <c r="J402" s="9">
        <v>0.109362135459548</v>
      </c>
      <c r="K402" s="8">
        <v>5</v>
      </c>
      <c r="L402" s="9">
        <v>8.3333333333333297E-3</v>
      </c>
      <c r="M402" s="8">
        <v>161</v>
      </c>
      <c r="N402" s="9">
        <v>1.59484893511639E-2</v>
      </c>
      <c r="O402" s="54" t="s">
        <v>963</v>
      </c>
      <c r="P402" s="55">
        <v>16.824999999999999</v>
      </c>
      <c r="Q402" s="55">
        <v>16.208403361344502</v>
      </c>
      <c r="R402" s="117"/>
    </row>
    <row r="403" spans="2:18" s="1" customFormat="1" ht="11.85" customHeight="1" x14ac:dyDescent="0.15">
      <c r="B403" s="116" t="s">
        <v>715</v>
      </c>
      <c r="C403" s="56" t="s">
        <v>935</v>
      </c>
      <c r="D403" s="56" t="s">
        <v>906</v>
      </c>
      <c r="E403" s="10">
        <v>1</v>
      </c>
      <c r="F403" s="11">
        <v>1.76056338028169E-3</v>
      </c>
      <c r="G403" s="10">
        <v>567</v>
      </c>
      <c r="H403" s="11">
        <v>0.113422684536907</v>
      </c>
      <c r="I403" s="10">
        <v>16605</v>
      </c>
      <c r="J403" s="11">
        <v>0.179886900376999</v>
      </c>
      <c r="K403" s="10">
        <v>12</v>
      </c>
      <c r="L403" s="11">
        <v>2.1164021164021201E-2</v>
      </c>
      <c r="M403" s="10">
        <v>271</v>
      </c>
      <c r="N403" s="11">
        <v>1.63203854260765E-2</v>
      </c>
      <c r="O403" s="58" t="s">
        <v>955</v>
      </c>
      <c r="P403" s="59">
        <v>29.285714285714299</v>
      </c>
      <c r="Q403" s="59">
        <v>27.744144144144101</v>
      </c>
      <c r="R403" s="118"/>
    </row>
    <row r="404" spans="2:18" s="1" customFormat="1" ht="11.85" customHeight="1" x14ac:dyDescent="0.15">
      <c r="B404" s="116" t="s">
        <v>773</v>
      </c>
      <c r="C404" s="52" t="s">
        <v>935</v>
      </c>
      <c r="D404" s="52" t="s">
        <v>899</v>
      </c>
      <c r="E404" s="8"/>
      <c r="F404" s="9"/>
      <c r="G404" s="8">
        <v>15</v>
      </c>
      <c r="H404" s="9">
        <v>3.0006001200239998E-3</v>
      </c>
      <c r="I404" s="8">
        <v>501</v>
      </c>
      <c r="J404" s="9">
        <v>5.4274819083936403E-3</v>
      </c>
      <c r="K404" s="8">
        <v>11</v>
      </c>
      <c r="L404" s="9">
        <v>0.73333333333333295</v>
      </c>
      <c r="M404" s="8">
        <v>123</v>
      </c>
      <c r="N404" s="9">
        <v>0.245508982035928</v>
      </c>
      <c r="O404" s="54" t="s">
        <v>934</v>
      </c>
      <c r="P404" s="55">
        <v>33.4</v>
      </c>
      <c r="Q404" s="55">
        <v>17.5</v>
      </c>
      <c r="R404" s="117">
        <v>14.266666666666699</v>
      </c>
    </row>
    <row r="405" spans="2:18" s="1" customFormat="1" ht="11.85" customHeight="1" x14ac:dyDescent="0.15">
      <c r="B405" s="116" t="s">
        <v>673</v>
      </c>
      <c r="C405" s="56" t="s">
        <v>918</v>
      </c>
      <c r="D405" s="56" t="s">
        <v>906</v>
      </c>
      <c r="E405" s="10"/>
      <c r="F405" s="11"/>
      <c r="G405" s="10">
        <v>16</v>
      </c>
      <c r="H405" s="11">
        <v>3.2006401280256099E-3</v>
      </c>
      <c r="I405" s="10">
        <v>109</v>
      </c>
      <c r="J405" s="11">
        <v>1.1808293972353401E-3</v>
      </c>
      <c r="K405" s="10"/>
      <c r="L405" s="11"/>
      <c r="M405" s="10"/>
      <c r="N405" s="11"/>
      <c r="O405" s="58" t="s">
        <v>913</v>
      </c>
      <c r="P405" s="59">
        <v>6.8125</v>
      </c>
      <c r="Q405" s="59">
        <v>6.8125</v>
      </c>
      <c r="R405" s="118"/>
    </row>
    <row r="406" spans="2:18" s="1" customFormat="1" ht="11.85" customHeight="1" x14ac:dyDescent="0.15">
      <c r="B406" s="116" t="s">
        <v>657</v>
      </c>
      <c r="C406" s="52" t="s">
        <v>935</v>
      </c>
      <c r="D406" s="52" t="s">
        <v>899</v>
      </c>
      <c r="E406" s="8"/>
      <c r="F406" s="9"/>
      <c r="G406" s="8">
        <v>45</v>
      </c>
      <c r="H406" s="9">
        <v>9.0018003600720094E-3</v>
      </c>
      <c r="I406" s="8">
        <v>796</v>
      </c>
      <c r="J406" s="9">
        <v>8.6233045889846996E-3</v>
      </c>
      <c r="K406" s="8">
        <v>3</v>
      </c>
      <c r="L406" s="9">
        <v>6.6666666666666693E-2</v>
      </c>
      <c r="M406" s="8">
        <v>78</v>
      </c>
      <c r="N406" s="9">
        <v>9.7989949748743699E-2</v>
      </c>
      <c r="O406" s="54" t="s">
        <v>944</v>
      </c>
      <c r="P406" s="55">
        <v>17.688888888888901</v>
      </c>
      <c r="Q406" s="55">
        <v>14.6666666666667</v>
      </c>
      <c r="R406" s="117">
        <v>6.4888888888888898</v>
      </c>
    </row>
    <row r="407" spans="2:18" s="1" customFormat="1" ht="11.85" customHeight="1" x14ac:dyDescent="0.15">
      <c r="B407" s="116" t="s">
        <v>674</v>
      </c>
      <c r="C407" s="56" t="s">
        <v>918</v>
      </c>
      <c r="D407" s="56" t="s">
        <v>906</v>
      </c>
      <c r="E407" s="10"/>
      <c r="F407" s="11"/>
      <c r="G407" s="10">
        <v>9</v>
      </c>
      <c r="H407" s="11">
        <v>1.8003600720144001E-3</v>
      </c>
      <c r="I407" s="10">
        <v>111</v>
      </c>
      <c r="J407" s="11">
        <v>1.20249599168003E-3</v>
      </c>
      <c r="K407" s="10">
        <v>2</v>
      </c>
      <c r="L407" s="11">
        <v>0.22222222222222199</v>
      </c>
      <c r="M407" s="10">
        <v>13</v>
      </c>
      <c r="N407" s="11">
        <v>0.117117117117117</v>
      </c>
      <c r="O407" s="58" t="s">
        <v>935</v>
      </c>
      <c r="P407" s="59">
        <v>12.3333333333333</v>
      </c>
      <c r="Q407" s="59">
        <v>9.1428571428571406</v>
      </c>
      <c r="R407" s="118"/>
    </row>
    <row r="408" spans="2:18" s="1" customFormat="1" ht="11.85" customHeight="1" x14ac:dyDescent="0.15">
      <c r="B408" s="116" t="s">
        <v>672</v>
      </c>
      <c r="C408" s="52" t="s">
        <v>918</v>
      </c>
      <c r="D408" s="52" t="s">
        <v>906</v>
      </c>
      <c r="E408" s="8"/>
      <c r="F408" s="9"/>
      <c r="G408" s="8">
        <v>57</v>
      </c>
      <c r="H408" s="9">
        <v>1.14022804560912E-2</v>
      </c>
      <c r="I408" s="8">
        <v>588</v>
      </c>
      <c r="J408" s="9">
        <v>6.3699787667374497E-3</v>
      </c>
      <c r="K408" s="8">
        <v>14</v>
      </c>
      <c r="L408" s="9">
        <v>0.24561403508771901</v>
      </c>
      <c r="M408" s="8">
        <v>146</v>
      </c>
      <c r="N408" s="9">
        <v>0.24829931972789099</v>
      </c>
      <c r="O408" s="54" t="s">
        <v>916</v>
      </c>
      <c r="P408" s="55">
        <v>10.3157894736842</v>
      </c>
      <c r="Q408" s="55">
        <v>6.6976744186046497</v>
      </c>
      <c r="R408" s="117"/>
    </row>
    <row r="409" spans="2:18" s="1" customFormat="1" ht="11.85" customHeight="1" x14ac:dyDescent="0.15">
      <c r="B409" s="116" t="s">
        <v>709</v>
      </c>
      <c r="C409" s="56" t="s">
        <v>909</v>
      </c>
      <c r="D409" s="56" t="s">
        <v>906</v>
      </c>
      <c r="E409" s="10"/>
      <c r="F409" s="11"/>
      <c r="G409" s="10">
        <v>12</v>
      </c>
      <c r="H409" s="11">
        <v>2.4004800960191999E-3</v>
      </c>
      <c r="I409" s="10">
        <v>79</v>
      </c>
      <c r="J409" s="11">
        <v>8.5583048056506498E-4</v>
      </c>
      <c r="K409" s="10">
        <v>1</v>
      </c>
      <c r="L409" s="11">
        <v>8.3333333333333301E-2</v>
      </c>
      <c r="M409" s="10">
        <v>30</v>
      </c>
      <c r="N409" s="11">
        <v>0.379746835443038</v>
      </c>
      <c r="O409" s="58" t="s">
        <v>922</v>
      </c>
      <c r="P409" s="59">
        <v>6.5833333333333304</v>
      </c>
      <c r="Q409" s="59">
        <v>3.6363636363636398</v>
      </c>
      <c r="R409" s="118"/>
    </row>
    <row r="410" spans="2:18" s="1" customFormat="1" ht="11.85" customHeight="1" x14ac:dyDescent="0.15">
      <c r="B410" s="116" t="s">
        <v>650</v>
      </c>
      <c r="C410" s="52" t="s">
        <v>908</v>
      </c>
      <c r="D410" s="52" t="s">
        <v>899</v>
      </c>
      <c r="E410" s="8"/>
      <c r="F410" s="9"/>
      <c r="G410" s="8">
        <v>10</v>
      </c>
      <c r="H410" s="9">
        <v>2.0004000800160002E-3</v>
      </c>
      <c r="I410" s="8">
        <v>214</v>
      </c>
      <c r="J410" s="9">
        <v>2.3183256055813099E-3</v>
      </c>
      <c r="K410" s="8">
        <v>3</v>
      </c>
      <c r="L410" s="9">
        <v>0.3</v>
      </c>
      <c r="M410" s="8">
        <v>89</v>
      </c>
      <c r="N410" s="9">
        <v>0.41588785046728999</v>
      </c>
      <c r="O410" s="54" t="s">
        <v>909</v>
      </c>
      <c r="P410" s="55">
        <v>21.4</v>
      </c>
      <c r="Q410" s="55">
        <v>8</v>
      </c>
      <c r="R410" s="117">
        <v>8.1</v>
      </c>
    </row>
    <row r="411" spans="2:18" s="1" customFormat="1" ht="11.85" customHeight="1" x14ac:dyDescent="0.15">
      <c r="B411" s="116" t="s">
        <v>656</v>
      </c>
      <c r="C411" s="56" t="s">
        <v>935</v>
      </c>
      <c r="D411" s="56" t="s">
        <v>899</v>
      </c>
      <c r="E411" s="10"/>
      <c r="F411" s="11"/>
      <c r="G411" s="10">
        <v>46</v>
      </c>
      <c r="H411" s="11">
        <v>9.2018403680736108E-3</v>
      </c>
      <c r="I411" s="10">
        <v>1503</v>
      </c>
      <c r="J411" s="11">
        <v>1.6282445725180901E-2</v>
      </c>
      <c r="K411" s="10">
        <v>29</v>
      </c>
      <c r="L411" s="11">
        <v>0.63043478260869601</v>
      </c>
      <c r="M411" s="10">
        <v>619</v>
      </c>
      <c r="N411" s="11">
        <v>0.41184298070525599</v>
      </c>
      <c r="O411" s="58" t="s">
        <v>913</v>
      </c>
      <c r="P411" s="59">
        <v>32.673913043478301</v>
      </c>
      <c r="Q411" s="59">
        <v>14.4705882352941</v>
      </c>
      <c r="R411" s="118">
        <v>10.7826086956522</v>
      </c>
    </row>
    <row r="412" spans="2:18" s="1" customFormat="1" ht="11.85" customHeight="1" x14ac:dyDescent="0.15">
      <c r="B412" s="116" t="s">
        <v>772</v>
      </c>
      <c r="C412" s="52" t="s">
        <v>935</v>
      </c>
      <c r="D412" s="52" t="s">
        <v>899</v>
      </c>
      <c r="E412" s="8"/>
      <c r="F412" s="9"/>
      <c r="G412" s="8">
        <v>21</v>
      </c>
      <c r="H412" s="9">
        <v>4.2008401680336104E-3</v>
      </c>
      <c r="I412" s="8">
        <v>924</v>
      </c>
      <c r="J412" s="9">
        <v>1.0009966633444599E-2</v>
      </c>
      <c r="K412" s="8">
        <v>15</v>
      </c>
      <c r="L412" s="9">
        <v>0.71428571428571397</v>
      </c>
      <c r="M412" s="8">
        <v>404</v>
      </c>
      <c r="N412" s="9">
        <v>0.43722943722943702</v>
      </c>
      <c r="O412" s="54" t="s">
        <v>934</v>
      </c>
      <c r="P412" s="55">
        <v>44</v>
      </c>
      <c r="Q412" s="55">
        <v>16.6666666666667</v>
      </c>
      <c r="R412" s="117">
        <v>11.380952380952399</v>
      </c>
    </row>
    <row r="413" spans="2:18" s="1" customFormat="1" ht="15.4" customHeight="1" x14ac:dyDescent="0.15">
      <c r="B413" s="119" t="s">
        <v>1009</v>
      </c>
      <c r="C413" s="63"/>
      <c r="D413" s="63"/>
      <c r="E413" s="20"/>
      <c r="F413" s="22"/>
      <c r="G413" s="20">
        <v>47</v>
      </c>
      <c r="H413" s="22">
        <v>9.4018803760752192E-3</v>
      </c>
      <c r="I413" s="20">
        <v>1851</v>
      </c>
      <c r="J413" s="22">
        <v>2.00524331585561E-2</v>
      </c>
      <c r="K413" s="20">
        <v>17</v>
      </c>
      <c r="L413" s="22">
        <v>0.36170212765957499</v>
      </c>
      <c r="M413" s="20">
        <v>510</v>
      </c>
      <c r="N413" s="22">
        <v>0.27552674230145902</v>
      </c>
      <c r="O413" s="63"/>
      <c r="P413" s="64">
        <v>39.3829787234043</v>
      </c>
      <c r="Q413" s="64">
        <v>28.1666666666667</v>
      </c>
      <c r="R413" s="120">
        <v>14.4255319148936</v>
      </c>
    </row>
    <row r="414" spans="2:18" s="1" customFormat="1" ht="14.65" customHeight="1" x14ac:dyDescent="0.15">
      <c r="B414" s="119" t="s">
        <v>1010</v>
      </c>
      <c r="C414" s="65"/>
      <c r="D414" s="65"/>
      <c r="E414" s="21">
        <v>10</v>
      </c>
      <c r="F414" s="23">
        <v>4.4444444444444398E-2</v>
      </c>
      <c r="G414" s="21">
        <v>215</v>
      </c>
      <c r="H414" s="23">
        <v>4.3008601720344097E-2</v>
      </c>
      <c r="I414" s="21">
        <v>2885</v>
      </c>
      <c r="J414" s="23">
        <v>3.12540624864584E-2</v>
      </c>
      <c r="K414" s="21">
        <v>54</v>
      </c>
      <c r="L414" s="23">
        <v>0.251162790697674</v>
      </c>
      <c r="M414" s="21">
        <v>758</v>
      </c>
      <c r="N414" s="23">
        <v>0.262738301559792</v>
      </c>
      <c r="O414" s="65"/>
      <c r="P414" s="66">
        <v>13.4186046511628</v>
      </c>
      <c r="Q414" s="66">
        <v>8.6770186335403707</v>
      </c>
      <c r="R414" s="121"/>
    </row>
    <row r="415" spans="2:18" s="1" customFormat="1" ht="14.65" customHeight="1" x14ac:dyDescent="0.15">
      <c r="B415" s="108" t="s">
        <v>879</v>
      </c>
      <c r="C415" s="122"/>
      <c r="D415" s="122"/>
      <c r="E415" s="109">
        <v>59</v>
      </c>
      <c r="F415" s="110">
        <v>1.16646896006327E-2</v>
      </c>
      <c r="G415" s="109">
        <v>4999</v>
      </c>
      <c r="H415" s="110">
        <v>1</v>
      </c>
      <c r="I415" s="109">
        <v>92308</v>
      </c>
      <c r="J415" s="110">
        <v>1</v>
      </c>
      <c r="K415" s="109">
        <v>824</v>
      </c>
      <c r="L415" s="110">
        <v>0.164832966593319</v>
      </c>
      <c r="M415" s="109">
        <v>13192</v>
      </c>
      <c r="N415" s="110">
        <v>0.14291285695714301</v>
      </c>
      <c r="O415" s="122"/>
      <c r="P415" s="123">
        <v>18.465293058611699</v>
      </c>
      <c r="Q415" s="123">
        <v>15.067544910179601</v>
      </c>
      <c r="R415" s="124">
        <v>9.5939565627950891</v>
      </c>
    </row>
    <row r="416" spans="2:18" s="1" customFormat="1" ht="12.75" customHeight="1" x14ac:dyDescent="0.2">
      <c r="B416" s="183" t="s">
        <v>979</v>
      </c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</row>
    <row r="417" spans="2:18" s="1" customFormat="1" ht="14.65" customHeight="1" x14ac:dyDescent="0.15"/>
    <row r="418" spans="2:18" s="1" customFormat="1" ht="14.65" customHeight="1" x14ac:dyDescent="0.15">
      <c r="B418" s="175" t="s">
        <v>1821</v>
      </c>
      <c r="C418" s="175"/>
      <c r="D418" s="175"/>
      <c r="E418" s="175"/>
    </row>
    <row r="419" spans="2:18" s="1" customFormat="1" ht="21.75" customHeight="1" x14ac:dyDescent="0.2">
      <c r="B419" s="192"/>
      <c r="C419" s="101"/>
      <c r="D419" s="193"/>
      <c r="E419" s="193"/>
      <c r="F419" s="193"/>
      <c r="G419" s="167" t="s">
        <v>885</v>
      </c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</row>
    <row r="420" spans="2:18" s="1" customFormat="1" ht="14.65" customHeight="1" x14ac:dyDescent="0.2">
      <c r="B420" s="192"/>
      <c r="C420" s="62"/>
      <c r="D420" s="193"/>
      <c r="E420" s="193"/>
      <c r="F420" s="193"/>
      <c r="G420" s="177" t="s">
        <v>832</v>
      </c>
      <c r="H420" s="177"/>
      <c r="I420" s="177"/>
      <c r="J420" s="177"/>
      <c r="K420" s="174" t="s">
        <v>886</v>
      </c>
      <c r="L420" s="174"/>
      <c r="M420" s="174"/>
      <c r="N420" s="174"/>
      <c r="O420" s="174" t="s">
        <v>887</v>
      </c>
      <c r="P420" s="191" t="s">
        <v>888</v>
      </c>
      <c r="Q420" s="191"/>
      <c r="R420" s="191"/>
    </row>
    <row r="421" spans="2:18" s="1" customFormat="1" ht="14.65" customHeight="1" x14ac:dyDescent="0.15">
      <c r="B421" s="194" t="s">
        <v>274</v>
      </c>
      <c r="C421" s="177" t="s">
        <v>1001</v>
      </c>
      <c r="D421" s="177" t="s">
        <v>889</v>
      </c>
      <c r="E421" s="195" t="s">
        <v>842</v>
      </c>
      <c r="F421" s="195"/>
      <c r="G421" s="177" t="s">
        <v>890</v>
      </c>
      <c r="H421" s="177"/>
      <c r="I421" s="177" t="s">
        <v>891</v>
      </c>
      <c r="J421" s="177"/>
      <c r="K421" s="174" t="s">
        <v>890</v>
      </c>
      <c r="L421" s="174"/>
      <c r="M421" s="174" t="s">
        <v>891</v>
      </c>
      <c r="N421" s="174"/>
      <c r="O421" s="174"/>
      <c r="P421" s="191"/>
      <c r="Q421" s="191"/>
      <c r="R421" s="191"/>
    </row>
    <row r="422" spans="2:18" s="1" customFormat="1" ht="37.15" customHeight="1" x14ac:dyDescent="0.15">
      <c r="B422" s="194"/>
      <c r="C422" s="177"/>
      <c r="D422" s="177"/>
      <c r="E422" s="50" t="s">
        <v>892</v>
      </c>
      <c r="F422" s="50" t="s">
        <v>893</v>
      </c>
      <c r="G422" s="50" t="s">
        <v>892</v>
      </c>
      <c r="H422" s="27" t="s">
        <v>894</v>
      </c>
      <c r="I422" s="50" t="s">
        <v>892</v>
      </c>
      <c r="J422" s="27" t="s">
        <v>894</v>
      </c>
      <c r="K422" s="27" t="s">
        <v>892</v>
      </c>
      <c r="L422" s="27" t="s">
        <v>893</v>
      </c>
      <c r="M422" s="27" t="s">
        <v>892</v>
      </c>
      <c r="N422" s="27" t="s">
        <v>893</v>
      </c>
      <c r="O422" s="174"/>
      <c r="P422" s="27" t="s">
        <v>895</v>
      </c>
      <c r="Q422" s="27" t="s">
        <v>896</v>
      </c>
      <c r="R422" s="115" t="s">
        <v>897</v>
      </c>
    </row>
    <row r="423" spans="2:18" s="1" customFormat="1" ht="11.85" customHeight="1" x14ac:dyDescent="0.15">
      <c r="B423" s="116" t="s">
        <v>391</v>
      </c>
      <c r="C423" s="52" t="s">
        <v>1003</v>
      </c>
      <c r="D423" s="52" t="s">
        <v>906</v>
      </c>
      <c r="E423" s="8"/>
      <c r="F423" s="9"/>
      <c r="G423" s="8">
        <v>9</v>
      </c>
      <c r="H423" s="9">
        <v>1.3782542113323099E-2</v>
      </c>
      <c r="I423" s="8">
        <v>121</v>
      </c>
      <c r="J423" s="9">
        <v>2.0336134453781501E-2</v>
      </c>
      <c r="K423" s="8">
        <v>1</v>
      </c>
      <c r="L423" s="9">
        <v>0.11111111111111099</v>
      </c>
      <c r="M423" s="8">
        <v>5</v>
      </c>
      <c r="N423" s="9">
        <v>4.1322314049586799E-2</v>
      </c>
      <c r="O423" s="54" t="s">
        <v>915</v>
      </c>
      <c r="P423" s="55">
        <v>13.4444444444444</v>
      </c>
      <c r="Q423" s="55">
        <v>11.5</v>
      </c>
      <c r="R423" s="117"/>
    </row>
    <row r="424" spans="2:18" s="1" customFormat="1" ht="11.85" customHeight="1" x14ac:dyDescent="0.15">
      <c r="B424" s="116" t="s">
        <v>356</v>
      </c>
      <c r="C424" s="56" t="s">
        <v>1004</v>
      </c>
      <c r="D424" s="56" t="s">
        <v>906</v>
      </c>
      <c r="E424" s="10"/>
      <c r="F424" s="11"/>
      <c r="G424" s="10">
        <v>2</v>
      </c>
      <c r="H424" s="11">
        <v>3.0627871362940299E-3</v>
      </c>
      <c r="I424" s="10">
        <v>48</v>
      </c>
      <c r="J424" s="11">
        <v>8.0672268907563006E-3</v>
      </c>
      <c r="K424" s="10">
        <v>1</v>
      </c>
      <c r="L424" s="11">
        <v>0.5</v>
      </c>
      <c r="M424" s="10">
        <v>11</v>
      </c>
      <c r="N424" s="11">
        <v>0.22916666666666699</v>
      </c>
      <c r="O424" s="58" t="s">
        <v>914</v>
      </c>
      <c r="P424" s="59">
        <v>24</v>
      </c>
      <c r="Q424" s="59">
        <v>10</v>
      </c>
      <c r="R424" s="118"/>
    </row>
    <row r="425" spans="2:18" s="1" customFormat="1" ht="11.85" customHeight="1" x14ac:dyDescent="0.15">
      <c r="B425" s="116" t="s">
        <v>358</v>
      </c>
      <c r="C425" s="52" t="s">
        <v>1004</v>
      </c>
      <c r="D425" s="52" t="s">
        <v>906</v>
      </c>
      <c r="E425" s="8"/>
      <c r="F425" s="9"/>
      <c r="G425" s="8">
        <v>10</v>
      </c>
      <c r="H425" s="9">
        <v>1.53139356814701E-2</v>
      </c>
      <c r="I425" s="8">
        <v>95</v>
      </c>
      <c r="J425" s="9">
        <v>1.5966386554621799E-2</v>
      </c>
      <c r="K425" s="8">
        <v>1</v>
      </c>
      <c r="L425" s="9">
        <v>0.1</v>
      </c>
      <c r="M425" s="8">
        <v>2</v>
      </c>
      <c r="N425" s="9">
        <v>2.1052631578947399E-2</v>
      </c>
      <c r="O425" s="54" t="s">
        <v>923</v>
      </c>
      <c r="P425" s="55">
        <v>9.5</v>
      </c>
      <c r="Q425" s="55">
        <v>8.6666666666666696</v>
      </c>
      <c r="R425" s="117"/>
    </row>
    <row r="426" spans="2:18" s="1" customFormat="1" ht="11.85" customHeight="1" x14ac:dyDescent="0.15">
      <c r="B426" s="116" t="s">
        <v>286</v>
      </c>
      <c r="C426" s="56" t="s">
        <v>1006</v>
      </c>
      <c r="D426" s="56" t="s">
        <v>906</v>
      </c>
      <c r="E426" s="10"/>
      <c r="F426" s="11"/>
      <c r="G426" s="10">
        <v>1</v>
      </c>
      <c r="H426" s="11">
        <v>1.5313935681470099E-3</v>
      </c>
      <c r="I426" s="10">
        <v>1</v>
      </c>
      <c r="J426" s="11">
        <v>1.6806722689075601E-4</v>
      </c>
      <c r="K426" s="10"/>
      <c r="L426" s="11"/>
      <c r="M426" s="10"/>
      <c r="N426" s="11"/>
      <c r="O426" s="58" t="s">
        <v>911</v>
      </c>
      <c r="P426" s="59">
        <v>1</v>
      </c>
      <c r="Q426" s="59">
        <v>1</v>
      </c>
      <c r="R426" s="118"/>
    </row>
    <row r="427" spans="2:18" s="1" customFormat="1" ht="11.85" customHeight="1" x14ac:dyDescent="0.15">
      <c r="B427" s="116" t="s">
        <v>809</v>
      </c>
      <c r="C427" s="52" t="s">
        <v>918</v>
      </c>
      <c r="D427" s="52" t="s">
        <v>906</v>
      </c>
      <c r="E427" s="8"/>
      <c r="F427" s="9"/>
      <c r="G427" s="8">
        <v>3</v>
      </c>
      <c r="H427" s="9">
        <v>4.59418070444104E-3</v>
      </c>
      <c r="I427" s="8">
        <v>78</v>
      </c>
      <c r="J427" s="9">
        <v>1.3109243697478999E-2</v>
      </c>
      <c r="K427" s="8"/>
      <c r="L427" s="9"/>
      <c r="M427" s="8"/>
      <c r="N427" s="9"/>
      <c r="O427" s="54" t="s">
        <v>971</v>
      </c>
      <c r="P427" s="55">
        <v>26</v>
      </c>
      <c r="Q427" s="55">
        <v>26</v>
      </c>
      <c r="R427" s="117"/>
    </row>
    <row r="428" spans="2:18" s="1" customFormat="1" ht="11.85" customHeight="1" x14ac:dyDescent="0.15">
      <c r="B428" s="116" t="s">
        <v>572</v>
      </c>
      <c r="C428" s="56" t="s">
        <v>916</v>
      </c>
      <c r="D428" s="56" t="s">
        <v>906</v>
      </c>
      <c r="E428" s="10"/>
      <c r="F428" s="11"/>
      <c r="G428" s="10">
        <v>6</v>
      </c>
      <c r="H428" s="11">
        <v>9.1883614088820904E-3</v>
      </c>
      <c r="I428" s="10">
        <v>52</v>
      </c>
      <c r="J428" s="11">
        <v>8.7394957983193307E-3</v>
      </c>
      <c r="K428" s="10"/>
      <c r="L428" s="11"/>
      <c r="M428" s="10"/>
      <c r="N428" s="11"/>
      <c r="O428" s="58" t="s">
        <v>943</v>
      </c>
      <c r="P428" s="59">
        <v>8.6666666666666696</v>
      </c>
      <c r="Q428" s="59">
        <v>8.6666666666666696</v>
      </c>
      <c r="R428" s="118"/>
    </row>
    <row r="429" spans="2:18" s="1" customFormat="1" ht="11.85" customHeight="1" x14ac:dyDescent="0.15">
      <c r="B429" s="116" t="s">
        <v>359</v>
      </c>
      <c r="C429" s="52" t="s">
        <v>1004</v>
      </c>
      <c r="D429" s="52" t="s">
        <v>906</v>
      </c>
      <c r="E429" s="8"/>
      <c r="F429" s="9"/>
      <c r="G429" s="8">
        <v>1</v>
      </c>
      <c r="H429" s="9">
        <v>1.5313935681470099E-3</v>
      </c>
      <c r="I429" s="8">
        <v>12</v>
      </c>
      <c r="J429" s="9">
        <v>2.0168067226890799E-3</v>
      </c>
      <c r="K429" s="8"/>
      <c r="L429" s="9"/>
      <c r="M429" s="8"/>
      <c r="N429" s="9"/>
      <c r="O429" s="54" t="s">
        <v>931</v>
      </c>
      <c r="P429" s="55">
        <v>12</v>
      </c>
      <c r="Q429" s="55">
        <v>12</v>
      </c>
      <c r="R429" s="117"/>
    </row>
    <row r="430" spans="2:18" s="1" customFormat="1" ht="11.85" customHeight="1" x14ac:dyDescent="0.15">
      <c r="B430" s="116" t="s">
        <v>785</v>
      </c>
      <c r="C430" s="56" t="s">
        <v>1003</v>
      </c>
      <c r="D430" s="56" t="s">
        <v>899</v>
      </c>
      <c r="E430" s="10"/>
      <c r="F430" s="11"/>
      <c r="G430" s="10">
        <v>1</v>
      </c>
      <c r="H430" s="11">
        <v>1.5313935681470099E-3</v>
      </c>
      <c r="I430" s="10">
        <v>28</v>
      </c>
      <c r="J430" s="11">
        <v>4.7058823529411804E-3</v>
      </c>
      <c r="K430" s="10">
        <v>1</v>
      </c>
      <c r="L430" s="11">
        <v>1</v>
      </c>
      <c r="M430" s="10">
        <v>1</v>
      </c>
      <c r="N430" s="11">
        <v>3.5714285714285698E-2</v>
      </c>
      <c r="O430" s="58" t="s">
        <v>914</v>
      </c>
      <c r="P430" s="59">
        <v>28</v>
      </c>
      <c r="Q430" s="59"/>
      <c r="R430" s="118">
        <v>14</v>
      </c>
    </row>
    <row r="431" spans="2:18" s="1" customFormat="1" ht="11.85" customHeight="1" x14ac:dyDescent="0.15">
      <c r="B431" s="116" t="s">
        <v>465</v>
      </c>
      <c r="C431" s="52" t="s">
        <v>1005</v>
      </c>
      <c r="D431" s="52" t="s">
        <v>906</v>
      </c>
      <c r="E431" s="8"/>
      <c r="F431" s="9"/>
      <c r="G431" s="8">
        <v>3</v>
      </c>
      <c r="H431" s="9">
        <v>4.59418070444104E-3</v>
      </c>
      <c r="I431" s="8">
        <v>40</v>
      </c>
      <c r="J431" s="9">
        <v>6.7226890756302499E-3</v>
      </c>
      <c r="K431" s="8"/>
      <c r="L431" s="9"/>
      <c r="M431" s="8"/>
      <c r="N431" s="9"/>
      <c r="O431" s="54" t="s">
        <v>944</v>
      </c>
      <c r="P431" s="55">
        <v>13.3333333333333</v>
      </c>
      <c r="Q431" s="55">
        <v>13.3333333333333</v>
      </c>
      <c r="R431" s="117"/>
    </row>
    <row r="432" spans="2:18" s="1" customFormat="1" ht="11.85" customHeight="1" x14ac:dyDescent="0.15">
      <c r="B432" s="116" t="s">
        <v>741</v>
      </c>
      <c r="C432" s="56" t="s">
        <v>1002</v>
      </c>
      <c r="D432" s="56" t="s">
        <v>899</v>
      </c>
      <c r="E432" s="10"/>
      <c r="F432" s="11"/>
      <c r="G432" s="10">
        <v>1</v>
      </c>
      <c r="H432" s="11">
        <v>1.5313935681470099E-3</v>
      </c>
      <c r="I432" s="10">
        <v>28</v>
      </c>
      <c r="J432" s="11">
        <v>4.7058823529411804E-3</v>
      </c>
      <c r="K432" s="10">
        <v>1</v>
      </c>
      <c r="L432" s="11">
        <v>1</v>
      </c>
      <c r="M432" s="10">
        <v>24</v>
      </c>
      <c r="N432" s="11">
        <v>0.85714285714285698</v>
      </c>
      <c r="O432" s="58" t="s">
        <v>903</v>
      </c>
      <c r="P432" s="59">
        <v>28</v>
      </c>
      <c r="Q432" s="59"/>
      <c r="R432" s="118">
        <v>13</v>
      </c>
    </row>
    <row r="433" spans="2:18" s="1" customFormat="1" ht="11.85" customHeight="1" x14ac:dyDescent="0.15">
      <c r="B433" s="116" t="s">
        <v>347</v>
      </c>
      <c r="C433" s="52" t="s">
        <v>1004</v>
      </c>
      <c r="D433" s="52" t="s">
        <v>906</v>
      </c>
      <c r="E433" s="8"/>
      <c r="F433" s="9"/>
      <c r="G433" s="8">
        <v>1</v>
      </c>
      <c r="H433" s="9">
        <v>1.5313935681470099E-3</v>
      </c>
      <c r="I433" s="8">
        <v>25</v>
      </c>
      <c r="J433" s="9">
        <v>4.20168067226891E-3</v>
      </c>
      <c r="K433" s="8"/>
      <c r="L433" s="9"/>
      <c r="M433" s="8"/>
      <c r="N433" s="9"/>
      <c r="O433" s="54" t="s">
        <v>930</v>
      </c>
      <c r="P433" s="55">
        <v>25</v>
      </c>
      <c r="Q433" s="55">
        <v>25</v>
      </c>
      <c r="R433" s="117"/>
    </row>
    <row r="434" spans="2:18" s="1" customFormat="1" ht="11.85" customHeight="1" x14ac:dyDescent="0.15">
      <c r="B434" s="116" t="s">
        <v>388</v>
      </c>
      <c r="C434" s="56" t="s">
        <v>1003</v>
      </c>
      <c r="D434" s="56" t="s">
        <v>906</v>
      </c>
      <c r="E434" s="10"/>
      <c r="F434" s="11"/>
      <c r="G434" s="10">
        <v>1</v>
      </c>
      <c r="H434" s="11">
        <v>1.5313935681470099E-3</v>
      </c>
      <c r="I434" s="10">
        <v>37</v>
      </c>
      <c r="J434" s="11">
        <v>6.2184873949579804E-3</v>
      </c>
      <c r="K434" s="10">
        <v>1</v>
      </c>
      <c r="L434" s="11">
        <v>1</v>
      </c>
      <c r="M434" s="10">
        <v>28</v>
      </c>
      <c r="N434" s="11">
        <v>0.75675675675675702</v>
      </c>
      <c r="O434" s="58" t="s">
        <v>922</v>
      </c>
      <c r="P434" s="59">
        <v>37</v>
      </c>
      <c r="Q434" s="59"/>
      <c r="R434" s="118"/>
    </row>
    <row r="435" spans="2:18" s="1" customFormat="1" ht="11.85" customHeight="1" x14ac:dyDescent="0.15">
      <c r="B435" s="116" t="s">
        <v>576</v>
      </c>
      <c r="C435" s="52" t="s">
        <v>916</v>
      </c>
      <c r="D435" s="52" t="s">
        <v>906</v>
      </c>
      <c r="E435" s="8"/>
      <c r="F435" s="9"/>
      <c r="G435" s="8">
        <v>1</v>
      </c>
      <c r="H435" s="9">
        <v>1.5313935681470099E-3</v>
      </c>
      <c r="I435" s="8">
        <v>13</v>
      </c>
      <c r="J435" s="9">
        <v>2.1848739495798301E-3</v>
      </c>
      <c r="K435" s="8">
        <v>1</v>
      </c>
      <c r="L435" s="9">
        <v>1</v>
      </c>
      <c r="M435" s="8">
        <v>2</v>
      </c>
      <c r="N435" s="9">
        <v>0.15384615384615399</v>
      </c>
      <c r="O435" s="54" t="s">
        <v>916</v>
      </c>
      <c r="P435" s="55">
        <v>13</v>
      </c>
      <c r="Q435" s="55"/>
      <c r="R435" s="117"/>
    </row>
    <row r="436" spans="2:18" s="1" customFormat="1" ht="11.85" customHeight="1" x14ac:dyDescent="0.15">
      <c r="B436" s="116" t="s">
        <v>546</v>
      </c>
      <c r="C436" s="56" t="s">
        <v>920</v>
      </c>
      <c r="D436" s="56" t="s">
        <v>899</v>
      </c>
      <c r="E436" s="10"/>
      <c r="F436" s="11"/>
      <c r="G436" s="10">
        <v>2</v>
      </c>
      <c r="H436" s="11">
        <v>3.0627871362940299E-3</v>
      </c>
      <c r="I436" s="10">
        <v>64</v>
      </c>
      <c r="J436" s="11">
        <v>1.07563025210084E-2</v>
      </c>
      <c r="K436" s="10">
        <v>2</v>
      </c>
      <c r="L436" s="11">
        <v>1</v>
      </c>
      <c r="M436" s="10">
        <v>44</v>
      </c>
      <c r="N436" s="11">
        <v>0.6875</v>
      </c>
      <c r="O436" s="58" t="s">
        <v>920</v>
      </c>
      <c r="P436" s="59">
        <v>32</v>
      </c>
      <c r="Q436" s="59"/>
      <c r="R436" s="118">
        <v>15</v>
      </c>
    </row>
    <row r="437" spans="2:18" s="1" customFormat="1" ht="11.85" customHeight="1" x14ac:dyDescent="0.15">
      <c r="B437" s="116" t="s">
        <v>499</v>
      </c>
      <c r="C437" s="52" t="s">
        <v>1002</v>
      </c>
      <c r="D437" s="52" t="s">
        <v>906</v>
      </c>
      <c r="E437" s="8"/>
      <c r="F437" s="9"/>
      <c r="G437" s="8">
        <v>1</v>
      </c>
      <c r="H437" s="9">
        <v>1.5313935681470099E-3</v>
      </c>
      <c r="I437" s="8">
        <v>11</v>
      </c>
      <c r="J437" s="9">
        <v>1.84873949579832E-3</v>
      </c>
      <c r="K437" s="8"/>
      <c r="L437" s="9"/>
      <c r="M437" s="8"/>
      <c r="N437" s="9"/>
      <c r="O437" s="54" t="s">
        <v>913</v>
      </c>
      <c r="P437" s="55">
        <v>11</v>
      </c>
      <c r="Q437" s="55">
        <v>11</v>
      </c>
      <c r="R437" s="117"/>
    </row>
    <row r="438" spans="2:18" s="1" customFormat="1" ht="11.85" customHeight="1" x14ac:dyDescent="0.15">
      <c r="B438" s="116" t="s">
        <v>759</v>
      </c>
      <c r="C438" s="56" t="s">
        <v>1006</v>
      </c>
      <c r="D438" s="56" t="s">
        <v>906</v>
      </c>
      <c r="E438" s="10"/>
      <c r="F438" s="11"/>
      <c r="G438" s="10">
        <v>1</v>
      </c>
      <c r="H438" s="11">
        <v>1.5313935681470099E-3</v>
      </c>
      <c r="I438" s="10">
        <v>9</v>
      </c>
      <c r="J438" s="11">
        <v>1.5126050420168099E-3</v>
      </c>
      <c r="K438" s="10"/>
      <c r="L438" s="11"/>
      <c r="M438" s="10"/>
      <c r="N438" s="11"/>
      <c r="O438" s="58" t="s">
        <v>912</v>
      </c>
      <c r="P438" s="59">
        <v>9</v>
      </c>
      <c r="Q438" s="59">
        <v>9</v>
      </c>
      <c r="R438" s="118"/>
    </row>
    <row r="439" spans="2:18" s="1" customFormat="1" ht="11.85" customHeight="1" x14ac:dyDescent="0.15">
      <c r="B439" s="116" t="s">
        <v>403</v>
      </c>
      <c r="C439" s="52" t="s">
        <v>1003</v>
      </c>
      <c r="D439" s="52" t="s">
        <v>906</v>
      </c>
      <c r="E439" s="8"/>
      <c r="F439" s="9"/>
      <c r="G439" s="8">
        <v>1</v>
      </c>
      <c r="H439" s="9">
        <v>1.5313935681470099E-3</v>
      </c>
      <c r="I439" s="8">
        <v>9</v>
      </c>
      <c r="J439" s="9">
        <v>1.5126050420168099E-3</v>
      </c>
      <c r="K439" s="8"/>
      <c r="L439" s="9"/>
      <c r="M439" s="8"/>
      <c r="N439" s="9"/>
      <c r="O439" s="54" t="s">
        <v>917</v>
      </c>
      <c r="P439" s="55">
        <v>9</v>
      </c>
      <c r="Q439" s="55">
        <v>9</v>
      </c>
      <c r="R439" s="117"/>
    </row>
    <row r="440" spans="2:18" s="1" customFormat="1" ht="11.85" customHeight="1" x14ac:dyDescent="0.15">
      <c r="B440" s="116" t="s">
        <v>639</v>
      </c>
      <c r="C440" s="56" t="s">
        <v>917</v>
      </c>
      <c r="D440" s="56" t="s">
        <v>906</v>
      </c>
      <c r="E440" s="10"/>
      <c r="F440" s="11"/>
      <c r="G440" s="10">
        <v>2</v>
      </c>
      <c r="H440" s="11">
        <v>3.0627871362940299E-3</v>
      </c>
      <c r="I440" s="10">
        <v>15</v>
      </c>
      <c r="J440" s="11">
        <v>2.5210084033613499E-3</v>
      </c>
      <c r="K440" s="10">
        <v>1</v>
      </c>
      <c r="L440" s="11">
        <v>0.5</v>
      </c>
      <c r="M440" s="10">
        <v>3</v>
      </c>
      <c r="N440" s="11">
        <v>0.2</v>
      </c>
      <c r="O440" s="58" t="s">
        <v>958</v>
      </c>
      <c r="P440" s="59">
        <v>7.5</v>
      </c>
      <c r="Q440" s="59">
        <v>6</v>
      </c>
      <c r="R440" s="118"/>
    </row>
    <row r="441" spans="2:18" s="1" customFormat="1" ht="11.85" customHeight="1" x14ac:dyDescent="0.15">
      <c r="B441" s="116" t="s">
        <v>434</v>
      </c>
      <c r="C441" s="52" t="s">
        <v>1007</v>
      </c>
      <c r="D441" s="52" t="s">
        <v>906</v>
      </c>
      <c r="E441" s="8"/>
      <c r="F441" s="9"/>
      <c r="G441" s="8">
        <v>4</v>
      </c>
      <c r="H441" s="9">
        <v>6.1255742725880597E-3</v>
      </c>
      <c r="I441" s="8">
        <v>80</v>
      </c>
      <c r="J441" s="9">
        <v>1.34453781512605E-2</v>
      </c>
      <c r="K441" s="8">
        <v>2</v>
      </c>
      <c r="L441" s="9">
        <v>0.5</v>
      </c>
      <c r="M441" s="8">
        <v>23</v>
      </c>
      <c r="N441" s="9">
        <v>0.28749999999999998</v>
      </c>
      <c r="O441" s="54" t="s">
        <v>935</v>
      </c>
      <c r="P441" s="55">
        <v>20</v>
      </c>
      <c r="Q441" s="55">
        <v>11.5</v>
      </c>
      <c r="R441" s="117"/>
    </row>
    <row r="442" spans="2:18" s="1" customFormat="1" ht="11.85" customHeight="1" x14ac:dyDescent="0.15">
      <c r="B442" s="116" t="s">
        <v>553</v>
      </c>
      <c r="C442" s="56" t="s">
        <v>920</v>
      </c>
      <c r="D442" s="56" t="s">
        <v>906</v>
      </c>
      <c r="E442" s="10">
        <v>1</v>
      </c>
      <c r="F442" s="11">
        <v>2.7777777777777801E-2</v>
      </c>
      <c r="G442" s="10">
        <v>35</v>
      </c>
      <c r="H442" s="11">
        <v>5.35987748851455E-2</v>
      </c>
      <c r="I442" s="10">
        <v>174</v>
      </c>
      <c r="J442" s="11">
        <v>2.9243697478991599E-2</v>
      </c>
      <c r="K442" s="10"/>
      <c r="L442" s="11"/>
      <c r="M442" s="10"/>
      <c r="N442" s="11"/>
      <c r="O442" s="58" t="s">
        <v>910</v>
      </c>
      <c r="P442" s="59">
        <v>4.9714285714285698</v>
      </c>
      <c r="Q442" s="59">
        <v>4.9714285714285698</v>
      </c>
      <c r="R442" s="118"/>
    </row>
    <row r="443" spans="2:18" s="1" customFormat="1" ht="11.85" customHeight="1" x14ac:dyDescent="0.15">
      <c r="B443" s="116" t="s">
        <v>552</v>
      </c>
      <c r="C443" s="52" t="s">
        <v>920</v>
      </c>
      <c r="D443" s="52" t="s">
        <v>906</v>
      </c>
      <c r="E443" s="8"/>
      <c r="F443" s="9"/>
      <c r="G443" s="8">
        <v>17</v>
      </c>
      <c r="H443" s="9">
        <v>2.6033690658499201E-2</v>
      </c>
      <c r="I443" s="8">
        <v>144</v>
      </c>
      <c r="J443" s="9">
        <v>2.42016806722689E-2</v>
      </c>
      <c r="K443" s="8">
        <v>5</v>
      </c>
      <c r="L443" s="9">
        <v>0.29411764705882398</v>
      </c>
      <c r="M443" s="8">
        <v>15</v>
      </c>
      <c r="N443" s="9">
        <v>0.104166666666667</v>
      </c>
      <c r="O443" s="54" t="s">
        <v>921</v>
      </c>
      <c r="P443" s="55">
        <v>8.4705882352941195</v>
      </c>
      <c r="Q443" s="55">
        <v>5.75</v>
      </c>
      <c r="R443" s="117"/>
    </row>
    <row r="444" spans="2:18" s="1" customFormat="1" ht="11.85" customHeight="1" x14ac:dyDescent="0.15">
      <c r="B444" s="116" t="s">
        <v>291</v>
      </c>
      <c r="C444" s="56" t="s">
        <v>1006</v>
      </c>
      <c r="D444" s="56" t="s">
        <v>906</v>
      </c>
      <c r="E444" s="10"/>
      <c r="F444" s="11"/>
      <c r="G444" s="10">
        <v>9</v>
      </c>
      <c r="H444" s="11">
        <v>1.3782542113323099E-2</v>
      </c>
      <c r="I444" s="10">
        <v>112</v>
      </c>
      <c r="J444" s="11">
        <v>1.8823529411764701E-2</v>
      </c>
      <c r="K444" s="10">
        <v>1</v>
      </c>
      <c r="L444" s="11">
        <v>0.11111111111111099</v>
      </c>
      <c r="M444" s="10">
        <v>3</v>
      </c>
      <c r="N444" s="11">
        <v>2.6785714285714302E-2</v>
      </c>
      <c r="O444" s="58" t="s">
        <v>913</v>
      </c>
      <c r="P444" s="59">
        <v>12.4444444444444</v>
      </c>
      <c r="Q444" s="59">
        <v>10.875</v>
      </c>
      <c r="R444" s="118"/>
    </row>
    <row r="445" spans="2:18" s="1" customFormat="1" ht="11.85" customHeight="1" x14ac:dyDescent="0.15">
      <c r="B445" s="116" t="s">
        <v>402</v>
      </c>
      <c r="C445" s="52" t="s">
        <v>1003</v>
      </c>
      <c r="D445" s="52" t="s">
        <v>906</v>
      </c>
      <c r="E445" s="8"/>
      <c r="F445" s="9"/>
      <c r="G445" s="8">
        <v>4</v>
      </c>
      <c r="H445" s="9">
        <v>6.1255742725880597E-3</v>
      </c>
      <c r="I445" s="8">
        <v>35</v>
      </c>
      <c r="J445" s="9">
        <v>5.8823529411764696E-3</v>
      </c>
      <c r="K445" s="8">
        <v>2</v>
      </c>
      <c r="L445" s="9">
        <v>0.5</v>
      </c>
      <c r="M445" s="8">
        <v>10</v>
      </c>
      <c r="N445" s="9">
        <v>0.28571428571428598</v>
      </c>
      <c r="O445" s="54" t="s">
        <v>922</v>
      </c>
      <c r="P445" s="55">
        <v>8.75</v>
      </c>
      <c r="Q445" s="55">
        <v>3.5</v>
      </c>
      <c r="R445" s="117"/>
    </row>
    <row r="446" spans="2:18" s="1" customFormat="1" ht="11.85" customHeight="1" x14ac:dyDescent="0.15">
      <c r="B446" s="116" t="s">
        <v>365</v>
      </c>
      <c r="C446" s="56" t="s">
        <v>1004</v>
      </c>
      <c r="D446" s="56" t="s">
        <v>906</v>
      </c>
      <c r="E446" s="10"/>
      <c r="F446" s="11"/>
      <c r="G446" s="10">
        <v>1</v>
      </c>
      <c r="H446" s="11">
        <v>1.5313935681470099E-3</v>
      </c>
      <c r="I446" s="10">
        <v>6</v>
      </c>
      <c r="J446" s="11">
        <v>1.00840336134454E-3</v>
      </c>
      <c r="K446" s="10"/>
      <c r="L446" s="11"/>
      <c r="M446" s="10"/>
      <c r="N446" s="11"/>
      <c r="O446" s="58" t="s">
        <v>916</v>
      </c>
      <c r="P446" s="59">
        <v>6</v>
      </c>
      <c r="Q446" s="59">
        <v>6</v>
      </c>
      <c r="R446" s="118"/>
    </row>
    <row r="447" spans="2:18" s="1" customFormat="1" ht="11.85" customHeight="1" x14ac:dyDescent="0.15">
      <c r="B447" s="116" t="s">
        <v>799</v>
      </c>
      <c r="C447" s="52" t="s">
        <v>1004</v>
      </c>
      <c r="D447" s="52" t="s">
        <v>906</v>
      </c>
      <c r="E447" s="8"/>
      <c r="F447" s="9"/>
      <c r="G447" s="8">
        <v>1</v>
      </c>
      <c r="H447" s="9">
        <v>1.5313935681470099E-3</v>
      </c>
      <c r="I447" s="8">
        <v>14</v>
      </c>
      <c r="J447" s="9">
        <v>2.3529411764705902E-3</v>
      </c>
      <c r="K447" s="8"/>
      <c r="L447" s="9"/>
      <c r="M447" s="8"/>
      <c r="N447" s="9"/>
      <c r="O447" s="54" t="s">
        <v>978</v>
      </c>
      <c r="P447" s="55">
        <v>14</v>
      </c>
      <c r="Q447" s="55">
        <v>14</v>
      </c>
      <c r="R447" s="117"/>
    </row>
    <row r="448" spans="2:18" s="1" customFormat="1" ht="11.85" customHeight="1" x14ac:dyDescent="0.15">
      <c r="B448" s="116" t="s">
        <v>495</v>
      </c>
      <c r="C448" s="56" t="s">
        <v>1002</v>
      </c>
      <c r="D448" s="56" t="s">
        <v>906</v>
      </c>
      <c r="E448" s="10"/>
      <c r="F448" s="11"/>
      <c r="G448" s="10">
        <v>1</v>
      </c>
      <c r="H448" s="11">
        <v>1.5313935681470099E-3</v>
      </c>
      <c r="I448" s="10">
        <v>21</v>
      </c>
      <c r="J448" s="11">
        <v>3.5294117647058799E-3</v>
      </c>
      <c r="K448" s="10"/>
      <c r="L448" s="11"/>
      <c r="M448" s="10"/>
      <c r="N448" s="11"/>
      <c r="O448" s="58" t="s">
        <v>930</v>
      </c>
      <c r="P448" s="59">
        <v>21</v>
      </c>
      <c r="Q448" s="59">
        <v>21</v>
      </c>
      <c r="R448" s="118"/>
    </row>
    <row r="449" spans="2:18" s="1" customFormat="1" ht="11.85" customHeight="1" x14ac:dyDescent="0.15">
      <c r="B449" s="116" t="s">
        <v>588</v>
      </c>
      <c r="C449" s="52" t="s">
        <v>916</v>
      </c>
      <c r="D449" s="52" t="s">
        <v>906</v>
      </c>
      <c r="E449" s="8"/>
      <c r="F449" s="9"/>
      <c r="G449" s="8">
        <v>19</v>
      </c>
      <c r="H449" s="9">
        <v>2.90964777947933E-2</v>
      </c>
      <c r="I449" s="8">
        <v>172</v>
      </c>
      <c r="J449" s="9">
        <v>2.8907563025210099E-2</v>
      </c>
      <c r="K449" s="8"/>
      <c r="L449" s="9"/>
      <c r="M449" s="8"/>
      <c r="N449" s="9"/>
      <c r="O449" s="54" t="s">
        <v>910</v>
      </c>
      <c r="P449" s="55">
        <v>9.0526315789473699</v>
      </c>
      <c r="Q449" s="55">
        <v>9.0526315789473699</v>
      </c>
      <c r="R449" s="117"/>
    </row>
    <row r="450" spans="2:18" s="1" customFormat="1" ht="11.85" customHeight="1" x14ac:dyDescent="0.15">
      <c r="B450" s="116" t="s">
        <v>287</v>
      </c>
      <c r="C450" s="56" t="s">
        <v>1006</v>
      </c>
      <c r="D450" s="56" t="s">
        <v>906</v>
      </c>
      <c r="E450" s="10"/>
      <c r="F450" s="11"/>
      <c r="G450" s="10">
        <v>1</v>
      </c>
      <c r="H450" s="11">
        <v>1.5313935681470099E-3</v>
      </c>
      <c r="I450" s="10">
        <v>15</v>
      </c>
      <c r="J450" s="11">
        <v>2.5210084033613499E-3</v>
      </c>
      <c r="K450" s="10"/>
      <c r="L450" s="11"/>
      <c r="M450" s="10"/>
      <c r="N450" s="11"/>
      <c r="O450" s="58" t="s">
        <v>911</v>
      </c>
      <c r="P450" s="59">
        <v>15</v>
      </c>
      <c r="Q450" s="59">
        <v>15</v>
      </c>
      <c r="R450" s="118"/>
    </row>
    <row r="451" spans="2:18" s="1" customFormat="1" ht="11.85" customHeight="1" x14ac:dyDescent="0.15">
      <c r="B451" s="116" t="s">
        <v>550</v>
      </c>
      <c r="C451" s="52" t="s">
        <v>920</v>
      </c>
      <c r="D451" s="52" t="s">
        <v>906</v>
      </c>
      <c r="E451" s="8">
        <v>1</v>
      </c>
      <c r="F451" s="9">
        <v>5.4347826086956503E-3</v>
      </c>
      <c r="G451" s="8">
        <v>183</v>
      </c>
      <c r="H451" s="9">
        <v>0.28024502297090398</v>
      </c>
      <c r="I451" s="8">
        <v>1450</v>
      </c>
      <c r="J451" s="9">
        <v>0.24369747899159699</v>
      </c>
      <c r="K451" s="8">
        <v>1</v>
      </c>
      <c r="L451" s="9">
        <v>5.4644808743169399E-3</v>
      </c>
      <c r="M451" s="8">
        <v>6</v>
      </c>
      <c r="N451" s="9">
        <v>4.1379310344827596E-3</v>
      </c>
      <c r="O451" s="54" t="s">
        <v>910</v>
      </c>
      <c r="P451" s="55">
        <v>7.9234972677595596</v>
      </c>
      <c r="Q451" s="55">
        <v>7.8241758241758204</v>
      </c>
      <c r="R451" s="117"/>
    </row>
    <row r="452" spans="2:18" s="1" customFormat="1" ht="11.85" customHeight="1" x14ac:dyDescent="0.15">
      <c r="B452" s="116" t="s">
        <v>395</v>
      </c>
      <c r="C452" s="56" t="s">
        <v>1003</v>
      </c>
      <c r="D452" s="56" t="s">
        <v>906</v>
      </c>
      <c r="E452" s="10"/>
      <c r="F452" s="11"/>
      <c r="G452" s="10">
        <v>6</v>
      </c>
      <c r="H452" s="11">
        <v>9.1883614088820904E-3</v>
      </c>
      <c r="I452" s="10">
        <v>86</v>
      </c>
      <c r="J452" s="11">
        <v>1.4453781512605001E-2</v>
      </c>
      <c r="K452" s="10"/>
      <c r="L452" s="11"/>
      <c r="M452" s="10"/>
      <c r="N452" s="11"/>
      <c r="O452" s="58" t="s">
        <v>914</v>
      </c>
      <c r="P452" s="59">
        <v>14.3333333333333</v>
      </c>
      <c r="Q452" s="59">
        <v>14.3333333333333</v>
      </c>
      <c r="R452" s="118"/>
    </row>
    <row r="453" spans="2:18" s="1" customFormat="1" ht="11.85" customHeight="1" x14ac:dyDescent="0.15">
      <c r="B453" s="116" t="s">
        <v>534</v>
      </c>
      <c r="C453" s="52" t="s">
        <v>1008</v>
      </c>
      <c r="D453" s="52" t="s">
        <v>906</v>
      </c>
      <c r="E453" s="8"/>
      <c r="F453" s="9"/>
      <c r="G453" s="8">
        <v>1</v>
      </c>
      <c r="H453" s="9">
        <v>1.5313935681470099E-3</v>
      </c>
      <c r="I453" s="8">
        <v>3</v>
      </c>
      <c r="J453" s="9">
        <v>5.04201680672269E-4</v>
      </c>
      <c r="K453" s="8"/>
      <c r="L453" s="9"/>
      <c r="M453" s="8"/>
      <c r="N453" s="9"/>
      <c r="O453" s="54" t="s">
        <v>913</v>
      </c>
      <c r="P453" s="55">
        <v>3</v>
      </c>
      <c r="Q453" s="55">
        <v>3</v>
      </c>
      <c r="R453" s="117"/>
    </row>
    <row r="454" spans="2:18" s="1" customFormat="1" ht="11.85" customHeight="1" x14ac:dyDescent="0.15">
      <c r="B454" s="116" t="s">
        <v>303</v>
      </c>
      <c r="C454" s="56" t="s">
        <v>1006</v>
      </c>
      <c r="D454" s="56" t="s">
        <v>906</v>
      </c>
      <c r="E454" s="10"/>
      <c r="F454" s="11"/>
      <c r="G454" s="10">
        <v>1</v>
      </c>
      <c r="H454" s="11">
        <v>1.5313935681470099E-3</v>
      </c>
      <c r="I454" s="10">
        <v>9</v>
      </c>
      <c r="J454" s="11">
        <v>1.5126050420168099E-3</v>
      </c>
      <c r="K454" s="10"/>
      <c r="L454" s="11"/>
      <c r="M454" s="10"/>
      <c r="N454" s="11"/>
      <c r="O454" s="58" t="s">
        <v>920</v>
      </c>
      <c r="P454" s="59">
        <v>9</v>
      </c>
      <c r="Q454" s="59">
        <v>9</v>
      </c>
      <c r="R454" s="118"/>
    </row>
    <row r="455" spans="2:18" s="1" customFormat="1" ht="11.85" customHeight="1" x14ac:dyDescent="0.15">
      <c r="B455" s="116" t="s">
        <v>450</v>
      </c>
      <c r="C455" s="52" t="s">
        <v>1007</v>
      </c>
      <c r="D455" s="52" t="s">
        <v>906</v>
      </c>
      <c r="E455" s="8"/>
      <c r="F455" s="9"/>
      <c r="G455" s="8">
        <v>1</v>
      </c>
      <c r="H455" s="9">
        <v>1.5313935681470099E-3</v>
      </c>
      <c r="I455" s="8">
        <v>30</v>
      </c>
      <c r="J455" s="9">
        <v>5.0420168067226902E-3</v>
      </c>
      <c r="K455" s="8">
        <v>1</v>
      </c>
      <c r="L455" s="9">
        <v>1</v>
      </c>
      <c r="M455" s="8">
        <v>18</v>
      </c>
      <c r="N455" s="9">
        <v>0.6</v>
      </c>
      <c r="O455" s="54" t="s">
        <v>921</v>
      </c>
      <c r="P455" s="55">
        <v>30</v>
      </c>
      <c r="Q455" s="55"/>
      <c r="R455" s="117"/>
    </row>
    <row r="456" spans="2:18" s="1" customFormat="1" ht="11.85" customHeight="1" x14ac:dyDescent="0.15">
      <c r="B456" s="116" t="s">
        <v>384</v>
      </c>
      <c r="C456" s="56" t="s">
        <v>1003</v>
      </c>
      <c r="D456" s="56" t="s">
        <v>899</v>
      </c>
      <c r="E456" s="10"/>
      <c r="F456" s="11"/>
      <c r="G456" s="10">
        <v>2</v>
      </c>
      <c r="H456" s="11">
        <v>3.0627871362940299E-3</v>
      </c>
      <c r="I456" s="10">
        <v>46</v>
      </c>
      <c r="J456" s="11">
        <v>7.7310924369747899E-3</v>
      </c>
      <c r="K456" s="10"/>
      <c r="L456" s="11"/>
      <c r="M456" s="10"/>
      <c r="N456" s="11"/>
      <c r="O456" s="58" t="s">
        <v>940</v>
      </c>
      <c r="P456" s="59">
        <v>23</v>
      </c>
      <c r="Q456" s="59">
        <v>23</v>
      </c>
      <c r="R456" s="118">
        <v>11.5</v>
      </c>
    </row>
    <row r="457" spans="2:18" s="1" customFormat="1" ht="11.85" customHeight="1" x14ac:dyDescent="0.15">
      <c r="B457" s="116" t="s">
        <v>394</v>
      </c>
      <c r="C457" s="52" t="s">
        <v>1003</v>
      </c>
      <c r="D457" s="52" t="s">
        <v>906</v>
      </c>
      <c r="E457" s="8"/>
      <c r="F457" s="9"/>
      <c r="G457" s="8">
        <v>22</v>
      </c>
      <c r="H457" s="9">
        <v>3.3690658499234298E-2</v>
      </c>
      <c r="I457" s="8">
        <v>290</v>
      </c>
      <c r="J457" s="9">
        <v>4.87394957983193E-2</v>
      </c>
      <c r="K457" s="8">
        <v>11</v>
      </c>
      <c r="L457" s="9">
        <v>0.5</v>
      </c>
      <c r="M457" s="8">
        <v>62</v>
      </c>
      <c r="N457" s="9">
        <v>0.21379310344827601</v>
      </c>
      <c r="O457" s="54" t="s">
        <v>912</v>
      </c>
      <c r="P457" s="55">
        <v>13.181818181818199</v>
      </c>
      <c r="Q457" s="55">
        <v>7.7272727272727302</v>
      </c>
      <c r="R457" s="117"/>
    </row>
    <row r="458" spans="2:18" s="1" customFormat="1" ht="11.85" customHeight="1" x14ac:dyDescent="0.15">
      <c r="B458" s="116" t="s">
        <v>554</v>
      </c>
      <c r="C458" s="56" t="s">
        <v>920</v>
      </c>
      <c r="D458" s="56" t="s">
        <v>906</v>
      </c>
      <c r="E458" s="10"/>
      <c r="F458" s="11"/>
      <c r="G458" s="10">
        <v>1</v>
      </c>
      <c r="H458" s="11">
        <v>1.5313935681470099E-3</v>
      </c>
      <c r="I458" s="10">
        <v>4</v>
      </c>
      <c r="J458" s="11">
        <v>6.7226890756302501E-4</v>
      </c>
      <c r="K458" s="10"/>
      <c r="L458" s="11"/>
      <c r="M458" s="10"/>
      <c r="N458" s="11"/>
      <c r="O458" s="58" t="s">
        <v>920</v>
      </c>
      <c r="P458" s="59">
        <v>4</v>
      </c>
      <c r="Q458" s="59">
        <v>4</v>
      </c>
      <c r="R458" s="118"/>
    </row>
    <row r="459" spans="2:18" s="1" customFormat="1" ht="11.85" customHeight="1" x14ac:dyDescent="0.15">
      <c r="B459" s="116" t="s">
        <v>497</v>
      </c>
      <c r="C459" s="52" t="s">
        <v>1002</v>
      </c>
      <c r="D459" s="52" t="s">
        <v>906</v>
      </c>
      <c r="E459" s="8"/>
      <c r="F459" s="9"/>
      <c r="G459" s="8">
        <v>1</v>
      </c>
      <c r="H459" s="9">
        <v>1.5313935681470099E-3</v>
      </c>
      <c r="I459" s="8">
        <v>10</v>
      </c>
      <c r="J459" s="9">
        <v>1.6806722689075601E-3</v>
      </c>
      <c r="K459" s="8"/>
      <c r="L459" s="9"/>
      <c r="M459" s="8"/>
      <c r="N459" s="9"/>
      <c r="O459" s="54" t="s">
        <v>913</v>
      </c>
      <c r="P459" s="55">
        <v>10</v>
      </c>
      <c r="Q459" s="55">
        <v>10</v>
      </c>
      <c r="R459" s="117"/>
    </row>
    <row r="460" spans="2:18" s="1" customFormat="1" ht="11.85" customHeight="1" x14ac:dyDescent="0.15">
      <c r="B460" s="116" t="s">
        <v>289</v>
      </c>
      <c r="C460" s="56" t="s">
        <v>1006</v>
      </c>
      <c r="D460" s="56" t="s">
        <v>906</v>
      </c>
      <c r="E460" s="10"/>
      <c r="F460" s="11"/>
      <c r="G460" s="10">
        <v>1</v>
      </c>
      <c r="H460" s="11">
        <v>1.5313935681470099E-3</v>
      </c>
      <c r="I460" s="10">
        <v>4</v>
      </c>
      <c r="J460" s="11">
        <v>6.7226890756302501E-4</v>
      </c>
      <c r="K460" s="10"/>
      <c r="L460" s="11"/>
      <c r="M460" s="10"/>
      <c r="N460" s="11"/>
      <c r="O460" s="58" t="s">
        <v>910</v>
      </c>
      <c r="P460" s="59">
        <v>4</v>
      </c>
      <c r="Q460" s="59">
        <v>4</v>
      </c>
      <c r="R460" s="118"/>
    </row>
    <row r="461" spans="2:18" s="1" customFormat="1" ht="11.85" customHeight="1" x14ac:dyDescent="0.15">
      <c r="B461" s="116" t="s">
        <v>625</v>
      </c>
      <c r="C461" s="52" t="s">
        <v>912</v>
      </c>
      <c r="D461" s="52" t="s">
        <v>906</v>
      </c>
      <c r="E461" s="8"/>
      <c r="F461" s="9"/>
      <c r="G461" s="8">
        <v>1</v>
      </c>
      <c r="H461" s="9">
        <v>1.5313935681470099E-3</v>
      </c>
      <c r="I461" s="8">
        <v>4</v>
      </c>
      <c r="J461" s="9">
        <v>6.7226890756302501E-4</v>
      </c>
      <c r="K461" s="8"/>
      <c r="L461" s="9"/>
      <c r="M461" s="8"/>
      <c r="N461" s="9"/>
      <c r="O461" s="54" t="s">
        <v>922</v>
      </c>
      <c r="P461" s="55">
        <v>4</v>
      </c>
      <c r="Q461" s="55">
        <v>4</v>
      </c>
      <c r="R461" s="117"/>
    </row>
    <row r="462" spans="2:18" s="1" customFormat="1" ht="11.85" customHeight="1" x14ac:dyDescent="0.15">
      <c r="B462" s="116" t="s">
        <v>587</v>
      </c>
      <c r="C462" s="56" t="s">
        <v>916</v>
      </c>
      <c r="D462" s="56" t="s">
        <v>906</v>
      </c>
      <c r="E462" s="10"/>
      <c r="F462" s="11"/>
      <c r="G462" s="10">
        <v>7</v>
      </c>
      <c r="H462" s="11">
        <v>1.07197549770291E-2</v>
      </c>
      <c r="I462" s="10">
        <v>59</v>
      </c>
      <c r="J462" s="11">
        <v>9.9159663865546199E-3</v>
      </c>
      <c r="K462" s="10">
        <v>1</v>
      </c>
      <c r="L462" s="11">
        <v>0.14285714285714299</v>
      </c>
      <c r="M462" s="10">
        <v>4</v>
      </c>
      <c r="N462" s="11">
        <v>6.7796610169491497E-2</v>
      </c>
      <c r="O462" s="58" t="s">
        <v>916</v>
      </c>
      <c r="P462" s="59">
        <v>8.4285714285714306</v>
      </c>
      <c r="Q462" s="59">
        <v>7.3333333333333304</v>
      </c>
      <c r="R462" s="118"/>
    </row>
    <row r="463" spans="2:18" s="1" customFormat="1" ht="11.85" customHeight="1" x14ac:dyDescent="0.15">
      <c r="B463" s="116" t="s">
        <v>533</v>
      </c>
      <c r="C463" s="52" t="s">
        <v>1008</v>
      </c>
      <c r="D463" s="52" t="s">
        <v>906</v>
      </c>
      <c r="E463" s="8"/>
      <c r="F463" s="9"/>
      <c r="G463" s="8">
        <v>1</v>
      </c>
      <c r="H463" s="9">
        <v>1.5313935681470099E-3</v>
      </c>
      <c r="I463" s="8">
        <v>37</v>
      </c>
      <c r="J463" s="9">
        <v>6.2184873949579804E-3</v>
      </c>
      <c r="K463" s="8">
        <v>1</v>
      </c>
      <c r="L463" s="9">
        <v>1</v>
      </c>
      <c r="M463" s="8">
        <v>23</v>
      </c>
      <c r="N463" s="9">
        <v>0.62162162162162204</v>
      </c>
      <c r="O463" s="54" t="s">
        <v>917</v>
      </c>
      <c r="P463" s="55">
        <v>37</v>
      </c>
      <c r="Q463" s="55"/>
      <c r="R463" s="117"/>
    </row>
    <row r="464" spans="2:18" s="1" customFormat="1" ht="11.85" customHeight="1" x14ac:dyDescent="0.15">
      <c r="B464" s="116" t="s">
        <v>405</v>
      </c>
      <c r="C464" s="56" t="s">
        <v>1003</v>
      </c>
      <c r="D464" s="56" t="s">
        <v>906</v>
      </c>
      <c r="E464" s="10"/>
      <c r="F464" s="11"/>
      <c r="G464" s="10">
        <v>2</v>
      </c>
      <c r="H464" s="11">
        <v>3.0627871362940299E-3</v>
      </c>
      <c r="I464" s="10">
        <v>23</v>
      </c>
      <c r="J464" s="11">
        <v>3.8655462184874001E-3</v>
      </c>
      <c r="K464" s="10">
        <v>1</v>
      </c>
      <c r="L464" s="11">
        <v>0.5</v>
      </c>
      <c r="M464" s="10">
        <v>3</v>
      </c>
      <c r="N464" s="11">
        <v>0.13043478260869601</v>
      </c>
      <c r="O464" s="58" t="s">
        <v>920</v>
      </c>
      <c r="P464" s="59">
        <v>11.5</v>
      </c>
      <c r="Q464" s="59">
        <v>10</v>
      </c>
      <c r="R464" s="118"/>
    </row>
    <row r="465" spans="2:18" s="1" customFormat="1" ht="11.85" customHeight="1" x14ac:dyDescent="0.15">
      <c r="B465" s="116" t="s">
        <v>398</v>
      </c>
      <c r="C465" s="52" t="s">
        <v>1003</v>
      </c>
      <c r="D465" s="52" t="s">
        <v>906</v>
      </c>
      <c r="E465" s="8"/>
      <c r="F465" s="9"/>
      <c r="G465" s="8">
        <v>1</v>
      </c>
      <c r="H465" s="9">
        <v>1.5313935681470099E-3</v>
      </c>
      <c r="I465" s="8">
        <v>4</v>
      </c>
      <c r="J465" s="9">
        <v>6.7226890756302501E-4</v>
      </c>
      <c r="K465" s="8"/>
      <c r="L465" s="9"/>
      <c r="M465" s="8"/>
      <c r="N465" s="9"/>
      <c r="O465" s="54" t="s">
        <v>918</v>
      </c>
      <c r="P465" s="55">
        <v>4</v>
      </c>
      <c r="Q465" s="55">
        <v>4</v>
      </c>
      <c r="R465" s="117"/>
    </row>
    <row r="466" spans="2:18" s="1" customFormat="1" ht="11.85" customHeight="1" x14ac:dyDescent="0.15">
      <c r="B466" s="116" t="s">
        <v>290</v>
      </c>
      <c r="C466" s="56" t="s">
        <v>1006</v>
      </c>
      <c r="D466" s="56" t="s">
        <v>906</v>
      </c>
      <c r="E466" s="10"/>
      <c r="F466" s="11"/>
      <c r="G466" s="10">
        <v>12</v>
      </c>
      <c r="H466" s="11">
        <v>1.8376722817764202E-2</v>
      </c>
      <c r="I466" s="10">
        <v>136</v>
      </c>
      <c r="J466" s="11">
        <v>2.2857142857142899E-2</v>
      </c>
      <c r="K466" s="10">
        <v>4</v>
      </c>
      <c r="L466" s="11">
        <v>0.33333333333333298</v>
      </c>
      <c r="M466" s="10">
        <v>23</v>
      </c>
      <c r="N466" s="11">
        <v>0.16911764705882401</v>
      </c>
      <c r="O466" s="58" t="s">
        <v>912</v>
      </c>
      <c r="P466" s="59">
        <v>11.3333333333333</v>
      </c>
      <c r="Q466" s="59">
        <v>7.625</v>
      </c>
      <c r="R466" s="118"/>
    </row>
    <row r="467" spans="2:18" s="1" customFormat="1" ht="11.85" customHeight="1" x14ac:dyDescent="0.15">
      <c r="B467" s="116" t="s">
        <v>557</v>
      </c>
      <c r="C467" s="52" t="s">
        <v>920</v>
      </c>
      <c r="D467" s="52" t="s">
        <v>906</v>
      </c>
      <c r="E467" s="8">
        <v>1</v>
      </c>
      <c r="F467" s="9">
        <v>9.6153846153846194E-3</v>
      </c>
      <c r="G467" s="8">
        <v>103</v>
      </c>
      <c r="H467" s="9">
        <v>0.15773353751914199</v>
      </c>
      <c r="I467" s="8">
        <v>642</v>
      </c>
      <c r="J467" s="9">
        <v>0.107899159663866</v>
      </c>
      <c r="K467" s="8"/>
      <c r="L467" s="9"/>
      <c r="M467" s="8"/>
      <c r="N467" s="9"/>
      <c r="O467" s="54" t="s">
        <v>931</v>
      </c>
      <c r="P467" s="55">
        <v>6.2330097087378604</v>
      </c>
      <c r="Q467" s="55">
        <v>6.2330097087378604</v>
      </c>
      <c r="R467" s="117"/>
    </row>
    <row r="468" spans="2:18" s="1" customFormat="1" ht="11.85" customHeight="1" x14ac:dyDescent="0.15">
      <c r="B468" s="116" t="s">
        <v>496</v>
      </c>
      <c r="C468" s="56" t="s">
        <v>1002</v>
      </c>
      <c r="D468" s="56" t="s">
        <v>906</v>
      </c>
      <c r="E468" s="10"/>
      <c r="F468" s="11"/>
      <c r="G468" s="10">
        <v>1</v>
      </c>
      <c r="H468" s="11">
        <v>1.5313935681470099E-3</v>
      </c>
      <c r="I468" s="10">
        <v>18</v>
      </c>
      <c r="J468" s="11">
        <v>3.0252100840336099E-3</v>
      </c>
      <c r="K468" s="10">
        <v>1</v>
      </c>
      <c r="L468" s="11">
        <v>1</v>
      </c>
      <c r="M468" s="10">
        <v>2</v>
      </c>
      <c r="N468" s="11">
        <v>0.11111111111111099</v>
      </c>
      <c r="O468" s="58" t="s">
        <v>908</v>
      </c>
      <c r="P468" s="59">
        <v>18</v>
      </c>
      <c r="Q468" s="59"/>
      <c r="R468" s="118"/>
    </row>
    <row r="469" spans="2:18" s="1" customFormat="1" ht="11.85" customHeight="1" x14ac:dyDescent="0.15">
      <c r="B469" s="116" t="s">
        <v>540</v>
      </c>
      <c r="C469" s="52" t="s">
        <v>1008</v>
      </c>
      <c r="D469" s="52" t="s">
        <v>906</v>
      </c>
      <c r="E469" s="8"/>
      <c r="F469" s="9"/>
      <c r="G469" s="8">
        <v>1</v>
      </c>
      <c r="H469" s="9">
        <v>1.5313935681470099E-3</v>
      </c>
      <c r="I469" s="8">
        <v>11</v>
      </c>
      <c r="J469" s="9">
        <v>1.84873949579832E-3</v>
      </c>
      <c r="K469" s="8"/>
      <c r="L469" s="9"/>
      <c r="M469" s="8"/>
      <c r="N469" s="9"/>
      <c r="O469" s="54" t="s">
        <v>928</v>
      </c>
      <c r="P469" s="55">
        <v>11</v>
      </c>
      <c r="Q469" s="55">
        <v>11</v>
      </c>
      <c r="R469" s="117"/>
    </row>
    <row r="470" spans="2:18" s="1" customFormat="1" ht="11.85" customHeight="1" x14ac:dyDescent="0.15">
      <c r="B470" s="116" t="s">
        <v>542</v>
      </c>
      <c r="C470" s="56" t="s">
        <v>920</v>
      </c>
      <c r="D470" s="56" t="s">
        <v>899</v>
      </c>
      <c r="E470" s="10"/>
      <c r="F470" s="11"/>
      <c r="G470" s="10">
        <v>3</v>
      </c>
      <c r="H470" s="11">
        <v>4.59418070444104E-3</v>
      </c>
      <c r="I470" s="10">
        <v>37</v>
      </c>
      <c r="J470" s="11">
        <v>6.2184873949579804E-3</v>
      </c>
      <c r="K470" s="10"/>
      <c r="L470" s="11"/>
      <c r="M470" s="10"/>
      <c r="N470" s="11"/>
      <c r="O470" s="58" t="s">
        <v>915</v>
      </c>
      <c r="P470" s="59">
        <v>12.3333333333333</v>
      </c>
      <c r="Q470" s="59">
        <v>12.3333333333333</v>
      </c>
      <c r="R470" s="118">
        <v>1.3333333333333299</v>
      </c>
    </row>
    <row r="471" spans="2:18" s="1" customFormat="1" ht="11.85" customHeight="1" x14ac:dyDescent="0.15">
      <c r="B471" s="116" t="s">
        <v>288</v>
      </c>
      <c r="C471" s="52" t="s">
        <v>1006</v>
      </c>
      <c r="D471" s="52" t="s">
        <v>906</v>
      </c>
      <c r="E471" s="8"/>
      <c r="F471" s="9"/>
      <c r="G471" s="8">
        <v>1</v>
      </c>
      <c r="H471" s="9">
        <v>1.5313935681470099E-3</v>
      </c>
      <c r="I471" s="8">
        <v>20</v>
      </c>
      <c r="J471" s="9">
        <v>3.3613445378151302E-3</v>
      </c>
      <c r="K471" s="8">
        <v>1</v>
      </c>
      <c r="L471" s="9">
        <v>1</v>
      </c>
      <c r="M471" s="8">
        <v>7</v>
      </c>
      <c r="N471" s="9">
        <v>0.35</v>
      </c>
      <c r="O471" s="54" t="s">
        <v>912</v>
      </c>
      <c r="P471" s="55">
        <v>20</v>
      </c>
      <c r="Q471" s="55"/>
      <c r="R471" s="117"/>
    </row>
    <row r="472" spans="2:18" s="1" customFormat="1" ht="11.85" customHeight="1" x14ac:dyDescent="0.15">
      <c r="B472" s="116" t="s">
        <v>527</v>
      </c>
      <c r="C472" s="56" t="s">
        <v>1008</v>
      </c>
      <c r="D472" s="56" t="s">
        <v>906</v>
      </c>
      <c r="E472" s="10"/>
      <c r="F472" s="11"/>
      <c r="G472" s="10">
        <v>1</v>
      </c>
      <c r="H472" s="11">
        <v>1.5313935681470099E-3</v>
      </c>
      <c r="I472" s="10">
        <v>6</v>
      </c>
      <c r="J472" s="11">
        <v>1.00840336134454E-3</v>
      </c>
      <c r="K472" s="10"/>
      <c r="L472" s="11"/>
      <c r="M472" s="10"/>
      <c r="N472" s="11"/>
      <c r="O472" s="58" t="s">
        <v>933</v>
      </c>
      <c r="P472" s="59">
        <v>6</v>
      </c>
      <c r="Q472" s="59">
        <v>6</v>
      </c>
      <c r="R472" s="118"/>
    </row>
    <row r="473" spans="2:18" s="1" customFormat="1" ht="11.85" customHeight="1" x14ac:dyDescent="0.15">
      <c r="B473" s="116" t="s">
        <v>380</v>
      </c>
      <c r="C473" s="52" t="s">
        <v>1003</v>
      </c>
      <c r="D473" s="52" t="s">
        <v>899</v>
      </c>
      <c r="E473" s="8"/>
      <c r="F473" s="9"/>
      <c r="G473" s="8">
        <v>11</v>
      </c>
      <c r="H473" s="9">
        <v>1.6845329249617201E-2</v>
      </c>
      <c r="I473" s="8">
        <v>138</v>
      </c>
      <c r="J473" s="9">
        <v>2.3193277310924399E-2</v>
      </c>
      <c r="K473" s="8"/>
      <c r="L473" s="9"/>
      <c r="M473" s="8"/>
      <c r="N473" s="9"/>
      <c r="O473" s="54" t="s">
        <v>939</v>
      </c>
      <c r="P473" s="55">
        <v>12.545454545454501</v>
      </c>
      <c r="Q473" s="55">
        <v>12.545454545454501</v>
      </c>
      <c r="R473" s="117">
        <v>4.6363636363636402</v>
      </c>
    </row>
    <row r="474" spans="2:18" s="1" customFormat="1" ht="11.85" customHeight="1" x14ac:dyDescent="0.15">
      <c r="B474" s="116" t="s">
        <v>551</v>
      </c>
      <c r="C474" s="56" t="s">
        <v>920</v>
      </c>
      <c r="D474" s="56" t="s">
        <v>906</v>
      </c>
      <c r="E474" s="10">
        <v>2</v>
      </c>
      <c r="F474" s="11">
        <v>0.11764705882352899</v>
      </c>
      <c r="G474" s="10">
        <v>15</v>
      </c>
      <c r="H474" s="11">
        <v>2.29709035222052E-2</v>
      </c>
      <c r="I474" s="10">
        <v>94</v>
      </c>
      <c r="J474" s="11">
        <v>1.5798319327731101E-2</v>
      </c>
      <c r="K474" s="10"/>
      <c r="L474" s="11"/>
      <c r="M474" s="10"/>
      <c r="N474" s="11"/>
      <c r="O474" s="58" t="s">
        <v>910</v>
      </c>
      <c r="P474" s="59">
        <v>6.2666666666666702</v>
      </c>
      <c r="Q474" s="59">
        <v>6.2666666666666702</v>
      </c>
      <c r="R474" s="118"/>
    </row>
    <row r="475" spans="2:18" s="1" customFormat="1" ht="11.85" customHeight="1" x14ac:dyDescent="0.15">
      <c r="B475" s="116" t="s">
        <v>363</v>
      </c>
      <c r="C475" s="52" t="s">
        <v>1004</v>
      </c>
      <c r="D475" s="52" t="s">
        <v>906</v>
      </c>
      <c r="E475" s="8"/>
      <c r="F475" s="9"/>
      <c r="G475" s="8">
        <v>1</v>
      </c>
      <c r="H475" s="9">
        <v>1.5313935681470099E-3</v>
      </c>
      <c r="I475" s="8">
        <v>16</v>
      </c>
      <c r="J475" s="9">
        <v>2.6890756302521E-3</v>
      </c>
      <c r="K475" s="8">
        <v>1</v>
      </c>
      <c r="L475" s="9">
        <v>1</v>
      </c>
      <c r="M475" s="8">
        <v>4</v>
      </c>
      <c r="N475" s="9">
        <v>0.25</v>
      </c>
      <c r="O475" s="54" t="s">
        <v>921</v>
      </c>
      <c r="P475" s="55">
        <v>16</v>
      </c>
      <c r="Q475" s="55"/>
      <c r="R475" s="117"/>
    </row>
    <row r="476" spans="2:18" s="1" customFormat="1" ht="11.85" customHeight="1" x14ac:dyDescent="0.15">
      <c r="B476" s="116" t="s">
        <v>501</v>
      </c>
      <c r="C476" s="56" t="s">
        <v>1002</v>
      </c>
      <c r="D476" s="56" t="s">
        <v>906</v>
      </c>
      <c r="E476" s="10"/>
      <c r="F476" s="11"/>
      <c r="G476" s="10">
        <v>1</v>
      </c>
      <c r="H476" s="11">
        <v>1.5313935681470099E-3</v>
      </c>
      <c r="I476" s="10">
        <v>5</v>
      </c>
      <c r="J476" s="11">
        <v>8.40336134453782E-4</v>
      </c>
      <c r="K476" s="10"/>
      <c r="L476" s="11"/>
      <c r="M476" s="10"/>
      <c r="N476" s="11"/>
      <c r="O476" s="58" t="s">
        <v>915</v>
      </c>
      <c r="P476" s="59">
        <v>5</v>
      </c>
      <c r="Q476" s="59">
        <v>5</v>
      </c>
      <c r="R476" s="118"/>
    </row>
    <row r="477" spans="2:18" s="1" customFormat="1" ht="11.85" customHeight="1" x14ac:dyDescent="0.15">
      <c r="B477" s="116" t="s">
        <v>316</v>
      </c>
      <c r="C477" s="52" t="s">
        <v>1570</v>
      </c>
      <c r="D477" s="52" t="s">
        <v>906</v>
      </c>
      <c r="E477" s="8"/>
      <c r="F477" s="9"/>
      <c r="G477" s="8">
        <v>9</v>
      </c>
      <c r="H477" s="9">
        <v>1.3782542113323099E-2</v>
      </c>
      <c r="I477" s="8">
        <v>73</v>
      </c>
      <c r="J477" s="9">
        <v>1.22689075630252E-2</v>
      </c>
      <c r="K477" s="8">
        <v>1</v>
      </c>
      <c r="L477" s="9">
        <v>0.11111111111111099</v>
      </c>
      <c r="M477" s="8">
        <v>2</v>
      </c>
      <c r="N477" s="9">
        <v>2.7397260273972601E-2</v>
      </c>
      <c r="O477" s="54" t="s">
        <v>923</v>
      </c>
      <c r="P477" s="55">
        <v>8.1111111111111107</v>
      </c>
      <c r="Q477" s="55">
        <v>7</v>
      </c>
      <c r="R477" s="117"/>
    </row>
    <row r="478" spans="2:18" s="1" customFormat="1" ht="11.85" customHeight="1" x14ac:dyDescent="0.15">
      <c r="B478" s="116" t="s">
        <v>804</v>
      </c>
      <c r="C478" s="56" t="s">
        <v>1007</v>
      </c>
      <c r="D478" s="56" t="s">
        <v>906</v>
      </c>
      <c r="E478" s="10"/>
      <c r="F478" s="11"/>
      <c r="G478" s="10">
        <v>1</v>
      </c>
      <c r="H478" s="11">
        <v>1.5313935681470099E-3</v>
      </c>
      <c r="I478" s="10">
        <v>16</v>
      </c>
      <c r="J478" s="11">
        <v>2.6890756302521E-3</v>
      </c>
      <c r="K478" s="10">
        <v>1</v>
      </c>
      <c r="L478" s="11">
        <v>1</v>
      </c>
      <c r="M478" s="10">
        <v>5</v>
      </c>
      <c r="N478" s="11">
        <v>0.3125</v>
      </c>
      <c r="O478" s="58" t="s">
        <v>916</v>
      </c>
      <c r="P478" s="59">
        <v>16</v>
      </c>
      <c r="Q478" s="59"/>
      <c r="R478" s="118"/>
    </row>
    <row r="479" spans="2:18" s="1" customFormat="1" ht="11.85" customHeight="1" x14ac:dyDescent="0.15">
      <c r="B479" s="116" t="s">
        <v>545</v>
      </c>
      <c r="C479" s="52" t="s">
        <v>920</v>
      </c>
      <c r="D479" s="52" t="s">
        <v>899</v>
      </c>
      <c r="E479" s="8"/>
      <c r="F479" s="9"/>
      <c r="G479" s="8">
        <v>1</v>
      </c>
      <c r="H479" s="9">
        <v>1.5313935681470099E-3</v>
      </c>
      <c r="I479" s="8">
        <v>18</v>
      </c>
      <c r="J479" s="9">
        <v>3.0252100840336099E-3</v>
      </c>
      <c r="K479" s="8"/>
      <c r="L479" s="9"/>
      <c r="M479" s="8"/>
      <c r="N479" s="9"/>
      <c r="O479" s="54" t="s">
        <v>914</v>
      </c>
      <c r="P479" s="55">
        <v>18</v>
      </c>
      <c r="Q479" s="55">
        <v>18</v>
      </c>
      <c r="R479" s="117">
        <v>0</v>
      </c>
    </row>
    <row r="480" spans="2:18" s="1" customFormat="1" ht="11.85" customHeight="1" x14ac:dyDescent="0.15">
      <c r="B480" s="116" t="s">
        <v>556</v>
      </c>
      <c r="C480" s="56" t="s">
        <v>920</v>
      </c>
      <c r="D480" s="56" t="s">
        <v>906</v>
      </c>
      <c r="E480" s="10"/>
      <c r="F480" s="11"/>
      <c r="G480" s="10">
        <v>110</v>
      </c>
      <c r="H480" s="11">
        <v>0.168453292496172</v>
      </c>
      <c r="I480" s="10">
        <v>973</v>
      </c>
      <c r="J480" s="11">
        <v>0.16352941176470601</v>
      </c>
      <c r="K480" s="10">
        <v>17</v>
      </c>
      <c r="L480" s="11">
        <v>0.15454545454545501</v>
      </c>
      <c r="M480" s="10">
        <v>124</v>
      </c>
      <c r="N480" s="11">
        <v>0.12744090441932199</v>
      </c>
      <c r="O480" s="58" t="s">
        <v>912</v>
      </c>
      <c r="P480" s="59">
        <v>8.8454545454545492</v>
      </c>
      <c r="Q480" s="59">
        <v>6.7526881720430101</v>
      </c>
      <c r="R480" s="118"/>
    </row>
    <row r="481" spans="2:18" s="1" customFormat="1" ht="11.85" customHeight="1" x14ac:dyDescent="0.15">
      <c r="B481" s="116" t="s">
        <v>421</v>
      </c>
      <c r="C481" s="52" t="s">
        <v>1007</v>
      </c>
      <c r="D481" s="52" t="s">
        <v>899</v>
      </c>
      <c r="E481" s="8"/>
      <c r="F481" s="9"/>
      <c r="G481" s="8">
        <v>1</v>
      </c>
      <c r="H481" s="9">
        <v>1.5313935681470099E-3</v>
      </c>
      <c r="I481" s="8">
        <v>15</v>
      </c>
      <c r="J481" s="9">
        <v>2.5210084033613499E-3</v>
      </c>
      <c r="K481" s="8">
        <v>1</v>
      </c>
      <c r="L481" s="9">
        <v>1</v>
      </c>
      <c r="M481" s="8">
        <v>3</v>
      </c>
      <c r="N481" s="9">
        <v>0.2</v>
      </c>
      <c r="O481" s="54" t="s">
        <v>921</v>
      </c>
      <c r="P481" s="55">
        <v>15</v>
      </c>
      <c r="Q481" s="55"/>
      <c r="R481" s="117">
        <v>1</v>
      </c>
    </row>
    <row r="482" spans="2:18" s="1" customFormat="1" ht="11.85" customHeight="1" x14ac:dyDescent="0.15">
      <c r="B482" s="116" t="s">
        <v>717</v>
      </c>
      <c r="C482" s="56" t="s">
        <v>1571</v>
      </c>
      <c r="D482" s="56" t="s">
        <v>899</v>
      </c>
      <c r="E482" s="10"/>
      <c r="F482" s="11"/>
      <c r="G482" s="10">
        <v>1</v>
      </c>
      <c r="H482" s="11">
        <v>1.5313935681470099E-3</v>
      </c>
      <c r="I482" s="10">
        <v>38</v>
      </c>
      <c r="J482" s="11">
        <v>6.3865546218487401E-3</v>
      </c>
      <c r="K482" s="10"/>
      <c r="L482" s="11"/>
      <c r="M482" s="10"/>
      <c r="N482" s="11"/>
      <c r="O482" s="58" t="s">
        <v>946</v>
      </c>
      <c r="P482" s="59">
        <v>38</v>
      </c>
      <c r="Q482" s="59">
        <v>38</v>
      </c>
      <c r="R482" s="118">
        <v>31</v>
      </c>
    </row>
    <row r="483" spans="2:18" s="1" customFormat="1" ht="11.85" customHeight="1" x14ac:dyDescent="0.15">
      <c r="B483" s="116" t="s">
        <v>555</v>
      </c>
      <c r="C483" s="52" t="s">
        <v>920</v>
      </c>
      <c r="D483" s="52" t="s">
        <v>906</v>
      </c>
      <c r="E483" s="8"/>
      <c r="F483" s="9"/>
      <c r="G483" s="8">
        <v>1</v>
      </c>
      <c r="H483" s="9">
        <v>1.5313935681470099E-3</v>
      </c>
      <c r="I483" s="8">
        <v>30</v>
      </c>
      <c r="J483" s="9">
        <v>5.0420168067226902E-3</v>
      </c>
      <c r="K483" s="8">
        <v>1</v>
      </c>
      <c r="L483" s="9">
        <v>1</v>
      </c>
      <c r="M483" s="8">
        <v>13</v>
      </c>
      <c r="N483" s="9">
        <v>0.43333333333333302</v>
      </c>
      <c r="O483" s="54" t="s">
        <v>935</v>
      </c>
      <c r="P483" s="55">
        <v>30</v>
      </c>
      <c r="Q483" s="55"/>
      <c r="R483" s="117"/>
    </row>
    <row r="484" spans="2:18" s="1" customFormat="1" ht="11.85" customHeight="1" x14ac:dyDescent="0.15">
      <c r="B484" s="116" t="s">
        <v>608</v>
      </c>
      <c r="C484" s="56" t="s">
        <v>921</v>
      </c>
      <c r="D484" s="56" t="s">
        <v>906</v>
      </c>
      <c r="E484" s="10"/>
      <c r="F484" s="11"/>
      <c r="G484" s="10">
        <v>1</v>
      </c>
      <c r="H484" s="11">
        <v>1.5313935681470099E-3</v>
      </c>
      <c r="I484" s="10">
        <v>3</v>
      </c>
      <c r="J484" s="11">
        <v>5.04201680672269E-4</v>
      </c>
      <c r="K484" s="10"/>
      <c r="L484" s="11"/>
      <c r="M484" s="10"/>
      <c r="N484" s="11"/>
      <c r="O484" s="58" t="s">
        <v>903</v>
      </c>
      <c r="P484" s="59">
        <v>3</v>
      </c>
      <c r="Q484" s="59">
        <v>3</v>
      </c>
      <c r="R484" s="118"/>
    </row>
    <row r="485" spans="2:18" s="1" customFormat="1" ht="11.85" customHeight="1" x14ac:dyDescent="0.15">
      <c r="B485" s="116" t="s">
        <v>462</v>
      </c>
      <c r="C485" s="52" t="s">
        <v>1005</v>
      </c>
      <c r="D485" s="52" t="s">
        <v>899</v>
      </c>
      <c r="E485" s="8"/>
      <c r="F485" s="9"/>
      <c r="G485" s="8">
        <v>1</v>
      </c>
      <c r="H485" s="9">
        <v>1.5313935681470099E-3</v>
      </c>
      <c r="I485" s="8">
        <v>18</v>
      </c>
      <c r="J485" s="9">
        <v>3.0252100840336099E-3</v>
      </c>
      <c r="K485" s="8"/>
      <c r="L485" s="9"/>
      <c r="M485" s="8"/>
      <c r="N485" s="9"/>
      <c r="O485" s="54" t="s">
        <v>948</v>
      </c>
      <c r="P485" s="55">
        <v>18</v>
      </c>
      <c r="Q485" s="55">
        <v>18</v>
      </c>
      <c r="R485" s="117">
        <v>8</v>
      </c>
    </row>
    <row r="486" spans="2:18" s="1" customFormat="1" ht="11.85" customHeight="1" x14ac:dyDescent="0.15">
      <c r="B486" s="116" t="s">
        <v>604</v>
      </c>
      <c r="C486" s="56" t="s">
        <v>921</v>
      </c>
      <c r="D486" s="56" t="s">
        <v>906</v>
      </c>
      <c r="E486" s="10"/>
      <c r="F486" s="11"/>
      <c r="G486" s="10">
        <v>1</v>
      </c>
      <c r="H486" s="11">
        <v>1.5313935681470099E-3</v>
      </c>
      <c r="I486" s="10">
        <v>11</v>
      </c>
      <c r="J486" s="11">
        <v>1.84873949579832E-3</v>
      </c>
      <c r="K486" s="10">
        <v>1</v>
      </c>
      <c r="L486" s="11">
        <v>1</v>
      </c>
      <c r="M486" s="10">
        <v>2</v>
      </c>
      <c r="N486" s="11">
        <v>0.18181818181818199</v>
      </c>
      <c r="O486" s="58" t="s">
        <v>922</v>
      </c>
      <c r="P486" s="59">
        <v>11</v>
      </c>
      <c r="Q486" s="59"/>
      <c r="R486" s="118"/>
    </row>
    <row r="487" spans="2:18" s="1" customFormat="1" ht="11.85" customHeight="1" x14ac:dyDescent="0.15">
      <c r="B487" s="116" t="s">
        <v>808</v>
      </c>
      <c r="C487" s="52" t="s">
        <v>918</v>
      </c>
      <c r="D487" s="52" t="s">
        <v>906</v>
      </c>
      <c r="E487" s="8"/>
      <c r="F487" s="9"/>
      <c r="G487" s="8">
        <v>1</v>
      </c>
      <c r="H487" s="9">
        <v>1.5313935681470099E-3</v>
      </c>
      <c r="I487" s="8">
        <v>57</v>
      </c>
      <c r="J487" s="9">
        <v>9.5798319327731092E-3</v>
      </c>
      <c r="K487" s="8">
        <v>1</v>
      </c>
      <c r="L487" s="9">
        <v>1</v>
      </c>
      <c r="M487" s="8">
        <v>16</v>
      </c>
      <c r="N487" s="9">
        <v>0.28070175438596501</v>
      </c>
      <c r="O487" s="54" t="s">
        <v>971</v>
      </c>
      <c r="P487" s="55">
        <v>57</v>
      </c>
      <c r="Q487" s="55"/>
      <c r="R487" s="117"/>
    </row>
    <row r="488" spans="2:18" s="1" customFormat="1" ht="11.85" customHeight="1" x14ac:dyDescent="0.15">
      <c r="B488" s="116" t="s">
        <v>315</v>
      </c>
      <c r="C488" s="56" t="s">
        <v>1570</v>
      </c>
      <c r="D488" s="56" t="s">
        <v>906</v>
      </c>
      <c r="E488" s="10"/>
      <c r="F488" s="11"/>
      <c r="G488" s="10">
        <v>3</v>
      </c>
      <c r="H488" s="11">
        <v>4.59418070444104E-3</v>
      </c>
      <c r="I488" s="10">
        <v>32</v>
      </c>
      <c r="J488" s="11">
        <v>5.3781512605042001E-3</v>
      </c>
      <c r="K488" s="10">
        <v>1</v>
      </c>
      <c r="L488" s="11">
        <v>0.33333333333333298</v>
      </c>
      <c r="M488" s="10">
        <v>6</v>
      </c>
      <c r="N488" s="11">
        <v>0.1875</v>
      </c>
      <c r="O488" s="58" t="s">
        <v>920</v>
      </c>
      <c r="P488" s="59">
        <v>10.6666666666667</v>
      </c>
      <c r="Q488" s="59">
        <v>8</v>
      </c>
      <c r="R488" s="118"/>
    </row>
    <row r="489" spans="2:18" s="1" customFormat="1" ht="11.85" customHeight="1" x14ac:dyDescent="0.15">
      <c r="B489" s="116" t="s">
        <v>548</v>
      </c>
      <c r="C489" s="52" t="s">
        <v>920</v>
      </c>
      <c r="D489" s="52" t="s">
        <v>899</v>
      </c>
      <c r="E489" s="8"/>
      <c r="F489" s="9"/>
      <c r="G489" s="8">
        <v>1</v>
      </c>
      <c r="H489" s="9">
        <v>1.5313935681470099E-3</v>
      </c>
      <c r="I489" s="8">
        <v>15</v>
      </c>
      <c r="J489" s="9">
        <v>2.5210084033613499E-3</v>
      </c>
      <c r="K489" s="8"/>
      <c r="L489" s="9"/>
      <c r="M489" s="8"/>
      <c r="N489" s="9"/>
      <c r="O489" s="54" t="s">
        <v>955</v>
      </c>
      <c r="P489" s="55">
        <v>15</v>
      </c>
      <c r="Q489" s="55">
        <v>15</v>
      </c>
      <c r="R489" s="117">
        <v>6</v>
      </c>
    </row>
    <row r="490" spans="2:18" s="1" customFormat="1" ht="11.85" customHeight="1" x14ac:dyDescent="0.15">
      <c r="B490" s="116" t="s">
        <v>541</v>
      </c>
      <c r="C490" s="56" t="s">
        <v>920</v>
      </c>
      <c r="D490" s="56" t="s">
        <v>899</v>
      </c>
      <c r="E490" s="10"/>
      <c r="F490" s="11"/>
      <c r="G490" s="10">
        <v>1</v>
      </c>
      <c r="H490" s="11">
        <v>1.5313935681470099E-3</v>
      </c>
      <c r="I490" s="10">
        <v>10</v>
      </c>
      <c r="J490" s="11">
        <v>1.6806722689075601E-3</v>
      </c>
      <c r="K490" s="10"/>
      <c r="L490" s="11"/>
      <c r="M490" s="10"/>
      <c r="N490" s="11"/>
      <c r="O490" s="58" t="s">
        <v>954</v>
      </c>
      <c r="P490" s="59">
        <v>10</v>
      </c>
      <c r="Q490" s="59">
        <v>10</v>
      </c>
      <c r="R490" s="118">
        <v>3</v>
      </c>
    </row>
    <row r="491" spans="2:18" s="1" customFormat="1" ht="15.4" customHeight="1" x14ac:dyDescent="0.15">
      <c r="B491" s="119" t="s">
        <v>1009</v>
      </c>
      <c r="C491" s="63"/>
      <c r="D491" s="63"/>
      <c r="E491" s="20"/>
      <c r="F491" s="22">
        <v>0</v>
      </c>
      <c r="G491" s="20">
        <v>0</v>
      </c>
      <c r="H491" s="22">
        <v>0</v>
      </c>
      <c r="I491" s="20">
        <v>0</v>
      </c>
      <c r="J491" s="22">
        <v>0</v>
      </c>
      <c r="K491" s="20">
        <v>0</v>
      </c>
      <c r="L491" s="22">
        <v>0</v>
      </c>
      <c r="M491" s="20">
        <v>0</v>
      </c>
      <c r="N491" s="22">
        <v>0</v>
      </c>
      <c r="O491" s="63"/>
      <c r="P491" s="64">
        <v>0</v>
      </c>
      <c r="Q491" s="64">
        <v>0</v>
      </c>
      <c r="R491" s="120">
        <v>0</v>
      </c>
    </row>
    <row r="492" spans="2:18" s="1" customFormat="1" ht="14.65" customHeight="1" x14ac:dyDescent="0.15">
      <c r="B492" s="119" t="s">
        <v>1010</v>
      </c>
      <c r="C492" s="65"/>
      <c r="D492" s="65"/>
      <c r="E492" s="21">
        <v>1</v>
      </c>
      <c r="F492" s="23">
        <v>1</v>
      </c>
      <c r="G492" s="21">
        <v>0</v>
      </c>
      <c r="H492" s="23">
        <v>0</v>
      </c>
      <c r="I492" s="21">
        <v>0</v>
      </c>
      <c r="J492" s="23">
        <v>0</v>
      </c>
      <c r="K492" s="21">
        <v>0</v>
      </c>
      <c r="L492" s="23">
        <v>0</v>
      </c>
      <c r="M492" s="21">
        <v>0</v>
      </c>
      <c r="N492" s="23">
        <v>0</v>
      </c>
      <c r="O492" s="65"/>
      <c r="P492" s="66">
        <v>0</v>
      </c>
      <c r="Q492" s="66">
        <v>0</v>
      </c>
      <c r="R492" s="121"/>
    </row>
    <row r="493" spans="2:18" s="1" customFormat="1" ht="14.65" customHeight="1" x14ac:dyDescent="0.15">
      <c r="B493" s="108" t="s">
        <v>879</v>
      </c>
      <c r="C493" s="122"/>
      <c r="D493" s="122"/>
      <c r="E493" s="109">
        <v>6</v>
      </c>
      <c r="F493" s="110">
        <v>9.1047040971168405E-3</v>
      </c>
      <c r="G493" s="109">
        <v>653</v>
      </c>
      <c r="H493" s="110">
        <v>1</v>
      </c>
      <c r="I493" s="109">
        <v>5950</v>
      </c>
      <c r="J493" s="110">
        <v>1</v>
      </c>
      <c r="K493" s="109">
        <v>67</v>
      </c>
      <c r="L493" s="110">
        <v>0.10260336906585001</v>
      </c>
      <c r="M493" s="109">
        <v>494</v>
      </c>
      <c r="N493" s="110">
        <v>8.3025210084033602E-2</v>
      </c>
      <c r="O493" s="122"/>
      <c r="P493" s="123">
        <v>9.1117917304747298</v>
      </c>
      <c r="Q493" s="123">
        <v>7.7474402730375402</v>
      </c>
      <c r="R493" s="124">
        <v>7.0769230769230802</v>
      </c>
    </row>
    <row r="494" spans="2:18" s="1" customFormat="1" ht="12.75" customHeight="1" x14ac:dyDescent="0.2">
      <c r="B494" s="183" t="s">
        <v>979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</row>
    <row r="495" spans="2:18" s="1" customFormat="1" ht="14.65" customHeight="1" x14ac:dyDescent="0.15"/>
    <row r="496" spans="2:18" s="1" customFormat="1" ht="14.65" customHeight="1" x14ac:dyDescent="0.15">
      <c r="B496" s="114" t="s">
        <v>1822</v>
      </c>
    </row>
    <row r="497" spans="2:18" s="1" customFormat="1" ht="21.75" customHeight="1" x14ac:dyDescent="0.2">
      <c r="B497" s="192"/>
      <c r="C497" s="101"/>
      <c r="D497" s="193"/>
      <c r="E497" s="193"/>
      <c r="F497" s="193"/>
      <c r="G497" s="167" t="s">
        <v>885</v>
      </c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</row>
    <row r="498" spans="2:18" s="1" customFormat="1" ht="14.65" customHeight="1" x14ac:dyDescent="0.2">
      <c r="B498" s="192"/>
      <c r="C498" s="62"/>
      <c r="D498" s="193"/>
      <c r="E498" s="193"/>
      <c r="F498" s="193"/>
      <c r="G498" s="177" t="s">
        <v>832</v>
      </c>
      <c r="H498" s="177"/>
      <c r="I498" s="177"/>
      <c r="J498" s="177"/>
      <c r="K498" s="174" t="s">
        <v>886</v>
      </c>
      <c r="L498" s="174"/>
      <c r="M498" s="174"/>
      <c r="N498" s="174"/>
      <c r="O498" s="174" t="s">
        <v>887</v>
      </c>
      <c r="P498" s="191" t="s">
        <v>888</v>
      </c>
      <c r="Q498" s="191"/>
      <c r="R498" s="191"/>
    </row>
    <row r="499" spans="2:18" s="1" customFormat="1" ht="14.65" customHeight="1" x14ac:dyDescent="0.15">
      <c r="B499" s="194" t="s">
        <v>274</v>
      </c>
      <c r="C499" s="177" t="s">
        <v>1001</v>
      </c>
      <c r="D499" s="177" t="s">
        <v>889</v>
      </c>
      <c r="E499" s="195" t="s">
        <v>842</v>
      </c>
      <c r="F499" s="195"/>
      <c r="G499" s="177" t="s">
        <v>890</v>
      </c>
      <c r="H499" s="177"/>
      <c r="I499" s="177" t="s">
        <v>891</v>
      </c>
      <c r="J499" s="177"/>
      <c r="K499" s="174" t="s">
        <v>890</v>
      </c>
      <c r="L499" s="174"/>
      <c r="M499" s="174" t="s">
        <v>891</v>
      </c>
      <c r="N499" s="174"/>
      <c r="O499" s="174"/>
      <c r="P499" s="191"/>
      <c r="Q499" s="191"/>
      <c r="R499" s="191"/>
    </row>
    <row r="500" spans="2:18" s="1" customFormat="1" ht="37.15" customHeight="1" x14ac:dyDescent="0.15">
      <c r="B500" s="194"/>
      <c r="C500" s="177"/>
      <c r="D500" s="177"/>
      <c r="E500" s="50" t="s">
        <v>892</v>
      </c>
      <c r="F500" s="50" t="s">
        <v>893</v>
      </c>
      <c r="G500" s="50" t="s">
        <v>892</v>
      </c>
      <c r="H500" s="27" t="s">
        <v>894</v>
      </c>
      <c r="I500" s="50" t="s">
        <v>892</v>
      </c>
      <c r="J500" s="27" t="s">
        <v>894</v>
      </c>
      <c r="K500" s="27" t="s">
        <v>892</v>
      </c>
      <c r="L500" s="27" t="s">
        <v>893</v>
      </c>
      <c r="M500" s="27" t="s">
        <v>892</v>
      </c>
      <c r="N500" s="27" t="s">
        <v>893</v>
      </c>
      <c r="O500" s="174"/>
      <c r="P500" s="27" t="s">
        <v>895</v>
      </c>
      <c r="Q500" s="27" t="s">
        <v>896</v>
      </c>
      <c r="R500" s="115" t="s">
        <v>897</v>
      </c>
    </row>
    <row r="501" spans="2:18" s="1" customFormat="1" ht="11.85" customHeight="1" x14ac:dyDescent="0.15">
      <c r="B501" s="116" t="s">
        <v>777</v>
      </c>
      <c r="C501" s="52" t="s">
        <v>1002</v>
      </c>
      <c r="D501" s="52" t="s">
        <v>899</v>
      </c>
      <c r="E501" s="8"/>
      <c r="F501" s="9"/>
      <c r="G501" s="8">
        <v>95</v>
      </c>
      <c r="H501" s="9">
        <v>1.14748157990095E-2</v>
      </c>
      <c r="I501" s="8">
        <v>1265</v>
      </c>
      <c r="J501" s="9">
        <v>1.3423317310243099E-2</v>
      </c>
      <c r="K501" s="8">
        <v>8</v>
      </c>
      <c r="L501" s="9">
        <v>8.42105263157895E-2</v>
      </c>
      <c r="M501" s="8">
        <v>102</v>
      </c>
      <c r="N501" s="9">
        <v>8.0632411067193696E-2</v>
      </c>
      <c r="O501" s="54" t="s">
        <v>900</v>
      </c>
      <c r="P501" s="55">
        <v>13.3157894736842</v>
      </c>
      <c r="Q501" s="55">
        <v>10.977011494252899</v>
      </c>
      <c r="R501" s="117">
        <v>2.9684210526315802</v>
      </c>
    </row>
    <row r="502" spans="2:18" s="1" customFormat="1" ht="11.85" customHeight="1" x14ac:dyDescent="0.15">
      <c r="B502" s="116" t="s">
        <v>391</v>
      </c>
      <c r="C502" s="56" t="s">
        <v>1003</v>
      </c>
      <c r="D502" s="56" t="s">
        <v>906</v>
      </c>
      <c r="E502" s="10">
        <v>3</v>
      </c>
      <c r="F502" s="11">
        <v>3.4642032332563499E-3</v>
      </c>
      <c r="G502" s="10">
        <v>863</v>
      </c>
      <c r="H502" s="11">
        <v>0.104239642468897</v>
      </c>
      <c r="I502" s="10">
        <v>8988</v>
      </c>
      <c r="J502" s="11">
        <v>9.5374526469932802E-2</v>
      </c>
      <c r="K502" s="10">
        <v>39</v>
      </c>
      <c r="L502" s="11">
        <v>4.5191193511008101E-2</v>
      </c>
      <c r="M502" s="10">
        <v>548</v>
      </c>
      <c r="N502" s="11">
        <v>6.0970182465509601E-2</v>
      </c>
      <c r="O502" s="58" t="s">
        <v>915</v>
      </c>
      <c r="P502" s="59">
        <v>10.414831981460001</v>
      </c>
      <c r="Q502" s="59">
        <v>9.1067961165048494</v>
      </c>
      <c r="R502" s="118"/>
    </row>
    <row r="503" spans="2:18" s="1" customFormat="1" ht="11.85" customHeight="1" x14ac:dyDescent="0.15">
      <c r="B503" s="116" t="s">
        <v>284</v>
      </c>
      <c r="C503" s="52" t="s">
        <v>1006</v>
      </c>
      <c r="D503" s="52" t="s">
        <v>906</v>
      </c>
      <c r="E503" s="8">
        <v>2</v>
      </c>
      <c r="F503" s="9">
        <v>2.40963855421687E-2</v>
      </c>
      <c r="G503" s="8">
        <v>81</v>
      </c>
      <c r="H503" s="9">
        <v>9.7837903128397199E-3</v>
      </c>
      <c r="I503" s="8">
        <v>1154</v>
      </c>
      <c r="J503" s="9">
        <v>1.22454610087119E-2</v>
      </c>
      <c r="K503" s="8">
        <v>14</v>
      </c>
      <c r="L503" s="9">
        <v>0.17283950617284</v>
      </c>
      <c r="M503" s="8">
        <v>202</v>
      </c>
      <c r="N503" s="9">
        <v>0.17504332755632601</v>
      </c>
      <c r="O503" s="54" t="s">
        <v>909</v>
      </c>
      <c r="P503" s="55">
        <v>14.2469135802469</v>
      </c>
      <c r="Q503" s="55">
        <v>9.4029850746268693</v>
      </c>
      <c r="R503" s="117"/>
    </row>
    <row r="504" spans="2:18" s="1" customFormat="1" ht="11.85" customHeight="1" x14ac:dyDescent="0.15">
      <c r="B504" s="116" t="s">
        <v>356</v>
      </c>
      <c r="C504" s="56" t="s">
        <v>1004</v>
      </c>
      <c r="D504" s="56" t="s">
        <v>906</v>
      </c>
      <c r="E504" s="10"/>
      <c r="F504" s="11"/>
      <c r="G504" s="10">
        <v>457</v>
      </c>
      <c r="H504" s="11">
        <v>5.51999033699722E-2</v>
      </c>
      <c r="I504" s="10">
        <v>5076</v>
      </c>
      <c r="J504" s="11">
        <v>5.3863050329481403E-2</v>
      </c>
      <c r="K504" s="10">
        <v>18</v>
      </c>
      <c r="L504" s="11">
        <v>3.93873085339169E-2</v>
      </c>
      <c r="M504" s="10">
        <v>204</v>
      </c>
      <c r="N504" s="11">
        <v>4.0189125295508298E-2</v>
      </c>
      <c r="O504" s="58" t="s">
        <v>914</v>
      </c>
      <c r="P504" s="59">
        <v>11.1072210065646</v>
      </c>
      <c r="Q504" s="59">
        <v>9.9908883826879293</v>
      </c>
      <c r="R504" s="118"/>
    </row>
    <row r="505" spans="2:18" s="1" customFormat="1" ht="11.85" customHeight="1" x14ac:dyDescent="0.15">
      <c r="B505" s="116" t="s">
        <v>358</v>
      </c>
      <c r="C505" s="52" t="s">
        <v>1004</v>
      </c>
      <c r="D505" s="52" t="s">
        <v>906</v>
      </c>
      <c r="E505" s="8">
        <v>1</v>
      </c>
      <c r="F505" s="9">
        <v>1.3404825737265401E-3</v>
      </c>
      <c r="G505" s="8">
        <v>745</v>
      </c>
      <c r="H505" s="9">
        <v>8.9986713371180096E-2</v>
      </c>
      <c r="I505" s="8">
        <v>8250</v>
      </c>
      <c r="J505" s="9">
        <v>8.7543373762454996E-2</v>
      </c>
      <c r="K505" s="8">
        <v>137</v>
      </c>
      <c r="L505" s="9">
        <v>0.18389261744966401</v>
      </c>
      <c r="M505" s="8">
        <v>1351</v>
      </c>
      <c r="N505" s="9">
        <v>0.16375757575757599</v>
      </c>
      <c r="O505" s="54" t="s">
        <v>923</v>
      </c>
      <c r="P505" s="55">
        <v>11.0738255033557</v>
      </c>
      <c r="Q505" s="55">
        <v>7.9375</v>
      </c>
      <c r="R505" s="117"/>
    </row>
    <row r="506" spans="2:18" s="1" customFormat="1" ht="11.85" customHeight="1" x14ac:dyDescent="0.15">
      <c r="B506" s="116" t="s">
        <v>286</v>
      </c>
      <c r="C506" s="56" t="s">
        <v>1006</v>
      </c>
      <c r="D506" s="56" t="s">
        <v>906</v>
      </c>
      <c r="E506" s="10"/>
      <c r="F506" s="11"/>
      <c r="G506" s="10">
        <v>313</v>
      </c>
      <c r="H506" s="11">
        <v>3.7806498369368301E-2</v>
      </c>
      <c r="I506" s="10">
        <v>3674</v>
      </c>
      <c r="J506" s="11">
        <v>3.8985982448879998E-2</v>
      </c>
      <c r="K506" s="10">
        <v>16</v>
      </c>
      <c r="L506" s="11">
        <v>5.1118210862619799E-2</v>
      </c>
      <c r="M506" s="10">
        <v>183</v>
      </c>
      <c r="N506" s="11">
        <v>4.9809471965160598E-2</v>
      </c>
      <c r="O506" s="58" t="s">
        <v>911</v>
      </c>
      <c r="P506" s="59">
        <v>11.7380191693291</v>
      </c>
      <c r="Q506" s="59">
        <v>10.138047138047099</v>
      </c>
      <c r="R506" s="118"/>
    </row>
    <row r="507" spans="2:18" s="1" customFormat="1" ht="11.85" customHeight="1" x14ac:dyDescent="0.15">
      <c r="B507" s="116" t="s">
        <v>357</v>
      </c>
      <c r="C507" s="52" t="s">
        <v>1004</v>
      </c>
      <c r="D507" s="52" t="s">
        <v>906</v>
      </c>
      <c r="E507" s="8">
        <v>2</v>
      </c>
      <c r="F507" s="9">
        <v>7.9365079365079395E-3</v>
      </c>
      <c r="G507" s="8">
        <v>250</v>
      </c>
      <c r="H507" s="9">
        <v>3.01968836816041E-2</v>
      </c>
      <c r="I507" s="8">
        <v>2162</v>
      </c>
      <c r="J507" s="9">
        <v>2.2941669584779101E-2</v>
      </c>
      <c r="K507" s="8">
        <v>10</v>
      </c>
      <c r="L507" s="9">
        <v>0.04</v>
      </c>
      <c r="M507" s="8">
        <v>60</v>
      </c>
      <c r="N507" s="9">
        <v>2.7752081406105501E-2</v>
      </c>
      <c r="O507" s="54" t="s">
        <v>931</v>
      </c>
      <c r="P507" s="55">
        <v>8.6479999999999997</v>
      </c>
      <c r="Q507" s="55">
        <v>7.8833333333333302</v>
      </c>
      <c r="R507" s="117"/>
    </row>
    <row r="508" spans="2:18" s="1" customFormat="1" ht="11.85" customHeight="1" x14ac:dyDescent="0.15">
      <c r="B508" s="116" t="s">
        <v>809</v>
      </c>
      <c r="C508" s="56" t="s">
        <v>918</v>
      </c>
      <c r="D508" s="56" t="s">
        <v>906</v>
      </c>
      <c r="E508" s="10"/>
      <c r="F508" s="11"/>
      <c r="G508" s="10">
        <v>496</v>
      </c>
      <c r="H508" s="11">
        <v>5.99106172243025E-2</v>
      </c>
      <c r="I508" s="10">
        <v>6947</v>
      </c>
      <c r="J508" s="11">
        <v>7.3716826367002997E-2</v>
      </c>
      <c r="K508" s="10">
        <v>15</v>
      </c>
      <c r="L508" s="11">
        <v>3.0241935483871E-2</v>
      </c>
      <c r="M508" s="10">
        <v>154</v>
      </c>
      <c r="N508" s="11">
        <v>2.2167842234057902E-2</v>
      </c>
      <c r="O508" s="58" t="s">
        <v>971</v>
      </c>
      <c r="P508" s="59">
        <v>14.006048387096801</v>
      </c>
      <c r="Q508" s="59">
        <v>12.8440748440748</v>
      </c>
      <c r="R508" s="118"/>
    </row>
    <row r="509" spans="2:18" s="1" customFormat="1" ht="11.85" customHeight="1" x14ac:dyDescent="0.15">
      <c r="B509" s="116" t="s">
        <v>572</v>
      </c>
      <c r="C509" s="52" t="s">
        <v>916</v>
      </c>
      <c r="D509" s="52" t="s">
        <v>906</v>
      </c>
      <c r="E509" s="8"/>
      <c r="F509" s="9"/>
      <c r="G509" s="8">
        <v>223</v>
      </c>
      <c r="H509" s="9">
        <v>2.69356202439908E-2</v>
      </c>
      <c r="I509" s="8">
        <v>2570</v>
      </c>
      <c r="J509" s="9">
        <v>2.7271087341758701E-2</v>
      </c>
      <c r="K509" s="8">
        <v>7</v>
      </c>
      <c r="L509" s="9">
        <v>3.1390134529148003E-2</v>
      </c>
      <c r="M509" s="8">
        <v>46</v>
      </c>
      <c r="N509" s="9">
        <v>1.7898832684824902E-2</v>
      </c>
      <c r="O509" s="54" t="s">
        <v>943</v>
      </c>
      <c r="P509" s="55">
        <v>11.52466367713</v>
      </c>
      <c r="Q509" s="55">
        <v>10.7453703703704</v>
      </c>
      <c r="R509" s="117"/>
    </row>
    <row r="510" spans="2:18" s="1" customFormat="1" ht="11.85" customHeight="1" x14ac:dyDescent="0.15">
      <c r="B510" s="116" t="s">
        <v>359</v>
      </c>
      <c r="C510" s="56" t="s">
        <v>1004</v>
      </c>
      <c r="D510" s="56" t="s">
        <v>906</v>
      </c>
      <c r="E510" s="10"/>
      <c r="F510" s="11"/>
      <c r="G510" s="10">
        <v>348</v>
      </c>
      <c r="H510" s="11">
        <v>4.2034062084792802E-2</v>
      </c>
      <c r="I510" s="10">
        <v>2761</v>
      </c>
      <c r="J510" s="11">
        <v>2.9297849085835E-2</v>
      </c>
      <c r="K510" s="10">
        <v>8</v>
      </c>
      <c r="L510" s="11">
        <v>2.2988505747126398E-2</v>
      </c>
      <c r="M510" s="10">
        <v>128</v>
      </c>
      <c r="N510" s="11">
        <v>4.63600144875045E-2</v>
      </c>
      <c r="O510" s="58" t="s">
        <v>931</v>
      </c>
      <c r="P510" s="59">
        <v>7.9339080459770104</v>
      </c>
      <c r="Q510" s="59">
        <v>7.25</v>
      </c>
      <c r="R510" s="118"/>
    </row>
    <row r="511" spans="2:18" s="1" customFormat="1" ht="11.85" customHeight="1" x14ac:dyDescent="0.15">
      <c r="B511" s="116" t="s">
        <v>445</v>
      </c>
      <c r="C511" s="52" t="s">
        <v>1007</v>
      </c>
      <c r="D511" s="52" t="s">
        <v>906</v>
      </c>
      <c r="E511" s="8">
        <v>4</v>
      </c>
      <c r="F511" s="9">
        <v>4.2553191489361701E-2</v>
      </c>
      <c r="G511" s="8">
        <v>90</v>
      </c>
      <c r="H511" s="9">
        <v>1.0870878125377501E-2</v>
      </c>
      <c r="I511" s="8">
        <v>518</v>
      </c>
      <c r="J511" s="9">
        <v>5.4966627404790004E-3</v>
      </c>
      <c r="K511" s="8">
        <v>2</v>
      </c>
      <c r="L511" s="9">
        <v>2.2222222222222199E-2</v>
      </c>
      <c r="M511" s="8">
        <v>5</v>
      </c>
      <c r="N511" s="9">
        <v>9.6525096525096506E-3</v>
      </c>
      <c r="O511" s="54" t="s">
        <v>918</v>
      </c>
      <c r="P511" s="55">
        <v>5.75555555555556</v>
      </c>
      <c r="Q511" s="55">
        <v>5.4204545454545503</v>
      </c>
      <c r="R511" s="117"/>
    </row>
    <row r="512" spans="2:18" s="1" customFormat="1" ht="11.85" customHeight="1" x14ac:dyDescent="0.15">
      <c r="B512" s="116" t="s">
        <v>651</v>
      </c>
      <c r="C512" s="56" t="s">
        <v>908</v>
      </c>
      <c r="D512" s="56" t="s">
        <v>906</v>
      </c>
      <c r="E512" s="10">
        <v>1</v>
      </c>
      <c r="F512" s="11">
        <v>4.6948356807511703E-3</v>
      </c>
      <c r="G512" s="10">
        <v>212</v>
      </c>
      <c r="H512" s="11">
        <v>2.56069573620002E-2</v>
      </c>
      <c r="I512" s="10">
        <v>1802</v>
      </c>
      <c r="J512" s="11">
        <v>1.9121595093326501E-2</v>
      </c>
      <c r="K512" s="10">
        <v>6</v>
      </c>
      <c r="L512" s="11">
        <v>2.83018867924528E-2</v>
      </c>
      <c r="M512" s="10">
        <v>42</v>
      </c>
      <c r="N512" s="11">
        <v>2.3307436182020001E-2</v>
      </c>
      <c r="O512" s="58" t="s">
        <v>945</v>
      </c>
      <c r="P512" s="59">
        <v>8.5</v>
      </c>
      <c r="Q512" s="59">
        <v>7.8155339805825204</v>
      </c>
      <c r="R512" s="118"/>
    </row>
    <row r="513" spans="2:18" s="1" customFormat="1" ht="11.85" customHeight="1" x14ac:dyDescent="0.15">
      <c r="B513" s="116" t="s">
        <v>351</v>
      </c>
      <c r="C513" s="52" t="s">
        <v>1004</v>
      </c>
      <c r="D513" s="52" t="s">
        <v>906</v>
      </c>
      <c r="E513" s="8">
        <v>1</v>
      </c>
      <c r="F513" s="9">
        <v>1.49253731343284E-2</v>
      </c>
      <c r="G513" s="8">
        <v>66</v>
      </c>
      <c r="H513" s="9">
        <v>7.9719772919434693E-3</v>
      </c>
      <c r="I513" s="8">
        <v>973</v>
      </c>
      <c r="J513" s="9">
        <v>1.03248124449538E-2</v>
      </c>
      <c r="K513" s="8">
        <v>1</v>
      </c>
      <c r="L513" s="9">
        <v>1.5151515151515201E-2</v>
      </c>
      <c r="M513" s="8">
        <v>26</v>
      </c>
      <c r="N513" s="9">
        <v>2.6721479958890001E-2</v>
      </c>
      <c r="O513" s="54" t="s">
        <v>933</v>
      </c>
      <c r="P513" s="55">
        <v>14.7424242424242</v>
      </c>
      <c r="Q513" s="55">
        <v>14.015384615384599</v>
      </c>
      <c r="R513" s="117"/>
    </row>
    <row r="514" spans="2:18" s="1" customFormat="1" ht="11.85" customHeight="1" x14ac:dyDescent="0.15">
      <c r="B514" s="116" t="s">
        <v>471</v>
      </c>
      <c r="C514" s="56" t="s">
        <v>1002</v>
      </c>
      <c r="D514" s="56" t="s">
        <v>899</v>
      </c>
      <c r="E514" s="10"/>
      <c r="F514" s="11"/>
      <c r="G514" s="10">
        <v>98</v>
      </c>
      <c r="H514" s="11">
        <v>1.18371784031888E-2</v>
      </c>
      <c r="I514" s="10">
        <v>1242</v>
      </c>
      <c r="J514" s="11">
        <v>1.3179256995511399E-2</v>
      </c>
      <c r="K514" s="10">
        <v>15</v>
      </c>
      <c r="L514" s="11">
        <v>0.15306122448979601</v>
      </c>
      <c r="M514" s="10">
        <v>162</v>
      </c>
      <c r="N514" s="11">
        <v>0.13043478260869601</v>
      </c>
      <c r="O514" s="58" t="s">
        <v>928</v>
      </c>
      <c r="P514" s="59">
        <v>12.6734693877551</v>
      </c>
      <c r="Q514" s="59">
        <v>9.5783132530120501</v>
      </c>
      <c r="R514" s="118">
        <v>2.2551020408163298</v>
      </c>
    </row>
    <row r="515" spans="2:18" s="1" customFormat="1" ht="11.85" customHeight="1" x14ac:dyDescent="0.15">
      <c r="B515" s="116" t="s">
        <v>577</v>
      </c>
      <c r="C515" s="52" t="s">
        <v>916</v>
      </c>
      <c r="D515" s="52" t="s">
        <v>906</v>
      </c>
      <c r="E515" s="8">
        <v>2</v>
      </c>
      <c r="F515" s="9">
        <v>1.0582010582010601E-2</v>
      </c>
      <c r="G515" s="8">
        <v>187</v>
      </c>
      <c r="H515" s="9">
        <v>2.2587268993839799E-2</v>
      </c>
      <c r="I515" s="8">
        <v>1591</v>
      </c>
      <c r="J515" s="9">
        <v>1.6882606988614102E-2</v>
      </c>
      <c r="K515" s="8">
        <v>7</v>
      </c>
      <c r="L515" s="9">
        <v>3.7433155080213901E-2</v>
      </c>
      <c r="M515" s="8">
        <v>254</v>
      </c>
      <c r="N515" s="9">
        <v>0.159648020113136</v>
      </c>
      <c r="O515" s="54" t="s">
        <v>918</v>
      </c>
      <c r="P515" s="55">
        <v>8.5080213903743296</v>
      </c>
      <c r="Q515" s="55">
        <v>6.7277777777777796</v>
      </c>
      <c r="R515" s="117"/>
    </row>
    <row r="516" spans="2:18" s="1" customFormat="1" ht="11.85" customHeight="1" x14ac:dyDescent="0.15">
      <c r="B516" s="116" t="s">
        <v>347</v>
      </c>
      <c r="C516" s="56" t="s">
        <v>1004</v>
      </c>
      <c r="D516" s="56" t="s">
        <v>906</v>
      </c>
      <c r="E516" s="10"/>
      <c r="F516" s="11"/>
      <c r="G516" s="10">
        <v>90</v>
      </c>
      <c r="H516" s="11">
        <v>1.0870878125377501E-2</v>
      </c>
      <c r="I516" s="10">
        <v>1026</v>
      </c>
      <c r="J516" s="11">
        <v>1.08872123006399E-2</v>
      </c>
      <c r="K516" s="10">
        <v>2</v>
      </c>
      <c r="L516" s="11">
        <v>2.2222222222222199E-2</v>
      </c>
      <c r="M516" s="10">
        <v>21</v>
      </c>
      <c r="N516" s="11">
        <v>2.0467836257309899E-2</v>
      </c>
      <c r="O516" s="58" t="s">
        <v>930</v>
      </c>
      <c r="P516" s="59">
        <v>11.4</v>
      </c>
      <c r="Q516" s="59">
        <v>10.670454545454501</v>
      </c>
      <c r="R516" s="118"/>
    </row>
    <row r="517" spans="2:18" s="1" customFormat="1" ht="11.85" customHeight="1" x14ac:dyDescent="0.15">
      <c r="B517" s="116" t="s">
        <v>576</v>
      </c>
      <c r="C517" s="52" t="s">
        <v>916</v>
      </c>
      <c r="D517" s="52" t="s">
        <v>906</v>
      </c>
      <c r="E517" s="8"/>
      <c r="F517" s="9"/>
      <c r="G517" s="8">
        <v>254</v>
      </c>
      <c r="H517" s="9">
        <v>3.0680033820509701E-2</v>
      </c>
      <c r="I517" s="8">
        <v>2958</v>
      </c>
      <c r="J517" s="9">
        <v>3.1388278738102099E-2</v>
      </c>
      <c r="K517" s="8">
        <v>99</v>
      </c>
      <c r="L517" s="9">
        <v>0.38976377952755897</v>
      </c>
      <c r="M517" s="8">
        <v>712</v>
      </c>
      <c r="N517" s="9">
        <v>0.240703177822853</v>
      </c>
      <c r="O517" s="54" t="s">
        <v>916</v>
      </c>
      <c r="P517" s="55">
        <v>11.645669291338599</v>
      </c>
      <c r="Q517" s="55">
        <v>7.2322580645161301</v>
      </c>
      <c r="R517" s="117"/>
    </row>
    <row r="518" spans="2:18" s="1" customFormat="1" ht="11.85" customHeight="1" x14ac:dyDescent="0.15">
      <c r="B518" s="116" t="s">
        <v>759</v>
      </c>
      <c r="C518" s="56" t="s">
        <v>1006</v>
      </c>
      <c r="D518" s="56" t="s">
        <v>906</v>
      </c>
      <c r="E518" s="10"/>
      <c r="F518" s="11"/>
      <c r="G518" s="10">
        <v>77</v>
      </c>
      <c r="H518" s="11">
        <v>9.3006401739340501E-3</v>
      </c>
      <c r="I518" s="10">
        <v>592</v>
      </c>
      <c r="J518" s="11">
        <v>6.2819002748331397E-3</v>
      </c>
      <c r="K518" s="10">
        <v>12</v>
      </c>
      <c r="L518" s="11">
        <v>0.15584415584415601</v>
      </c>
      <c r="M518" s="10">
        <v>69</v>
      </c>
      <c r="N518" s="11">
        <v>0.116554054054054</v>
      </c>
      <c r="O518" s="58" t="s">
        <v>912</v>
      </c>
      <c r="P518" s="59">
        <v>7.68831168831169</v>
      </c>
      <c r="Q518" s="59">
        <v>5.6461538461538501</v>
      </c>
      <c r="R518" s="118"/>
    </row>
    <row r="519" spans="2:18" s="1" customFormat="1" ht="11.85" customHeight="1" x14ac:dyDescent="0.15">
      <c r="B519" s="116" t="s">
        <v>436</v>
      </c>
      <c r="C519" s="52" t="s">
        <v>1007</v>
      </c>
      <c r="D519" s="52" t="s">
        <v>906</v>
      </c>
      <c r="E519" s="8"/>
      <c r="F519" s="9"/>
      <c r="G519" s="8">
        <v>67</v>
      </c>
      <c r="H519" s="9">
        <v>8.0927648266698893E-3</v>
      </c>
      <c r="I519" s="8">
        <v>1049</v>
      </c>
      <c r="J519" s="9">
        <v>1.11312726153716E-2</v>
      </c>
      <c r="K519" s="8">
        <v>37</v>
      </c>
      <c r="L519" s="9">
        <v>0.55223880597014896</v>
      </c>
      <c r="M519" s="8">
        <v>412</v>
      </c>
      <c r="N519" s="9">
        <v>0.39275500476644398</v>
      </c>
      <c r="O519" s="54" t="s">
        <v>916</v>
      </c>
      <c r="P519" s="55">
        <v>15.656716417910401</v>
      </c>
      <c r="Q519" s="55">
        <v>7.6666666666666696</v>
      </c>
      <c r="R519" s="117"/>
    </row>
    <row r="520" spans="2:18" s="1" customFormat="1" ht="11.85" customHeight="1" x14ac:dyDescent="0.15">
      <c r="B520" s="116" t="s">
        <v>682</v>
      </c>
      <c r="C520" s="56" t="s">
        <v>928</v>
      </c>
      <c r="D520" s="56" t="s">
        <v>906</v>
      </c>
      <c r="E520" s="10"/>
      <c r="F520" s="11"/>
      <c r="G520" s="10">
        <v>114</v>
      </c>
      <c r="H520" s="11">
        <v>1.3769778958811501E-2</v>
      </c>
      <c r="I520" s="10">
        <v>1407</v>
      </c>
      <c r="J520" s="11">
        <v>1.49301244707605E-2</v>
      </c>
      <c r="K520" s="10">
        <v>5</v>
      </c>
      <c r="L520" s="11">
        <v>4.3859649122807001E-2</v>
      </c>
      <c r="M520" s="10">
        <v>133</v>
      </c>
      <c r="N520" s="11">
        <v>9.4527363184079602E-2</v>
      </c>
      <c r="O520" s="58" t="s">
        <v>943</v>
      </c>
      <c r="P520" s="59">
        <v>12.342105263157899</v>
      </c>
      <c r="Q520" s="59">
        <v>10.3577981651376</v>
      </c>
      <c r="R520" s="118"/>
    </row>
    <row r="521" spans="2:18" s="1" customFormat="1" ht="11.85" customHeight="1" x14ac:dyDescent="0.15">
      <c r="B521" s="116" t="s">
        <v>348</v>
      </c>
      <c r="C521" s="52" t="s">
        <v>1004</v>
      </c>
      <c r="D521" s="52" t="s">
        <v>906</v>
      </c>
      <c r="E521" s="8"/>
      <c r="F521" s="9"/>
      <c r="G521" s="8">
        <v>83</v>
      </c>
      <c r="H521" s="9">
        <v>1.0025365382292499E-2</v>
      </c>
      <c r="I521" s="8">
        <v>1254</v>
      </c>
      <c r="J521" s="9">
        <v>1.3306592811893199E-2</v>
      </c>
      <c r="K521" s="8">
        <v>15</v>
      </c>
      <c r="L521" s="9">
        <v>0.180722891566265</v>
      </c>
      <c r="M521" s="8">
        <v>214</v>
      </c>
      <c r="N521" s="9">
        <v>0.170653907496013</v>
      </c>
      <c r="O521" s="54" t="s">
        <v>931</v>
      </c>
      <c r="P521" s="55">
        <v>15.108433734939799</v>
      </c>
      <c r="Q521" s="55">
        <v>10.661764705882399</v>
      </c>
      <c r="R521" s="117"/>
    </row>
    <row r="522" spans="2:18" s="1" customFormat="1" ht="11.85" customHeight="1" x14ac:dyDescent="0.15">
      <c r="B522" s="116" t="s">
        <v>553</v>
      </c>
      <c r="C522" s="56" t="s">
        <v>920</v>
      </c>
      <c r="D522" s="56" t="s">
        <v>906</v>
      </c>
      <c r="E522" s="10">
        <v>2</v>
      </c>
      <c r="F522" s="11">
        <v>1.5625E-2</v>
      </c>
      <c r="G522" s="10">
        <v>126</v>
      </c>
      <c r="H522" s="11">
        <v>1.5219229375528401E-2</v>
      </c>
      <c r="I522" s="10">
        <v>845</v>
      </c>
      <c r="J522" s="11">
        <v>8.9665637368817608E-3</v>
      </c>
      <c r="K522" s="10">
        <v>2</v>
      </c>
      <c r="L522" s="11">
        <v>1.58730158730159E-2</v>
      </c>
      <c r="M522" s="10">
        <v>7</v>
      </c>
      <c r="N522" s="11">
        <v>8.2840236686390501E-3</v>
      </c>
      <c r="O522" s="58" t="s">
        <v>910</v>
      </c>
      <c r="P522" s="59">
        <v>6.7063492063492101</v>
      </c>
      <c r="Q522" s="59">
        <v>6.4354838709677402</v>
      </c>
      <c r="R522" s="118"/>
    </row>
    <row r="523" spans="2:18" s="1" customFormat="1" ht="11.85" customHeight="1" x14ac:dyDescent="0.15">
      <c r="B523" s="116" t="s">
        <v>805</v>
      </c>
      <c r="C523" s="52" t="s">
        <v>1007</v>
      </c>
      <c r="D523" s="52" t="s">
        <v>906</v>
      </c>
      <c r="E523" s="8"/>
      <c r="F523" s="9"/>
      <c r="G523" s="8">
        <v>53</v>
      </c>
      <c r="H523" s="9">
        <v>6.4017393405000596E-3</v>
      </c>
      <c r="I523" s="8">
        <v>936</v>
      </c>
      <c r="J523" s="9">
        <v>9.9321936777767208E-3</v>
      </c>
      <c r="K523" s="8">
        <v>34</v>
      </c>
      <c r="L523" s="9">
        <v>0.64150943396226401</v>
      </c>
      <c r="M523" s="8">
        <v>443</v>
      </c>
      <c r="N523" s="9">
        <v>0.473290598290598</v>
      </c>
      <c r="O523" s="54" t="s">
        <v>920</v>
      </c>
      <c r="P523" s="55">
        <v>17.660377358490599</v>
      </c>
      <c r="Q523" s="55">
        <v>7.3157894736842097</v>
      </c>
      <c r="R523" s="117"/>
    </row>
    <row r="524" spans="2:18" s="1" customFormat="1" ht="11.85" customHeight="1" x14ac:dyDescent="0.15">
      <c r="B524" s="116" t="s">
        <v>676</v>
      </c>
      <c r="C524" s="56" t="s">
        <v>918</v>
      </c>
      <c r="D524" s="56" t="s">
        <v>906</v>
      </c>
      <c r="E524" s="10"/>
      <c r="F524" s="11"/>
      <c r="G524" s="10">
        <v>120</v>
      </c>
      <c r="H524" s="11">
        <v>1.44945041671699E-2</v>
      </c>
      <c r="I524" s="10">
        <v>1446</v>
      </c>
      <c r="J524" s="11">
        <v>1.5343965874001201E-2</v>
      </c>
      <c r="K524" s="10">
        <v>5</v>
      </c>
      <c r="L524" s="11">
        <v>4.1666666666666699E-2</v>
      </c>
      <c r="M524" s="10">
        <v>108</v>
      </c>
      <c r="N524" s="11">
        <v>7.4688796680497896E-2</v>
      </c>
      <c r="O524" s="58" t="s">
        <v>944</v>
      </c>
      <c r="P524" s="59">
        <v>12.05</v>
      </c>
      <c r="Q524" s="59">
        <v>10.156521739130399</v>
      </c>
      <c r="R524" s="118"/>
    </row>
    <row r="525" spans="2:18" s="1" customFormat="1" ht="11.85" customHeight="1" x14ac:dyDescent="0.15">
      <c r="B525" s="116" t="s">
        <v>552</v>
      </c>
      <c r="C525" s="52" t="s">
        <v>920</v>
      </c>
      <c r="D525" s="52" t="s">
        <v>906</v>
      </c>
      <c r="E525" s="8"/>
      <c r="F525" s="9"/>
      <c r="G525" s="8">
        <v>74</v>
      </c>
      <c r="H525" s="9">
        <v>8.9382775697548003E-3</v>
      </c>
      <c r="I525" s="8">
        <v>815</v>
      </c>
      <c r="J525" s="9">
        <v>8.6482241959273797E-3</v>
      </c>
      <c r="K525" s="8">
        <v>28</v>
      </c>
      <c r="L525" s="9">
        <v>0.37837837837837801</v>
      </c>
      <c r="M525" s="8">
        <v>167</v>
      </c>
      <c r="N525" s="9">
        <v>0.20490797546012299</v>
      </c>
      <c r="O525" s="54" t="s">
        <v>921</v>
      </c>
      <c r="P525" s="55">
        <v>11.0135135135135</v>
      </c>
      <c r="Q525" s="55">
        <v>6.7826086956521703</v>
      </c>
      <c r="R525" s="117"/>
    </row>
    <row r="526" spans="2:18" s="1" customFormat="1" ht="11.85" customHeight="1" x14ac:dyDescent="0.15">
      <c r="B526" s="116" t="s">
        <v>366</v>
      </c>
      <c r="C526" s="56" t="s">
        <v>1004</v>
      </c>
      <c r="D526" s="56" t="s">
        <v>906</v>
      </c>
      <c r="E526" s="10">
        <v>4</v>
      </c>
      <c r="F526" s="11">
        <v>0.05</v>
      </c>
      <c r="G526" s="10">
        <v>76</v>
      </c>
      <c r="H526" s="11">
        <v>9.17985263920763E-3</v>
      </c>
      <c r="I526" s="10">
        <v>465</v>
      </c>
      <c r="J526" s="11">
        <v>4.9342628847929204E-3</v>
      </c>
      <c r="K526" s="10">
        <v>1</v>
      </c>
      <c r="L526" s="11">
        <v>1.3157894736842099E-2</v>
      </c>
      <c r="M526" s="10">
        <v>4</v>
      </c>
      <c r="N526" s="11">
        <v>8.6021505376344103E-3</v>
      </c>
      <c r="O526" s="58" t="s">
        <v>935</v>
      </c>
      <c r="P526" s="59">
        <v>6.1184210526315796</v>
      </c>
      <c r="Q526" s="59">
        <v>5.92</v>
      </c>
      <c r="R526" s="118"/>
    </row>
    <row r="527" spans="2:18" s="1" customFormat="1" ht="11.85" customHeight="1" x14ac:dyDescent="0.15">
      <c r="B527" s="116" t="s">
        <v>365</v>
      </c>
      <c r="C527" s="52" t="s">
        <v>1004</v>
      </c>
      <c r="D527" s="52" t="s">
        <v>906</v>
      </c>
      <c r="E527" s="8"/>
      <c r="F527" s="9"/>
      <c r="G527" s="8">
        <v>108</v>
      </c>
      <c r="H527" s="9">
        <v>1.3045053750452999E-2</v>
      </c>
      <c r="I527" s="8">
        <v>985</v>
      </c>
      <c r="J527" s="9">
        <v>1.04521482613355E-2</v>
      </c>
      <c r="K527" s="8">
        <v>29</v>
      </c>
      <c r="L527" s="9">
        <v>0.26851851851851899</v>
      </c>
      <c r="M527" s="8">
        <v>165</v>
      </c>
      <c r="N527" s="9">
        <v>0.16751269035533001</v>
      </c>
      <c r="O527" s="54" t="s">
        <v>916</v>
      </c>
      <c r="P527" s="55">
        <v>9.1203703703703702</v>
      </c>
      <c r="Q527" s="55">
        <v>6.3037974683544302</v>
      </c>
      <c r="R527" s="117"/>
    </row>
    <row r="528" spans="2:18" s="1" customFormat="1" ht="11.85" customHeight="1" x14ac:dyDescent="0.15">
      <c r="B528" s="116" t="s">
        <v>287</v>
      </c>
      <c r="C528" s="56" t="s">
        <v>1006</v>
      </c>
      <c r="D528" s="56" t="s">
        <v>906</v>
      </c>
      <c r="E528" s="10"/>
      <c r="F528" s="11"/>
      <c r="G528" s="10">
        <v>61</v>
      </c>
      <c r="H528" s="11">
        <v>7.3680396183113898E-3</v>
      </c>
      <c r="I528" s="10">
        <v>684</v>
      </c>
      <c r="J528" s="11">
        <v>7.2581415337599096E-3</v>
      </c>
      <c r="K528" s="10">
        <v>3</v>
      </c>
      <c r="L528" s="11">
        <v>4.91803278688525E-2</v>
      </c>
      <c r="M528" s="10">
        <v>32</v>
      </c>
      <c r="N528" s="11">
        <v>4.6783625730994198E-2</v>
      </c>
      <c r="O528" s="58" t="s">
        <v>911</v>
      </c>
      <c r="P528" s="59">
        <v>11.213114754098401</v>
      </c>
      <c r="Q528" s="59">
        <v>9.68965517241379</v>
      </c>
      <c r="R528" s="118"/>
    </row>
    <row r="529" spans="2:18" s="1" customFormat="1" ht="11.85" customHeight="1" x14ac:dyDescent="0.15">
      <c r="B529" s="116" t="s">
        <v>678</v>
      </c>
      <c r="C529" s="52" t="s">
        <v>928</v>
      </c>
      <c r="D529" s="52" t="s">
        <v>906</v>
      </c>
      <c r="E529" s="8">
        <v>2</v>
      </c>
      <c r="F529" s="9">
        <v>2.9850746268656699E-2</v>
      </c>
      <c r="G529" s="8">
        <v>65</v>
      </c>
      <c r="H529" s="9">
        <v>7.8511897572170492E-3</v>
      </c>
      <c r="I529" s="8">
        <v>537</v>
      </c>
      <c r="J529" s="9">
        <v>5.69827778308344E-3</v>
      </c>
      <c r="K529" s="8">
        <v>4</v>
      </c>
      <c r="L529" s="9">
        <v>6.15384615384615E-2</v>
      </c>
      <c r="M529" s="8">
        <v>14</v>
      </c>
      <c r="N529" s="9">
        <v>2.6070763500931099E-2</v>
      </c>
      <c r="O529" s="54" t="s">
        <v>918</v>
      </c>
      <c r="P529" s="55">
        <v>8.2615384615384606</v>
      </c>
      <c r="Q529" s="55">
        <v>7.3934426229508201</v>
      </c>
      <c r="R529" s="117"/>
    </row>
    <row r="530" spans="2:18" s="1" customFormat="1" ht="11.85" customHeight="1" x14ac:dyDescent="0.15">
      <c r="B530" s="116" t="s">
        <v>582</v>
      </c>
      <c r="C530" s="56" t="s">
        <v>916</v>
      </c>
      <c r="D530" s="56" t="s">
        <v>906</v>
      </c>
      <c r="E530" s="10">
        <v>1</v>
      </c>
      <c r="F530" s="11">
        <v>1.1494252873563199E-2</v>
      </c>
      <c r="G530" s="10">
        <v>86</v>
      </c>
      <c r="H530" s="11">
        <v>1.0387727986471799E-2</v>
      </c>
      <c r="I530" s="10">
        <v>447</v>
      </c>
      <c r="J530" s="11">
        <v>4.7432591602202898E-3</v>
      </c>
      <c r="K530" s="10">
        <v>1</v>
      </c>
      <c r="L530" s="11">
        <v>1.16279069767442E-2</v>
      </c>
      <c r="M530" s="10">
        <v>16</v>
      </c>
      <c r="N530" s="11">
        <v>3.5794183445190197E-2</v>
      </c>
      <c r="O530" s="58" t="s">
        <v>923</v>
      </c>
      <c r="P530" s="59">
        <v>5.1976744186046497</v>
      </c>
      <c r="Q530" s="59">
        <v>4.8941176470588204</v>
      </c>
      <c r="R530" s="118"/>
    </row>
    <row r="531" spans="2:18" s="1" customFormat="1" ht="15.4" customHeight="1" x14ac:dyDescent="0.15">
      <c r="B531" s="119" t="s">
        <v>1009</v>
      </c>
      <c r="C531" s="63"/>
      <c r="D531" s="63"/>
      <c r="E531" s="20"/>
      <c r="F531" s="22"/>
      <c r="G531" s="20">
        <v>218</v>
      </c>
      <c r="H531" s="22">
        <v>2.63316825703587E-2</v>
      </c>
      <c r="I531" s="20">
        <v>5492</v>
      </c>
      <c r="J531" s="22">
        <v>5.8277358630715502E-2</v>
      </c>
      <c r="K531" s="20">
        <v>85</v>
      </c>
      <c r="L531" s="22">
        <v>0.38990825688073399</v>
      </c>
      <c r="M531" s="20">
        <v>1189</v>
      </c>
      <c r="N531" s="22">
        <v>0.21649672250546201</v>
      </c>
      <c r="O531" s="63"/>
      <c r="P531" s="64">
        <v>25.192660550458701</v>
      </c>
      <c r="Q531" s="64">
        <v>22.150375939849599</v>
      </c>
      <c r="R531" s="120">
        <v>7.07339449541284</v>
      </c>
    </row>
    <row r="532" spans="2:18" s="1" customFormat="1" ht="14.65" customHeight="1" x14ac:dyDescent="0.15">
      <c r="B532" s="119" t="s">
        <v>1010</v>
      </c>
      <c r="C532" s="65"/>
      <c r="D532" s="65"/>
      <c r="E532" s="21">
        <v>16</v>
      </c>
      <c r="F532" s="23">
        <v>7.6226774654597398E-3</v>
      </c>
      <c r="G532" s="21">
        <v>2083</v>
      </c>
      <c r="H532" s="23">
        <v>0.25160043483512501</v>
      </c>
      <c r="I532" s="21">
        <v>24328</v>
      </c>
      <c r="J532" s="23">
        <v>0.25815214507793999</v>
      </c>
      <c r="K532" s="21">
        <v>436</v>
      </c>
      <c r="L532" s="23">
        <v>0.20931349015842499</v>
      </c>
      <c r="M532" s="21">
        <v>5061</v>
      </c>
      <c r="N532" s="23">
        <v>0.20803189740217001</v>
      </c>
      <c r="O532" s="65"/>
      <c r="P532" s="66">
        <v>11.6793086893903</v>
      </c>
      <c r="Q532" s="66">
        <v>8.4359441408621691</v>
      </c>
      <c r="R532" s="121"/>
    </row>
    <row r="533" spans="2:18" s="1" customFormat="1" ht="14.65" customHeight="1" x14ac:dyDescent="0.15">
      <c r="B533" s="108" t="s">
        <v>879</v>
      </c>
      <c r="C533" s="122"/>
      <c r="D533" s="122"/>
      <c r="E533" s="109">
        <v>41</v>
      </c>
      <c r="F533" s="110">
        <v>4.9278846153846204E-3</v>
      </c>
      <c r="G533" s="109">
        <v>8279</v>
      </c>
      <c r="H533" s="110">
        <v>1</v>
      </c>
      <c r="I533" s="109">
        <v>94239</v>
      </c>
      <c r="J533" s="110">
        <v>1</v>
      </c>
      <c r="K533" s="109">
        <v>1101</v>
      </c>
      <c r="L533" s="110">
        <v>0.13298707573378399</v>
      </c>
      <c r="M533" s="109">
        <v>11504</v>
      </c>
      <c r="N533" s="110">
        <v>0.122072602637974</v>
      </c>
      <c r="O533" s="122"/>
      <c r="P533" s="123">
        <v>11.3828964850827</v>
      </c>
      <c r="Q533" s="123">
        <v>9.0987740317637193</v>
      </c>
      <c r="R533" s="124">
        <v>4.9756690997566899</v>
      </c>
    </row>
    <row r="534" spans="2:18" s="1" customFormat="1" ht="12.75" customHeight="1" x14ac:dyDescent="0.2">
      <c r="B534" s="183" t="s">
        <v>979</v>
      </c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</row>
    <row r="535" spans="2:18" s="1" customFormat="1" ht="14.65" customHeight="1" x14ac:dyDescent="0.15"/>
    <row r="536" spans="2:18" s="1" customFormat="1" ht="14.65" customHeight="1" x14ac:dyDescent="0.15">
      <c r="B536" s="114" t="s">
        <v>1823</v>
      </c>
    </row>
    <row r="537" spans="2:18" s="1" customFormat="1" ht="21.75" customHeight="1" x14ac:dyDescent="0.2">
      <c r="B537" s="192"/>
      <c r="C537" s="101"/>
      <c r="D537" s="193"/>
      <c r="E537" s="193"/>
      <c r="F537" s="193"/>
      <c r="G537" s="167" t="s">
        <v>885</v>
      </c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</row>
    <row r="538" spans="2:18" s="1" customFormat="1" ht="14.65" customHeight="1" x14ac:dyDescent="0.2">
      <c r="B538" s="192"/>
      <c r="C538" s="62"/>
      <c r="D538" s="193"/>
      <c r="E538" s="193"/>
      <c r="F538" s="193"/>
      <c r="G538" s="177" t="s">
        <v>832</v>
      </c>
      <c r="H538" s="177"/>
      <c r="I538" s="177"/>
      <c r="J538" s="177"/>
      <c r="K538" s="174" t="s">
        <v>886</v>
      </c>
      <c r="L538" s="174"/>
      <c r="M538" s="174"/>
      <c r="N538" s="174"/>
      <c r="O538" s="174" t="s">
        <v>887</v>
      </c>
      <c r="P538" s="191" t="s">
        <v>888</v>
      </c>
      <c r="Q538" s="191"/>
      <c r="R538" s="191"/>
    </row>
    <row r="539" spans="2:18" s="1" customFormat="1" ht="14.65" customHeight="1" x14ac:dyDescent="0.15">
      <c r="B539" s="194" t="s">
        <v>274</v>
      </c>
      <c r="C539" s="177" t="s">
        <v>1001</v>
      </c>
      <c r="D539" s="177" t="s">
        <v>889</v>
      </c>
      <c r="E539" s="195" t="s">
        <v>842</v>
      </c>
      <c r="F539" s="195"/>
      <c r="G539" s="177" t="s">
        <v>890</v>
      </c>
      <c r="H539" s="177"/>
      <c r="I539" s="177" t="s">
        <v>891</v>
      </c>
      <c r="J539" s="177"/>
      <c r="K539" s="174" t="s">
        <v>890</v>
      </c>
      <c r="L539" s="174"/>
      <c r="M539" s="174" t="s">
        <v>891</v>
      </c>
      <c r="N539" s="174"/>
      <c r="O539" s="174"/>
      <c r="P539" s="191"/>
      <c r="Q539" s="191"/>
      <c r="R539" s="191"/>
    </row>
    <row r="540" spans="2:18" s="1" customFormat="1" ht="37.15" customHeight="1" x14ac:dyDescent="0.15">
      <c r="B540" s="194"/>
      <c r="C540" s="177"/>
      <c r="D540" s="177"/>
      <c r="E540" s="50" t="s">
        <v>892</v>
      </c>
      <c r="F540" s="50" t="s">
        <v>893</v>
      </c>
      <c r="G540" s="50" t="s">
        <v>892</v>
      </c>
      <c r="H540" s="27" t="s">
        <v>894</v>
      </c>
      <c r="I540" s="50" t="s">
        <v>892</v>
      </c>
      <c r="J540" s="27" t="s">
        <v>894</v>
      </c>
      <c r="K540" s="27" t="s">
        <v>892</v>
      </c>
      <c r="L540" s="27" t="s">
        <v>893</v>
      </c>
      <c r="M540" s="27" t="s">
        <v>892</v>
      </c>
      <c r="N540" s="27" t="s">
        <v>893</v>
      </c>
      <c r="O540" s="174"/>
      <c r="P540" s="27" t="s">
        <v>895</v>
      </c>
      <c r="Q540" s="27" t="s">
        <v>896</v>
      </c>
      <c r="R540" s="115" t="s">
        <v>897</v>
      </c>
    </row>
    <row r="541" spans="2:18" s="1" customFormat="1" ht="11.85" customHeight="1" x14ac:dyDescent="0.15">
      <c r="B541" s="116" t="s">
        <v>358</v>
      </c>
      <c r="C541" s="52" t="s">
        <v>1004</v>
      </c>
      <c r="D541" s="52" t="s">
        <v>906</v>
      </c>
      <c r="E541" s="8"/>
      <c r="F541" s="9"/>
      <c r="G541" s="8">
        <v>536</v>
      </c>
      <c r="H541" s="9">
        <v>5.5670959700872498E-2</v>
      </c>
      <c r="I541" s="8">
        <v>7231</v>
      </c>
      <c r="J541" s="9">
        <v>4.8636614337409401E-2</v>
      </c>
      <c r="K541" s="8">
        <v>152</v>
      </c>
      <c r="L541" s="9">
        <v>0.28358208955223901</v>
      </c>
      <c r="M541" s="8">
        <v>1362</v>
      </c>
      <c r="N541" s="9">
        <v>0.18835569077582601</v>
      </c>
      <c r="O541" s="54" t="s">
        <v>923</v>
      </c>
      <c r="P541" s="55">
        <v>13.490671641791</v>
      </c>
      <c r="Q541" s="55">
        <v>9.34375</v>
      </c>
      <c r="R541" s="117"/>
    </row>
    <row r="542" spans="2:18" s="1" customFormat="1" ht="11.85" customHeight="1" x14ac:dyDescent="0.15">
      <c r="B542" s="116" t="s">
        <v>357</v>
      </c>
      <c r="C542" s="56" t="s">
        <v>1004</v>
      </c>
      <c r="D542" s="56" t="s">
        <v>906</v>
      </c>
      <c r="E542" s="10">
        <v>1</v>
      </c>
      <c r="F542" s="11">
        <v>1.38888888888889E-2</v>
      </c>
      <c r="G542" s="10">
        <v>71</v>
      </c>
      <c r="H542" s="11">
        <v>7.3743248857499003E-3</v>
      </c>
      <c r="I542" s="10">
        <v>789</v>
      </c>
      <c r="J542" s="11">
        <v>5.3069131119092804E-3</v>
      </c>
      <c r="K542" s="10">
        <v>7</v>
      </c>
      <c r="L542" s="11">
        <v>9.85915492957746E-2</v>
      </c>
      <c r="M542" s="10">
        <v>71</v>
      </c>
      <c r="N542" s="11">
        <v>8.9987325728770606E-2</v>
      </c>
      <c r="O542" s="58" t="s">
        <v>931</v>
      </c>
      <c r="P542" s="59">
        <v>11.112676056338</v>
      </c>
      <c r="Q542" s="59">
        <v>8.921875</v>
      </c>
      <c r="R542" s="118"/>
    </row>
    <row r="543" spans="2:18" s="1" customFormat="1" ht="11.85" customHeight="1" x14ac:dyDescent="0.15">
      <c r="B543" s="116" t="s">
        <v>809</v>
      </c>
      <c r="C543" s="52" t="s">
        <v>918</v>
      </c>
      <c r="D543" s="52" t="s">
        <v>906</v>
      </c>
      <c r="E543" s="8">
        <v>1</v>
      </c>
      <c r="F543" s="9">
        <v>1.1904761904761899E-3</v>
      </c>
      <c r="G543" s="8">
        <v>839</v>
      </c>
      <c r="H543" s="9">
        <v>8.7141670128790996E-2</v>
      </c>
      <c r="I543" s="8">
        <v>14083</v>
      </c>
      <c r="J543" s="9">
        <v>9.47240270659295E-2</v>
      </c>
      <c r="K543" s="8">
        <v>41</v>
      </c>
      <c r="L543" s="9">
        <v>4.8867699642431497E-2</v>
      </c>
      <c r="M543" s="8">
        <v>585</v>
      </c>
      <c r="N543" s="9">
        <v>4.15394447205851E-2</v>
      </c>
      <c r="O543" s="54" t="s">
        <v>971</v>
      </c>
      <c r="P543" s="55">
        <v>16.785458879618599</v>
      </c>
      <c r="Q543" s="55">
        <v>14.8082706766917</v>
      </c>
      <c r="R543" s="117"/>
    </row>
    <row r="544" spans="2:18" s="1" customFormat="1" ht="11.85" customHeight="1" x14ac:dyDescent="0.15">
      <c r="B544" s="116" t="s">
        <v>359</v>
      </c>
      <c r="C544" s="56" t="s">
        <v>1004</v>
      </c>
      <c r="D544" s="56" t="s">
        <v>906</v>
      </c>
      <c r="E544" s="10"/>
      <c r="F544" s="11"/>
      <c r="G544" s="10">
        <v>458</v>
      </c>
      <c r="H544" s="11">
        <v>4.7569588699626103E-2</v>
      </c>
      <c r="I544" s="10">
        <v>3752</v>
      </c>
      <c r="J544" s="11">
        <v>2.5236423315441799E-2</v>
      </c>
      <c r="K544" s="10">
        <v>10</v>
      </c>
      <c r="L544" s="11">
        <v>2.1834061135371199E-2</v>
      </c>
      <c r="M544" s="10">
        <v>58</v>
      </c>
      <c r="N544" s="11">
        <v>1.54584221748401E-2</v>
      </c>
      <c r="O544" s="58" t="s">
        <v>931</v>
      </c>
      <c r="P544" s="59">
        <v>8.1921397379912708</v>
      </c>
      <c r="Q544" s="59">
        <v>7.7767857142857197</v>
      </c>
      <c r="R544" s="118"/>
    </row>
    <row r="545" spans="2:18" s="1" customFormat="1" ht="11.85" customHeight="1" x14ac:dyDescent="0.15">
      <c r="B545" s="116" t="s">
        <v>445</v>
      </c>
      <c r="C545" s="52" t="s">
        <v>1007</v>
      </c>
      <c r="D545" s="52" t="s">
        <v>906</v>
      </c>
      <c r="E545" s="8"/>
      <c r="F545" s="9"/>
      <c r="G545" s="8">
        <v>106</v>
      </c>
      <c r="H545" s="9">
        <v>1.10095554632322E-2</v>
      </c>
      <c r="I545" s="8">
        <v>757</v>
      </c>
      <c r="J545" s="9">
        <v>5.0916770921613699E-3</v>
      </c>
      <c r="K545" s="8">
        <v>7</v>
      </c>
      <c r="L545" s="9">
        <v>6.6037735849056603E-2</v>
      </c>
      <c r="M545" s="8">
        <v>23</v>
      </c>
      <c r="N545" s="9">
        <v>3.0383091149273501E-2</v>
      </c>
      <c r="O545" s="54" t="s">
        <v>918</v>
      </c>
      <c r="P545" s="55">
        <v>7.14150943396226</v>
      </c>
      <c r="Q545" s="55">
        <v>6.1414141414141401</v>
      </c>
      <c r="R545" s="117"/>
    </row>
    <row r="546" spans="2:18" s="1" customFormat="1" ht="11.85" customHeight="1" x14ac:dyDescent="0.15">
      <c r="B546" s="116" t="s">
        <v>465</v>
      </c>
      <c r="C546" s="56" t="s">
        <v>1005</v>
      </c>
      <c r="D546" s="56" t="s">
        <v>906</v>
      </c>
      <c r="E546" s="10"/>
      <c r="F546" s="11"/>
      <c r="G546" s="10">
        <v>95</v>
      </c>
      <c r="H546" s="11">
        <v>9.8670544245949305E-3</v>
      </c>
      <c r="I546" s="10">
        <v>1094</v>
      </c>
      <c r="J546" s="11">
        <v>7.3583814251315001E-3</v>
      </c>
      <c r="K546" s="10">
        <v>5</v>
      </c>
      <c r="L546" s="11">
        <v>5.2631578947368397E-2</v>
      </c>
      <c r="M546" s="10">
        <v>55</v>
      </c>
      <c r="N546" s="11">
        <v>5.0274223034734902E-2</v>
      </c>
      <c r="O546" s="58" t="s">
        <v>944</v>
      </c>
      <c r="P546" s="59">
        <v>11.515789473684199</v>
      </c>
      <c r="Q546" s="59">
        <v>9.6555555555555603</v>
      </c>
      <c r="R546" s="118"/>
    </row>
    <row r="547" spans="2:18" s="1" customFormat="1" ht="11.85" customHeight="1" x14ac:dyDescent="0.15">
      <c r="B547" s="116" t="s">
        <v>577</v>
      </c>
      <c r="C547" s="52" t="s">
        <v>916</v>
      </c>
      <c r="D547" s="52" t="s">
        <v>906</v>
      </c>
      <c r="E547" s="8">
        <v>2</v>
      </c>
      <c r="F547" s="9">
        <v>6.9444444444444397E-3</v>
      </c>
      <c r="G547" s="8">
        <v>286</v>
      </c>
      <c r="H547" s="9">
        <v>2.9705027004569999E-2</v>
      </c>
      <c r="I547" s="8">
        <v>2549</v>
      </c>
      <c r="J547" s="9">
        <v>1.7144894198043999E-2</v>
      </c>
      <c r="K547" s="8">
        <v>15</v>
      </c>
      <c r="L547" s="9">
        <v>5.2447552447552503E-2</v>
      </c>
      <c r="M547" s="8">
        <v>155</v>
      </c>
      <c r="N547" s="9">
        <v>6.0808160062769699E-2</v>
      </c>
      <c r="O547" s="54" t="s">
        <v>918</v>
      </c>
      <c r="P547" s="55">
        <v>8.9125874125874098</v>
      </c>
      <c r="Q547" s="55">
        <v>7.8376383763837696</v>
      </c>
      <c r="R547" s="117"/>
    </row>
    <row r="548" spans="2:18" s="1" customFormat="1" ht="11.85" customHeight="1" x14ac:dyDescent="0.15">
      <c r="B548" s="116" t="s">
        <v>576</v>
      </c>
      <c r="C548" s="56" t="s">
        <v>916</v>
      </c>
      <c r="D548" s="56" t="s">
        <v>906</v>
      </c>
      <c r="E548" s="10"/>
      <c r="F548" s="11"/>
      <c r="G548" s="10">
        <v>255</v>
      </c>
      <c r="H548" s="11">
        <v>2.64852513502285E-2</v>
      </c>
      <c r="I548" s="10">
        <v>3276</v>
      </c>
      <c r="J548" s="11">
        <v>2.2034787521691801E-2</v>
      </c>
      <c r="K548" s="10">
        <v>114</v>
      </c>
      <c r="L548" s="11">
        <v>0.44705882352941201</v>
      </c>
      <c r="M548" s="10">
        <v>979</v>
      </c>
      <c r="N548" s="11">
        <v>0.298840048840049</v>
      </c>
      <c r="O548" s="58" t="s">
        <v>916</v>
      </c>
      <c r="P548" s="59">
        <v>12.8470588235294</v>
      </c>
      <c r="Q548" s="59">
        <v>7.3900709219858198</v>
      </c>
      <c r="R548" s="118"/>
    </row>
    <row r="549" spans="2:18" s="1" customFormat="1" ht="11.85" customHeight="1" x14ac:dyDescent="0.15">
      <c r="B549" s="116" t="s">
        <v>348</v>
      </c>
      <c r="C549" s="52" t="s">
        <v>1004</v>
      </c>
      <c r="D549" s="52" t="s">
        <v>906</v>
      </c>
      <c r="E549" s="8"/>
      <c r="F549" s="9"/>
      <c r="G549" s="8">
        <v>259</v>
      </c>
      <c r="H549" s="9">
        <v>2.6900706273369299E-2</v>
      </c>
      <c r="I549" s="8">
        <v>5627</v>
      </c>
      <c r="J549" s="9">
        <v>3.7847908847545603E-2</v>
      </c>
      <c r="K549" s="8">
        <v>93</v>
      </c>
      <c r="L549" s="9">
        <v>0.35907335907335902</v>
      </c>
      <c r="M549" s="8">
        <v>1571</v>
      </c>
      <c r="N549" s="9">
        <v>0.27918962146792298</v>
      </c>
      <c r="O549" s="54" t="s">
        <v>931</v>
      </c>
      <c r="P549" s="55">
        <v>21.7258687258687</v>
      </c>
      <c r="Q549" s="55">
        <v>12.668674698795201</v>
      </c>
      <c r="R549" s="117"/>
    </row>
    <row r="550" spans="2:18" s="1" customFormat="1" ht="11.85" customHeight="1" x14ac:dyDescent="0.15">
      <c r="B550" s="116" t="s">
        <v>464</v>
      </c>
      <c r="C550" s="56" t="s">
        <v>1005</v>
      </c>
      <c r="D550" s="56" t="s">
        <v>906</v>
      </c>
      <c r="E550" s="10">
        <v>8</v>
      </c>
      <c r="F550" s="11">
        <v>3.0769230769230799E-2</v>
      </c>
      <c r="G550" s="10">
        <v>252</v>
      </c>
      <c r="H550" s="11">
        <v>2.61736601578729E-2</v>
      </c>
      <c r="I550" s="10">
        <v>3130</v>
      </c>
      <c r="J550" s="11">
        <v>2.1052773181591902E-2</v>
      </c>
      <c r="K550" s="10">
        <v>18</v>
      </c>
      <c r="L550" s="11">
        <v>7.1428571428571397E-2</v>
      </c>
      <c r="M550" s="10">
        <v>251</v>
      </c>
      <c r="N550" s="11">
        <v>8.0191693290734806E-2</v>
      </c>
      <c r="O550" s="58" t="s">
        <v>943</v>
      </c>
      <c r="P550" s="59">
        <v>12.4206349206349</v>
      </c>
      <c r="Q550" s="59">
        <v>10.072649572649601</v>
      </c>
      <c r="R550" s="118"/>
    </row>
    <row r="551" spans="2:18" s="1" customFormat="1" ht="11.85" customHeight="1" x14ac:dyDescent="0.15">
      <c r="B551" s="116" t="s">
        <v>805</v>
      </c>
      <c r="C551" s="52" t="s">
        <v>1007</v>
      </c>
      <c r="D551" s="52" t="s">
        <v>906</v>
      </c>
      <c r="E551" s="8"/>
      <c r="F551" s="9"/>
      <c r="G551" s="8">
        <v>232</v>
      </c>
      <c r="H551" s="9">
        <v>2.40963855421687E-2</v>
      </c>
      <c r="I551" s="8">
        <v>2414</v>
      </c>
      <c r="J551" s="9">
        <v>1.62368672397326E-2</v>
      </c>
      <c r="K551" s="8">
        <v>86</v>
      </c>
      <c r="L551" s="9">
        <v>0.37068965517241398</v>
      </c>
      <c r="M551" s="8">
        <v>713</v>
      </c>
      <c r="N551" s="9">
        <v>0.295360397680199</v>
      </c>
      <c r="O551" s="54" t="s">
        <v>920</v>
      </c>
      <c r="P551" s="55">
        <v>10.4051724137931</v>
      </c>
      <c r="Q551" s="55">
        <v>5.7602739726027403</v>
      </c>
      <c r="R551" s="117"/>
    </row>
    <row r="552" spans="2:18" s="1" customFormat="1" ht="11.85" customHeight="1" x14ac:dyDescent="0.15">
      <c r="B552" s="116" t="s">
        <v>676</v>
      </c>
      <c r="C552" s="56" t="s">
        <v>918</v>
      </c>
      <c r="D552" s="56" t="s">
        <v>906</v>
      </c>
      <c r="E552" s="10">
        <v>1</v>
      </c>
      <c r="F552" s="11">
        <v>1.87265917602996E-3</v>
      </c>
      <c r="G552" s="10">
        <v>533</v>
      </c>
      <c r="H552" s="11">
        <v>5.5359368508516797E-2</v>
      </c>
      <c r="I552" s="10">
        <v>7042</v>
      </c>
      <c r="J552" s="11">
        <v>4.7365376595773299E-2</v>
      </c>
      <c r="K552" s="10">
        <v>36</v>
      </c>
      <c r="L552" s="11">
        <v>6.7542213883677302E-2</v>
      </c>
      <c r="M552" s="10">
        <v>615</v>
      </c>
      <c r="N552" s="11">
        <v>8.7333143993183801E-2</v>
      </c>
      <c r="O552" s="58" t="s">
        <v>944</v>
      </c>
      <c r="P552" s="59">
        <v>13.2120075046904</v>
      </c>
      <c r="Q552" s="59">
        <v>10.4688128772636</v>
      </c>
      <c r="R552" s="118"/>
    </row>
    <row r="553" spans="2:18" s="1" customFormat="1" ht="11.85" customHeight="1" x14ac:dyDescent="0.15">
      <c r="B553" s="116" t="s">
        <v>349</v>
      </c>
      <c r="C553" s="52" t="s">
        <v>1004</v>
      </c>
      <c r="D553" s="52" t="s">
        <v>906</v>
      </c>
      <c r="E553" s="8">
        <v>1</v>
      </c>
      <c r="F553" s="9">
        <v>2.8985507246376799E-3</v>
      </c>
      <c r="G553" s="8">
        <v>344</v>
      </c>
      <c r="H553" s="9">
        <v>3.5729123390112201E-2</v>
      </c>
      <c r="I553" s="8">
        <v>5571</v>
      </c>
      <c r="J553" s="9">
        <v>3.7471245812986803E-2</v>
      </c>
      <c r="K553" s="8">
        <v>10</v>
      </c>
      <c r="L553" s="9">
        <v>2.9069767441860499E-2</v>
      </c>
      <c r="M553" s="8">
        <v>226</v>
      </c>
      <c r="N553" s="9">
        <v>4.05672231197272E-2</v>
      </c>
      <c r="O553" s="54" t="s">
        <v>932</v>
      </c>
      <c r="P553" s="55">
        <v>16.194767441860499</v>
      </c>
      <c r="Q553" s="55">
        <v>14.745508982035901</v>
      </c>
      <c r="R553" s="117"/>
    </row>
    <row r="554" spans="2:18" s="1" customFormat="1" ht="11.85" customHeight="1" x14ac:dyDescent="0.15">
      <c r="B554" s="116" t="s">
        <v>807</v>
      </c>
      <c r="C554" s="56" t="s">
        <v>908</v>
      </c>
      <c r="D554" s="56" t="s">
        <v>906</v>
      </c>
      <c r="E554" s="10"/>
      <c r="F554" s="11"/>
      <c r="G554" s="10">
        <v>64</v>
      </c>
      <c r="H554" s="11">
        <v>6.64727877025343E-3</v>
      </c>
      <c r="I554" s="10">
        <v>821</v>
      </c>
      <c r="J554" s="11">
        <v>5.5221491316571796E-3</v>
      </c>
      <c r="K554" s="10">
        <v>6</v>
      </c>
      <c r="L554" s="11">
        <v>9.375E-2</v>
      </c>
      <c r="M554" s="10">
        <v>41</v>
      </c>
      <c r="N554" s="11">
        <v>4.9939098660170503E-2</v>
      </c>
      <c r="O554" s="58" t="s">
        <v>945</v>
      </c>
      <c r="P554" s="59">
        <v>12.828125</v>
      </c>
      <c r="Q554" s="59">
        <v>10.862068965517199</v>
      </c>
      <c r="R554" s="118"/>
    </row>
    <row r="555" spans="2:18" s="1" customFormat="1" ht="11.85" customHeight="1" x14ac:dyDescent="0.15">
      <c r="B555" s="116" t="s">
        <v>468</v>
      </c>
      <c r="C555" s="52" t="s">
        <v>1005</v>
      </c>
      <c r="D555" s="52" t="s">
        <v>906</v>
      </c>
      <c r="E555" s="8">
        <v>1</v>
      </c>
      <c r="F555" s="9">
        <v>4.65116279069767E-3</v>
      </c>
      <c r="G555" s="8">
        <v>214</v>
      </c>
      <c r="H555" s="9">
        <v>2.2226838388034902E-2</v>
      </c>
      <c r="I555" s="8">
        <v>2115</v>
      </c>
      <c r="J555" s="9">
        <v>1.4225755680213101E-2</v>
      </c>
      <c r="K555" s="8">
        <v>3</v>
      </c>
      <c r="L555" s="9">
        <v>1.4018691588785E-2</v>
      </c>
      <c r="M555" s="8">
        <v>16</v>
      </c>
      <c r="N555" s="9">
        <v>7.5650118203309698E-3</v>
      </c>
      <c r="O555" s="54" t="s">
        <v>943</v>
      </c>
      <c r="P555" s="55">
        <v>9.8831775700934603</v>
      </c>
      <c r="Q555" s="55">
        <v>9.5355450236966792</v>
      </c>
      <c r="R555" s="117"/>
    </row>
    <row r="556" spans="2:18" s="1" customFormat="1" ht="11.85" customHeight="1" x14ac:dyDescent="0.15">
      <c r="B556" s="116" t="s">
        <v>467</v>
      </c>
      <c r="C556" s="56" t="s">
        <v>1005</v>
      </c>
      <c r="D556" s="56" t="s">
        <v>906</v>
      </c>
      <c r="E556" s="10"/>
      <c r="F556" s="11"/>
      <c r="G556" s="10">
        <v>87</v>
      </c>
      <c r="H556" s="11">
        <v>9.0361445783132491E-3</v>
      </c>
      <c r="I556" s="10">
        <v>1157</v>
      </c>
      <c r="J556" s="11">
        <v>7.78212733901018E-3</v>
      </c>
      <c r="K556" s="10">
        <v>33</v>
      </c>
      <c r="L556" s="11">
        <v>0.37931034482758602</v>
      </c>
      <c r="M556" s="10">
        <v>337</v>
      </c>
      <c r="N556" s="11">
        <v>0.291270527225583</v>
      </c>
      <c r="O556" s="58" t="s">
        <v>912</v>
      </c>
      <c r="P556" s="59">
        <v>13.298850574712599</v>
      </c>
      <c r="Q556" s="59">
        <v>7.2407407407407396</v>
      </c>
      <c r="R556" s="118"/>
    </row>
    <row r="557" spans="2:18" s="1" customFormat="1" ht="11.85" customHeight="1" x14ac:dyDescent="0.15">
      <c r="B557" s="116" t="s">
        <v>534</v>
      </c>
      <c r="C557" s="52" t="s">
        <v>1008</v>
      </c>
      <c r="D557" s="52" t="s">
        <v>906</v>
      </c>
      <c r="E557" s="8">
        <v>2</v>
      </c>
      <c r="F557" s="9">
        <v>8.1632653061224497E-3</v>
      </c>
      <c r="G557" s="8">
        <v>243</v>
      </c>
      <c r="H557" s="9">
        <v>2.5238886580805999E-2</v>
      </c>
      <c r="I557" s="8">
        <v>2183</v>
      </c>
      <c r="J557" s="9">
        <v>1.46831322221774E-2</v>
      </c>
      <c r="K557" s="8">
        <v>6</v>
      </c>
      <c r="L557" s="9">
        <v>2.4691358024691398E-2</v>
      </c>
      <c r="M557" s="8">
        <v>19</v>
      </c>
      <c r="N557" s="9">
        <v>8.7036188731103997E-3</v>
      </c>
      <c r="O557" s="54" t="s">
        <v>913</v>
      </c>
      <c r="P557" s="55">
        <v>8.9835390946502098</v>
      </c>
      <c r="Q557" s="55">
        <v>8.5738396624472593</v>
      </c>
      <c r="R557" s="117"/>
    </row>
    <row r="558" spans="2:18" s="1" customFormat="1" ht="11.85" customHeight="1" x14ac:dyDescent="0.15">
      <c r="B558" s="116" t="s">
        <v>338</v>
      </c>
      <c r="C558" s="56" t="s">
        <v>1013</v>
      </c>
      <c r="D558" s="56" t="s">
        <v>906</v>
      </c>
      <c r="E558" s="10">
        <v>2</v>
      </c>
      <c r="F558" s="11">
        <v>2.53164556962025E-2</v>
      </c>
      <c r="G558" s="10">
        <v>77</v>
      </c>
      <c r="H558" s="11">
        <v>7.9975072704611596E-3</v>
      </c>
      <c r="I558" s="10">
        <v>499</v>
      </c>
      <c r="J558" s="11">
        <v>3.3563366829438899E-3</v>
      </c>
      <c r="K558" s="10">
        <v>8</v>
      </c>
      <c r="L558" s="11">
        <v>0.103896103896104</v>
      </c>
      <c r="M558" s="10">
        <v>44</v>
      </c>
      <c r="N558" s="11">
        <v>8.8176352705410799E-2</v>
      </c>
      <c r="O558" s="58" t="s">
        <v>920</v>
      </c>
      <c r="P558" s="59">
        <v>6.4805194805194803</v>
      </c>
      <c r="Q558" s="59">
        <v>5.4347826086956497</v>
      </c>
      <c r="R558" s="118"/>
    </row>
    <row r="559" spans="2:18" s="1" customFormat="1" ht="11.85" customHeight="1" x14ac:dyDescent="0.15">
      <c r="B559" s="116" t="s">
        <v>606</v>
      </c>
      <c r="C559" s="52" t="s">
        <v>921</v>
      </c>
      <c r="D559" s="52" t="s">
        <v>906</v>
      </c>
      <c r="E559" s="8"/>
      <c r="F559" s="9"/>
      <c r="G559" s="8">
        <v>97</v>
      </c>
      <c r="H559" s="9">
        <v>1.0074781886165399E-2</v>
      </c>
      <c r="I559" s="8">
        <v>1001</v>
      </c>
      <c r="J559" s="9">
        <v>6.7328517427391503E-3</v>
      </c>
      <c r="K559" s="8">
        <v>12</v>
      </c>
      <c r="L559" s="9">
        <v>0.123711340206186</v>
      </c>
      <c r="M559" s="8">
        <v>100</v>
      </c>
      <c r="N559" s="9">
        <v>9.9900099900099903E-2</v>
      </c>
      <c r="O559" s="54" t="s">
        <v>908</v>
      </c>
      <c r="P559" s="55">
        <v>10.319587628866</v>
      </c>
      <c r="Q559" s="55">
        <v>8.3411764705882394</v>
      </c>
      <c r="R559" s="117"/>
    </row>
    <row r="560" spans="2:18" s="1" customFormat="1" ht="11.85" customHeight="1" x14ac:dyDescent="0.15">
      <c r="B560" s="116" t="s">
        <v>533</v>
      </c>
      <c r="C560" s="56" t="s">
        <v>1008</v>
      </c>
      <c r="D560" s="56" t="s">
        <v>906</v>
      </c>
      <c r="E560" s="10">
        <v>1</v>
      </c>
      <c r="F560" s="11">
        <v>5.6179775280898901E-3</v>
      </c>
      <c r="G560" s="10">
        <v>177</v>
      </c>
      <c r="H560" s="11">
        <v>1.8383880348982098E-2</v>
      </c>
      <c r="I560" s="10">
        <v>2292</v>
      </c>
      <c r="J560" s="11">
        <v>1.5416279914443699E-2</v>
      </c>
      <c r="K560" s="10">
        <v>51</v>
      </c>
      <c r="L560" s="11">
        <v>0.28813559322033899</v>
      </c>
      <c r="M560" s="10">
        <v>492</v>
      </c>
      <c r="N560" s="11">
        <v>0.21465968586387399</v>
      </c>
      <c r="O560" s="58" t="s">
        <v>917</v>
      </c>
      <c r="P560" s="59">
        <v>12.9491525423729</v>
      </c>
      <c r="Q560" s="59">
        <v>8.6190476190476204</v>
      </c>
      <c r="R560" s="118"/>
    </row>
    <row r="561" spans="2:18" s="1" customFormat="1" ht="11.85" customHeight="1" x14ac:dyDescent="0.15">
      <c r="B561" s="116" t="s">
        <v>673</v>
      </c>
      <c r="C561" s="52" t="s">
        <v>918</v>
      </c>
      <c r="D561" s="52" t="s">
        <v>906</v>
      </c>
      <c r="E561" s="8"/>
      <c r="F561" s="9"/>
      <c r="G561" s="8">
        <v>106</v>
      </c>
      <c r="H561" s="9">
        <v>1.10095554632322E-2</v>
      </c>
      <c r="I561" s="8">
        <v>890</v>
      </c>
      <c r="J561" s="9">
        <v>5.9862517992386004E-3</v>
      </c>
      <c r="K561" s="8">
        <v>3</v>
      </c>
      <c r="L561" s="9">
        <v>2.83018867924528E-2</v>
      </c>
      <c r="M561" s="8">
        <v>39</v>
      </c>
      <c r="N561" s="9">
        <v>4.3820224719101103E-2</v>
      </c>
      <c r="O561" s="54" t="s">
        <v>913</v>
      </c>
      <c r="P561" s="55">
        <v>8.3962264150943398</v>
      </c>
      <c r="Q561" s="55">
        <v>7.6213592233009697</v>
      </c>
      <c r="R561" s="117"/>
    </row>
    <row r="562" spans="2:18" s="1" customFormat="1" ht="11.85" customHeight="1" x14ac:dyDescent="0.15">
      <c r="B562" s="116" t="s">
        <v>794</v>
      </c>
      <c r="C562" s="56" t="s">
        <v>1006</v>
      </c>
      <c r="D562" s="56" t="s">
        <v>906</v>
      </c>
      <c r="E562" s="10">
        <v>1</v>
      </c>
      <c r="F562" s="11">
        <v>1.1494252873563199E-2</v>
      </c>
      <c r="G562" s="10">
        <v>86</v>
      </c>
      <c r="H562" s="11">
        <v>8.9322808475280398E-3</v>
      </c>
      <c r="I562" s="10">
        <v>1429</v>
      </c>
      <c r="J562" s="11">
        <v>9.6116335068673706E-3</v>
      </c>
      <c r="K562" s="10">
        <v>7</v>
      </c>
      <c r="L562" s="11">
        <v>8.1395348837209294E-2</v>
      </c>
      <c r="M562" s="10">
        <v>96</v>
      </c>
      <c r="N562" s="11">
        <v>6.7179846046186098E-2</v>
      </c>
      <c r="O562" s="58" t="s">
        <v>904</v>
      </c>
      <c r="P562" s="59">
        <v>16.616279069767401</v>
      </c>
      <c r="Q562" s="59">
        <v>13.329113924050599</v>
      </c>
      <c r="R562" s="118"/>
    </row>
    <row r="563" spans="2:18" s="1" customFormat="1" ht="11.85" customHeight="1" x14ac:dyDescent="0.15">
      <c r="B563" s="116" t="s">
        <v>674</v>
      </c>
      <c r="C563" s="52" t="s">
        <v>918</v>
      </c>
      <c r="D563" s="52" t="s">
        <v>906</v>
      </c>
      <c r="E563" s="8">
        <v>2</v>
      </c>
      <c r="F563" s="9">
        <v>7.6923076923076901E-3</v>
      </c>
      <c r="G563" s="8">
        <v>258</v>
      </c>
      <c r="H563" s="9">
        <v>2.67968425425841E-2</v>
      </c>
      <c r="I563" s="8">
        <v>1918</v>
      </c>
      <c r="J563" s="9">
        <v>1.2900708933640001E-2</v>
      </c>
      <c r="K563" s="8">
        <v>17</v>
      </c>
      <c r="L563" s="9">
        <v>6.5891472868217102E-2</v>
      </c>
      <c r="M563" s="8">
        <v>124</v>
      </c>
      <c r="N563" s="9">
        <v>6.4650677789363897E-2</v>
      </c>
      <c r="O563" s="54" t="s">
        <v>935</v>
      </c>
      <c r="P563" s="55">
        <v>7.4341085271317802</v>
      </c>
      <c r="Q563" s="55">
        <v>6.2448132780082997</v>
      </c>
      <c r="R563" s="117"/>
    </row>
    <row r="564" spans="2:18" s="1" customFormat="1" ht="11.85" customHeight="1" x14ac:dyDescent="0.15">
      <c r="B564" s="116" t="s">
        <v>727</v>
      </c>
      <c r="C564" s="56" t="s">
        <v>945</v>
      </c>
      <c r="D564" s="56" t="s">
        <v>906</v>
      </c>
      <c r="E564" s="10">
        <v>1</v>
      </c>
      <c r="F564" s="11">
        <v>1.5455950540958299E-3</v>
      </c>
      <c r="G564" s="10">
        <v>646</v>
      </c>
      <c r="H564" s="11">
        <v>6.7095970087245493E-2</v>
      </c>
      <c r="I564" s="10">
        <v>13230</v>
      </c>
      <c r="J564" s="11">
        <v>8.8986641914524406E-2</v>
      </c>
      <c r="K564" s="10">
        <v>35</v>
      </c>
      <c r="L564" s="11">
        <v>5.41795665634675E-2</v>
      </c>
      <c r="M564" s="10">
        <v>770</v>
      </c>
      <c r="N564" s="11">
        <v>5.8201058201058198E-2</v>
      </c>
      <c r="O564" s="58" t="s">
        <v>948</v>
      </c>
      <c r="P564" s="59">
        <v>20.479876160990699</v>
      </c>
      <c r="Q564" s="59">
        <v>17.356792144026201</v>
      </c>
      <c r="R564" s="118"/>
    </row>
    <row r="565" spans="2:18" s="1" customFormat="1" ht="11.85" customHeight="1" x14ac:dyDescent="0.15">
      <c r="B565" s="116" t="s">
        <v>793</v>
      </c>
      <c r="C565" s="52" t="s">
        <v>1006</v>
      </c>
      <c r="D565" s="52" t="s">
        <v>906</v>
      </c>
      <c r="E565" s="8">
        <v>2</v>
      </c>
      <c r="F565" s="9">
        <v>1.5151515151515201E-2</v>
      </c>
      <c r="G565" s="8">
        <v>130</v>
      </c>
      <c r="H565" s="9">
        <v>1.3502285002077299E-2</v>
      </c>
      <c r="I565" s="8">
        <v>2893</v>
      </c>
      <c r="J565" s="9">
        <v>1.9458681410334001E-2</v>
      </c>
      <c r="K565" s="8">
        <v>12</v>
      </c>
      <c r="L565" s="9">
        <v>9.2307692307692299E-2</v>
      </c>
      <c r="M565" s="8">
        <v>200</v>
      </c>
      <c r="N565" s="9">
        <v>6.9132388524023494E-2</v>
      </c>
      <c r="O565" s="54" t="s">
        <v>904</v>
      </c>
      <c r="P565" s="55">
        <v>22.253846153846201</v>
      </c>
      <c r="Q565" s="55">
        <v>18.754237288135599</v>
      </c>
      <c r="R565" s="117"/>
    </row>
    <row r="566" spans="2:18" s="1" customFormat="1" ht="11.85" customHeight="1" x14ac:dyDescent="0.15">
      <c r="B566" s="116" t="s">
        <v>811</v>
      </c>
      <c r="C566" s="56" t="s">
        <v>918</v>
      </c>
      <c r="D566" s="56" t="s">
        <v>899</v>
      </c>
      <c r="E566" s="10"/>
      <c r="F566" s="11"/>
      <c r="G566" s="10">
        <v>112</v>
      </c>
      <c r="H566" s="11">
        <v>1.1632737847943501E-2</v>
      </c>
      <c r="I566" s="10">
        <v>4276</v>
      </c>
      <c r="J566" s="11">
        <v>2.87609131388138E-2</v>
      </c>
      <c r="K566" s="10">
        <v>10</v>
      </c>
      <c r="L566" s="11">
        <v>8.9285714285714302E-2</v>
      </c>
      <c r="M566" s="10">
        <v>263</v>
      </c>
      <c r="N566" s="11">
        <v>6.15060804490178E-2</v>
      </c>
      <c r="O566" s="58" t="s">
        <v>936</v>
      </c>
      <c r="P566" s="59">
        <v>38.178571428571402</v>
      </c>
      <c r="Q566" s="59">
        <v>32.186274509803901</v>
      </c>
      <c r="R566" s="118">
        <v>12.3928571428571</v>
      </c>
    </row>
    <row r="567" spans="2:18" s="1" customFormat="1" ht="11.85" customHeight="1" x14ac:dyDescent="0.15">
      <c r="B567" s="116" t="s">
        <v>390</v>
      </c>
      <c r="C567" s="52" t="s">
        <v>1003</v>
      </c>
      <c r="D567" s="52" t="s">
        <v>906</v>
      </c>
      <c r="E567" s="8"/>
      <c r="F567" s="9"/>
      <c r="G567" s="8">
        <v>142</v>
      </c>
      <c r="H567" s="9">
        <v>1.4748649771499801E-2</v>
      </c>
      <c r="I567" s="8">
        <v>4063</v>
      </c>
      <c r="J567" s="9">
        <v>2.7328248382366801E-2</v>
      </c>
      <c r="K567" s="8"/>
      <c r="L567" s="9"/>
      <c r="M567" s="8"/>
      <c r="N567" s="9"/>
      <c r="O567" s="54" t="s">
        <v>941</v>
      </c>
      <c r="P567" s="55">
        <v>28.612676056338</v>
      </c>
      <c r="Q567" s="55">
        <v>28.612676056338</v>
      </c>
      <c r="R567" s="117"/>
    </row>
    <row r="568" spans="2:18" s="1" customFormat="1" ht="11.85" customHeight="1" x14ac:dyDescent="0.15">
      <c r="B568" s="116" t="s">
        <v>475</v>
      </c>
      <c r="C568" s="56" t="s">
        <v>1002</v>
      </c>
      <c r="D568" s="56" t="s">
        <v>899</v>
      </c>
      <c r="E568" s="10">
        <v>1</v>
      </c>
      <c r="F568" s="11">
        <v>1.5151515151515201E-2</v>
      </c>
      <c r="G568" s="10">
        <v>65</v>
      </c>
      <c r="H568" s="11">
        <v>6.7511425010386402E-3</v>
      </c>
      <c r="I568" s="10">
        <v>1385</v>
      </c>
      <c r="J568" s="11">
        <v>9.3156839797140095E-3</v>
      </c>
      <c r="K568" s="10">
        <v>8</v>
      </c>
      <c r="L568" s="11">
        <v>0.123076923076923</v>
      </c>
      <c r="M568" s="10">
        <v>139</v>
      </c>
      <c r="N568" s="11">
        <v>0.100361010830325</v>
      </c>
      <c r="O568" s="58" t="s">
        <v>944</v>
      </c>
      <c r="P568" s="59">
        <v>21.307692307692299</v>
      </c>
      <c r="Q568" s="59">
        <v>17.087719298245599</v>
      </c>
      <c r="R568" s="118">
        <v>6.8615384615384603</v>
      </c>
    </row>
    <row r="569" spans="2:18" s="1" customFormat="1" ht="11.85" customHeight="1" x14ac:dyDescent="0.15">
      <c r="B569" s="116" t="s">
        <v>494</v>
      </c>
      <c r="C569" s="52" t="s">
        <v>1002</v>
      </c>
      <c r="D569" s="52" t="s">
        <v>906</v>
      </c>
      <c r="E569" s="8">
        <v>2</v>
      </c>
      <c r="F569" s="9">
        <v>1.01522842639594E-2</v>
      </c>
      <c r="G569" s="8">
        <v>195</v>
      </c>
      <c r="H569" s="9">
        <v>2.0253427503115901E-2</v>
      </c>
      <c r="I569" s="8">
        <v>4121</v>
      </c>
      <c r="J569" s="9">
        <v>2.7718363668159898E-2</v>
      </c>
      <c r="K569" s="8">
        <v>7</v>
      </c>
      <c r="L569" s="9">
        <v>3.5897435897435902E-2</v>
      </c>
      <c r="M569" s="8">
        <v>111</v>
      </c>
      <c r="N569" s="9">
        <v>2.6935209900509599E-2</v>
      </c>
      <c r="O569" s="54" t="s">
        <v>952</v>
      </c>
      <c r="P569" s="55">
        <v>21.133333333333301</v>
      </c>
      <c r="Q569" s="55">
        <v>19.281914893617</v>
      </c>
      <c r="R569" s="117"/>
    </row>
    <row r="570" spans="2:18" s="1" customFormat="1" ht="11.85" customHeight="1" x14ac:dyDescent="0.15">
      <c r="B570" s="116" t="s">
        <v>728</v>
      </c>
      <c r="C570" s="56" t="s">
        <v>945</v>
      </c>
      <c r="D570" s="56" t="s">
        <v>906</v>
      </c>
      <c r="E570" s="10">
        <v>6</v>
      </c>
      <c r="F570" s="11">
        <v>2.0066889632107E-2</v>
      </c>
      <c r="G570" s="10">
        <v>293</v>
      </c>
      <c r="H570" s="11">
        <v>3.0432073120066499E-2</v>
      </c>
      <c r="I570" s="10">
        <v>3612</v>
      </c>
      <c r="J570" s="11">
        <v>2.42947657290448E-2</v>
      </c>
      <c r="K570" s="10">
        <v>17</v>
      </c>
      <c r="L570" s="11">
        <v>5.8020477815699703E-2</v>
      </c>
      <c r="M570" s="10">
        <v>209</v>
      </c>
      <c r="N570" s="11">
        <v>5.7862679955703197E-2</v>
      </c>
      <c r="O570" s="58" t="s">
        <v>943</v>
      </c>
      <c r="P570" s="59">
        <v>12.3276450511945</v>
      </c>
      <c r="Q570" s="59">
        <v>10.5434782608696</v>
      </c>
      <c r="R570" s="118"/>
    </row>
    <row r="571" spans="2:18" s="1" customFormat="1" ht="15.4" customHeight="1" x14ac:dyDescent="0.15">
      <c r="B571" s="119" t="s">
        <v>1009</v>
      </c>
      <c r="C571" s="63"/>
      <c r="D571" s="63"/>
      <c r="E571" s="20">
        <v>0</v>
      </c>
      <c r="F571" s="22">
        <v>0</v>
      </c>
      <c r="G571" s="20">
        <v>561</v>
      </c>
      <c r="H571" s="22">
        <v>5.8267552970502699E-2</v>
      </c>
      <c r="I571" s="20">
        <v>18384</v>
      </c>
      <c r="J571" s="22">
        <v>0.12365309334517099</v>
      </c>
      <c r="K571" s="20">
        <v>271</v>
      </c>
      <c r="L571" s="22">
        <v>0.48306595365418897</v>
      </c>
      <c r="M571" s="20">
        <v>6016</v>
      </c>
      <c r="N571" s="22">
        <v>0.32724107919930401</v>
      </c>
      <c r="O571" s="63"/>
      <c r="P571" s="64">
        <v>32.770053475935804</v>
      </c>
      <c r="Q571" s="64">
        <v>23.482758620689701</v>
      </c>
      <c r="R571" s="120">
        <v>9.0106951871657692</v>
      </c>
    </row>
    <row r="572" spans="2:18" s="1" customFormat="1" ht="14.65" customHeight="1" x14ac:dyDescent="0.15">
      <c r="B572" s="119" t="s">
        <v>1010</v>
      </c>
      <c r="C572" s="65"/>
      <c r="D572" s="65"/>
      <c r="E572" s="21">
        <v>13</v>
      </c>
      <c r="F572" s="23">
        <v>7.1350164654226103E-3</v>
      </c>
      <c r="G572" s="21">
        <v>1809</v>
      </c>
      <c r="H572" s="23">
        <v>0.187889488990445</v>
      </c>
      <c r="I572" s="21">
        <v>25090</v>
      </c>
      <c r="J572" s="23">
        <v>0.168758491733592</v>
      </c>
      <c r="K572" s="21">
        <v>402</v>
      </c>
      <c r="L572" s="23">
        <v>0.22222222222222199</v>
      </c>
      <c r="M572" s="21">
        <v>5327</v>
      </c>
      <c r="N572" s="23">
        <v>0.21231566361099999</v>
      </c>
      <c r="O572" s="65"/>
      <c r="P572" s="66">
        <v>13.869541182974</v>
      </c>
      <c r="Q572" s="66">
        <v>9.8443496801705805</v>
      </c>
      <c r="R572" s="121"/>
    </row>
    <row r="573" spans="2:18" s="1" customFormat="1" ht="14.65" customHeight="1" x14ac:dyDescent="0.15">
      <c r="B573" s="108" t="s">
        <v>879</v>
      </c>
      <c r="C573" s="122"/>
      <c r="D573" s="122"/>
      <c r="E573" s="109">
        <v>48</v>
      </c>
      <c r="F573" s="110">
        <v>4.9607275733774296E-3</v>
      </c>
      <c r="G573" s="109">
        <v>9628</v>
      </c>
      <c r="H573" s="110">
        <v>1</v>
      </c>
      <c r="I573" s="109">
        <v>148674</v>
      </c>
      <c r="J573" s="110">
        <v>1</v>
      </c>
      <c r="K573" s="109">
        <v>1502</v>
      </c>
      <c r="L573" s="110">
        <v>0.15600332363938499</v>
      </c>
      <c r="M573" s="109">
        <v>20698</v>
      </c>
      <c r="N573" s="110">
        <v>0.13921734802319199</v>
      </c>
      <c r="O573" s="122"/>
      <c r="P573" s="123">
        <v>15.4418363107603</v>
      </c>
      <c r="Q573" s="123">
        <v>12.114693576175201</v>
      </c>
      <c r="R573" s="124">
        <v>9.3346883468834694</v>
      </c>
    </row>
    <row r="574" spans="2:18" s="1" customFormat="1" ht="12.75" customHeight="1" x14ac:dyDescent="0.2">
      <c r="B574" s="183" t="s">
        <v>979</v>
      </c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</row>
    <row r="575" spans="2:18" s="1" customFormat="1" ht="14.65" customHeight="1" x14ac:dyDescent="0.15"/>
    <row r="576" spans="2:18" s="1" customFormat="1" ht="14.65" customHeight="1" x14ac:dyDescent="0.15">
      <c r="B576" s="114" t="s">
        <v>1824</v>
      </c>
    </row>
    <row r="577" spans="2:18" s="1" customFormat="1" ht="21.75" customHeight="1" x14ac:dyDescent="0.2">
      <c r="B577" s="192"/>
      <c r="C577" s="101"/>
      <c r="D577" s="193"/>
      <c r="E577" s="193"/>
      <c r="F577" s="193"/>
      <c r="G577" s="167" t="s">
        <v>885</v>
      </c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</row>
    <row r="578" spans="2:18" s="1" customFormat="1" ht="14.65" customHeight="1" x14ac:dyDescent="0.2">
      <c r="B578" s="192"/>
      <c r="C578" s="62"/>
      <c r="D578" s="193"/>
      <c r="E578" s="193"/>
      <c r="F578" s="193"/>
      <c r="G578" s="177" t="s">
        <v>832</v>
      </c>
      <c r="H578" s="177"/>
      <c r="I578" s="177"/>
      <c r="J578" s="177"/>
      <c r="K578" s="174" t="s">
        <v>886</v>
      </c>
      <c r="L578" s="174"/>
      <c r="M578" s="174"/>
      <c r="N578" s="174"/>
      <c r="O578" s="174" t="s">
        <v>887</v>
      </c>
      <c r="P578" s="191" t="s">
        <v>888</v>
      </c>
      <c r="Q578" s="191"/>
      <c r="R578" s="191"/>
    </row>
    <row r="579" spans="2:18" s="1" customFormat="1" ht="14.65" customHeight="1" x14ac:dyDescent="0.15">
      <c r="B579" s="194" t="s">
        <v>274</v>
      </c>
      <c r="C579" s="177" t="s">
        <v>1001</v>
      </c>
      <c r="D579" s="177" t="s">
        <v>889</v>
      </c>
      <c r="E579" s="195" t="s">
        <v>842</v>
      </c>
      <c r="F579" s="195"/>
      <c r="G579" s="177" t="s">
        <v>890</v>
      </c>
      <c r="H579" s="177"/>
      <c r="I579" s="177" t="s">
        <v>891</v>
      </c>
      <c r="J579" s="177"/>
      <c r="K579" s="174" t="s">
        <v>890</v>
      </c>
      <c r="L579" s="174"/>
      <c r="M579" s="174" t="s">
        <v>891</v>
      </c>
      <c r="N579" s="174"/>
      <c r="O579" s="174"/>
      <c r="P579" s="191"/>
      <c r="Q579" s="191"/>
      <c r="R579" s="191"/>
    </row>
    <row r="580" spans="2:18" s="1" customFormat="1" ht="37.15" customHeight="1" x14ac:dyDescent="0.15">
      <c r="B580" s="194"/>
      <c r="C580" s="177"/>
      <c r="D580" s="177"/>
      <c r="E580" s="50" t="s">
        <v>892</v>
      </c>
      <c r="F580" s="50" t="s">
        <v>893</v>
      </c>
      <c r="G580" s="50" t="s">
        <v>892</v>
      </c>
      <c r="H580" s="27" t="s">
        <v>894</v>
      </c>
      <c r="I580" s="50" t="s">
        <v>892</v>
      </c>
      <c r="J580" s="27" t="s">
        <v>894</v>
      </c>
      <c r="K580" s="27" t="s">
        <v>892</v>
      </c>
      <c r="L580" s="27" t="s">
        <v>893</v>
      </c>
      <c r="M580" s="27" t="s">
        <v>892</v>
      </c>
      <c r="N580" s="27" t="s">
        <v>893</v>
      </c>
      <c r="O580" s="174"/>
      <c r="P580" s="27" t="s">
        <v>895</v>
      </c>
      <c r="Q580" s="27" t="s">
        <v>896</v>
      </c>
      <c r="R580" s="115" t="s">
        <v>897</v>
      </c>
    </row>
    <row r="581" spans="2:18" s="1" customFormat="1" ht="11.85" customHeight="1" x14ac:dyDescent="0.15">
      <c r="B581" s="116" t="s">
        <v>512</v>
      </c>
      <c r="C581" s="52" t="s">
        <v>1002</v>
      </c>
      <c r="D581" s="52" t="s">
        <v>906</v>
      </c>
      <c r="E581" s="8"/>
      <c r="F581" s="9"/>
      <c r="G581" s="8">
        <v>58</v>
      </c>
      <c r="H581" s="9">
        <v>0.33526011560693603</v>
      </c>
      <c r="I581" s="8">
        <v>211</v>
      </c>
      <c r="J581" s="9">
        <v>0.32461538461538503</v>
      </c>
      <c r="K581" s="8"/>
      <c r="L581" s="9"/>
      <c r="M581" s="8"/>
      <c r="N581" s="9"/>
      <c r="O581" s="54" t="s">
        <v>912</v>
      </c>
      <c r="P581" s="55">
        <v>3.6379310344827598</v>
      </c>
      <c r="Q581" s="55">
        <v>3.6379310344827598</v>
      </c>
      <c r="R581" s="117"/>
    </row>
    <row r="582" spans="2:18" s="1" customFormat="1" ht="11.85" customHeight="1" x14ac:dyDescent="0.15">
      <c r="B582" s="116" t="s">
        <v>342</v>
      </c>
      <c r="C582" s="56" t="s">
        <v>1013</v>
      </c>
      <c r="D582" s="56" t="s">
        <v>906</v>
      </c>
      <c r="E582" s="10"/>
      <c r="F582" s="11"/>
      <c r="G582" s="10">
        <v>20</v>
      </c>
      <c r="H582" s="11">
        <v>0.115606936416185</v>
      </c>
      <c r="I582" s="10">
        <v>62</v>
      </c>
      <c r="J582" s="11">
        <v>9.5384615384615401E-2</v>
      </c>
      <c r="K582" s="10"/>
      <c r="L582" s="11"/>
      <c r="M582" s="10"/>
      <c r="N582" s="11"/>
      <c r="O582" s="58" t="s">
        <v>912</v>
      </c>
      <c r="P582" s="59">
        <v>3.1</v>
      </c>
      <c r="Q582" s="59">
        <v>3.1</v>
      </c>
      <c r="R582" s="118"/>
    </row>
    <row r="583" spans="2:18" s="1" customFormat="1" ht="11.85" customHeight="1" x14ac:dyDescent="0.15">
      <c r="B583" s="116" t="s">
        <v>366</v>
      </c>
      <c r="C583" s="52" t="s">
        <v>1004</v>
      </c>
      <c r="D583" s="52" t="s">
        <v>906</v>
      </c>
      <c r="E583" s="8"/>
      <c r="F583" s="9"/>
      <c r="G583" s="8">
        <v>56</v>
      </c>
      <c r="H583" s="9">
        <v>0.32369942196531798</v>
      </c>
      <c r="I583" s="8">
        <v>244</v>
      </c>
      <c r="J583" s="9">
        <v>0.37538461538461498</v>
      </c>
      <c r="K583" s="8"/>
      <c r="L583" s="9"/>
      <c r="M583" s="8"/>
      <c r="N583" s="9"/>
      <c r="O583" s="54" t="s">
        <v>935</v>
      </c>
      <c r="P583" s="55">
        <v>4.3571428571428603</v>
      </c>
      <c r="Q583" s="55">
        <v>4.3571428571428603</v>
      </c>
      <c r="R583" s="117"/>
    </row>
    <row r="584" spans="2:18" s="1" customFormat="1" ht="11.85" customHeight="1" x14ac:dyDescent="0.15">
      <c r="B584" s="116" t="s">
        <v>369</v>
      </c>
      <c r="C584" s="56" t="s">
        <v>1004</v>
      </c>
      <c r="D584" s="56" t="s">
        <v>906</v>
      </c>
      <c r="E584" s="10"/>
      <c r="F584" s="11"/>
      <c r="G584" s="10">
        <v>1</v>
      </c>
      <c r="H584" s="11">
        <v>5.78034682080925E-3</v>
      </c>
      <c r="I584" s="10">
        <v>4</v>
      </c>
      <c r="J584" s="11">
        <v>6.1538461538461504E-3</v>
      </c>
      <c r="K584" s="10"/>
      <c r="L584" s="11"/>
      <c r="M584" s="10"/>
      <c r="N584" s="11"/>
      <c r="O584" s="58" t="s">
        <v>908</v>
      </c>
      <c r="P584" s="59">
        <v>4</v>
      </c>
      <c r="Q584" s="59">
        <v>4</v>
      </c>
      <c r="R584" s="118"/>
    </row>
    <row r="585" spans="2:18" s="1" customFormat="1" ht="11.85" customHeight="1" x14ac:dyDescent="0.15">
      <c r="B585" s="116" t="s">
        <v>338</v>
      </c>
      <c r="C585" s="52" t="s">
        <v>1013</v>
      </c>
      <c r="D585" s="52" t="s">
        <v>906</v>
      </c>
      <c r="E585" s="8"/>
      <c r="F585" s="9"/>
      <c r="G585" s="8">
        <v>4</v>
      </c>
      <c r="H585" s="9">
        <v>2.3121387283237E-2</v>
      </c>
      <c r="I585" s="8">
        <v>14</v>
      </c>
      <c r="J585" s="9">
        <v>2.1538461538461499E-2</v>
      </c>
      <c r="K585" s="8"/>
      <c r="L585" s="9"/>
      <c r="M585" s="8"/>
      <c r="N585" s="9"/>
      <c r="O585" s="54" t="s">
        <v>920</v>
      </c>
      <c r="P585" s="55">
        <v>3.5</v>
      </c>
      <c r="Q585" s="55">
        <v>3.5</v>
      </c>
      <c r="R585" s="117"/>
    </row>
    <row r="586" spans="2:18" s="1" customFormat="1" ht="11.85" customHeight="1" x14ac:dyDescent="0.15">
      <c r="B586" s="116" t="s">
        <v>698</v>
      </c>
      <c r="C586" s="56" t="s">
        <v>931</v>
      </c>
      <c r="D586" s="56" t="s">
        <v>906</v>
      </c>
      <c r="E586" s="10"/>
      <c r="F586" s="11"/>
      <c r="G586" s="10">
        <v>30</v>
      </c>
      <c r="H586" s="11">
        <v>0.17341040462427701</v>
      </c>
      <c r="I586" s="10">
        <v>104</v>
      </c>
      <c r="J586" s="11">
        <v>0.16</v>
      </c>
      <c r="K586" s="10"/>
      <c r="L586" s="11"/>
      <c r="M586" s="10"/>
      <c r="N586" s="11"/>
      <c r="O586" s="58" t="s">
        <v>916</v>
      </c>
      <c r="P586" s="59">
        <v>3.4666666666666699</v>
      </c>
      <c r="Q586" s="59">
        <v>3.4666666666666699</v>
      </c>
      <c r="R586" s="118"/>
    </row>
    <row r="587" spans="2:18" s="1" customFormat="1" ht="11.85" customHeight="1" x14ac:dyDescent="0.15">
      <c r="B587" s="116" t="s">
        <v>337</v>
      </c>
      <c r="C587" s="52" t="s">
        <v>1013</v>
      </c>
      <c r="D587" s="52" t="s">
        <v>906</v>
      </c>
      <c r="E587" s="8"/>
      <c r="F587" s="9"/>
      <c r="G587" s="8">
        <v>1</v>
      </c>
      <c r="H587" s="9">
        <v>5.78034682080925E-3</v>
      </c>
      <c r="I587" s="8">
        <v>3</v>
      </c>
      <c r="J587" s="9">
        <v>4.6153846153846202E-3</v>
      </c>
      <c r="K587" s="8"/>
      <c r="L587" s="9"/>
      <c r="M587" s="8"/>
      <c r="N587" s="9"/>
      <c r="O587" s="54" t="s">
        <v>919</v>
      </c>
      <c r="P587" s="55">
        <v>3</v>
      </c>
      <c r="Q587" s="55">
        <v>3</v>
      </c>
      <c r="R587" s="117"/>
    </row>
    <row r="588" spans="2:18" s="1" customFormat="1" ht="11.85" customHeight="1" x14ac:dyDescent="0.15">
      <c r="B588" s="116" t="s">
        <v>699</v>
      </c>
      <c r="C588" s="56" t="s">
        <v>931</v>
      </c>
      <c r="D588" s="56" t="s">
        <v>906</v>
      </c>
      <c r="E588" s="10"/>
      <c r="F588" s="11"/>
      <c r="G588" s="10">
        <v>1</v>
      </c>
      <c r="H588" s="11">
        <v>5.78034682080925E-3</v>
      </c>
      <c r="I588" s="10">
        <v>2</v>
      </c>
      <c r="J588" s="11">
        <v>3.07692307692308E-3</v>
      </c>
      <c r="K588" s="10"/>
      <c r="L588" s="11"/>
      <c r="M588" s="10"/>
      <c r="N588" s="11"/>
      <c r="O588" s="58" t="s">
        <v>903</v>
      </c>
      <c r="P588" s="59">
        <v>2</v>
      </c>
      <c r="Q588" s="59">
        <v>2</v>
      </c>
      <c r="R588" s="118"/>
    </row>
    <row r="589" spans="2:18" s="1" customFormat="1" ht="11.85" customHeight="1" x14ac:dyDescent="0.15">
      <c r="B589" s="116" t="s">
        <v>695</v>
      </c>
      <c r="C589" s="52" t="s">
        <v>931</v>
      </c>
      <c r="D589" s="52" t="s">
        <v>906</v>
      </c>
      <c r="E589" s="8"/>
      <c r="F589" s="9"/>
      <c r="G589" s="8">
        <v>2</v>
      </c>
      <c r="H589" s="9">
        <v>1.15606936416185E-2</v>
      </c>
      <c r="I589" s="8">
        <v>6</v>
      </c>
      <c r="J589" s="9">
        <v>9.2307692307692299E-3</v>
      </c>
      <c r="K589" s="8"/>
      <c r="L589" s="9"/>
      <c r="M589" s="8"/>
      <c r="N589" s="9"/>
      <c r="O589" s="54" t="s">
        <v>917</v>
      </c>
      <c r="P589" s="55">
        <v>3</v>
      </c>
      <c r="Q589" s="55">
        <v>3</v>
      </c>
      <c r="R589" s="117"/>
    </row>
    <row r="590" spans="2:18" s="1" customFormat="1" ht="15.4" customHeight="1" x14ac:dyDescent="0.15">
      <c r="B590" s="119" t="s">
        <v>1009</v>
      </c>
      <c r="C590" s="63"/>
      <c r="D590" s="63"/>
      <c r="E590" s="20"/>
      <c r="F590" s="22"/>
      <c r="G590" s="20"/>
      <c r="H590" s="22"/>
      <c r="I590" s="20"/>
      <c r="J590" s="22"/>
      <c r="K590" s="20"/>
      <c r="L590" s="22"/>
      <c r="M590" s="20"/>
      <c r="N590" s="22"/>
      <c r="O590" s="63"/>
      <c r="P590" s="64"/>
      <c r="Q590" s="64"/>
      <c r="R590" s="120"/>
    </row>
    <row r="591" spans="2:18" s="1" customFormat="1" ht="14.65" customHeight="1" x14ac:dyDescent="0.15">
      <c r="B591" s="119" t="s">
        <v>1010</v>
      </c>
      <c r="C591" s="65"/>
      <c r="D591" s="65"/>
      <c r="E591" s="21"/>
      <c r="F591" s="23">
        <v>0</v>
      </c>
      <c r="G591" s="21">
        <v>0</v>
      </c>
      <c r="H591" s="23">
        <v>0</v>
      </c>
      <c r="I591" s="21">
        <v>0</v>
      </c>
      <c r="J591" s="23">
        <v>0</v>
      </c>
      <c r="K591" s="21"/>
      <c r="L591" s="23">
        <v>0</v>
      </c>
      <c r="M591" s="21"/>
      <c r="N591" s="23">
        <v>0</v>
      </c>
      <c r="O591" s="65"/>
      <c r="P591" s="66">
        <v>0</v>
      </c>
      <c r="Q591" s="66">
        <v>0</v>
      </c>
      <c r="R591" s="121"/>
    </row>
    <row r="592" spans="2:18" s="1" customFormat="1" ht="14.65" customHeight="1" x14ac:dyDescent="0.15">
      <c r="B592" s="108" t="s">
        <v>879</v>
      </c>
      <c r="C592" s="122"/>
      <c r="D592" s="122"/>
      <c r="E592" s="109"/>
      <c r="F592" s="110"/>
      <c r="G592" s="109">
        <v>173</v>
      </c>
      <c r="H592" s="110">
        <v>1</v>
      </c>
      <c r="I592" s="109">
        <v>650</v>
      </c>
      <c r="J592" s="110">
        <v>1</v>
      </c>
      <c r="K592" s="109"/>
      <c r="L592" s="110"/>
      <c r="M592" s="109"/>
      <c r="N592" s="110"/>
      <c r="O592" s="122"/>
      <c r="P592" s="123">
        <v>3.7572254335260098</v>
      </c>
      <c r="Q592" s="123">
        <v>3.7572254335260098</v>
      </c>
      <c r="R592" s="124"/>
    </row>
    <row r="593" spans="2:18" s="1" customFormat="1" ht="12.75" customHeight="1" x14ac:dyDescent="0.2">
      <c r="B593" s="183" t="s">
        <v>979</v>
      </c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</row>
    <row r="594" spans="2:18" s="1" customFormat="1" ht="14.65" customHeight="1" x14ac:dyDescent="0.15"/>
    <row r="595" spans="2:18" s="1" customFormat="1" ht="14.65" customHeight="1" x14ac:dyDescent="0.15">
      <c r="B595" s="114" t="s">
        <v>1825</v>
      </c>
    </row>
    <row r="596" spans="2:18" s="1" customFormat="1" ht="21.75" customHeight="1" x14ac:dyDescent="0.2">
      <c r="B596" s="192"/>
      <c r="C596" s="101"/>
      <c r="D596" s="193"/>
      <c r="E596" s="193"/>
      <c r="F596" s="193"/>
      <c r="G596" s="167" t="s">
        <v>885</v>
      </c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</row>
    <row r="597" spans="2:18" s="1" customFormat="1" ht="14.65" customHeight="1" x14ac:dyDescent="0.2">
      <c r="B597" s="192"/>
      <c r="C597" s="62"/>
      <c r="D597" s="193"/>
      <c r="E597" s="193"/>
      <c r="F597" s="193"/>
      <c r="G597" s="177" t="s">
        <v>832</v>
      </c>
      <c r="H597" s="177"/>
      <c r="I597" s="177"/>
      <c r="J597" s="177"/>
      <c r="K597" s="174" t="s">
        <v>886</v>
      </c>
      <c r="L597" s="174"/>
      <c r="M597" s="174"/>
      <c r="N597" s="174"/>
      <c r="O597" s="174" t="s">
        <v>887</v>
      </c>
      <c r="P597" s="191" t="s">
        <v>888</v>
      </c>
      <c r="Q597" s="191"/>
      <c r="R597" s="191"/>
    </row>
    <row r="598" spans="2:18" s="1" customFormat="1" ht="14.65" customHeight="1" x14ac:dyDescent="0.15">
      <c r="B598" s="194" t="s">
        <v>274</v>
      </c>
      <c r="C598" s="177" t="s">
        <v>1001</v>
      </c>
      <c r="D598" s="177" t="s">
        <v>889</v>
      </c>
      <c r="E598" s="195" t="s">
        <v>842</v>
      </c>
      <c r="F598" s="195"/>
      <c r="G598" s="177" t="s">
        <v>890</v>
      </c>
      <c r="H598" s="177"/>
      <c r="I598" s="177" t="s">
        <v>891</v>
      </c>
      <c r="J598" s="177"/>
      <c r="K598" s="174" t="s">
        <v>890</v>
      </c>
      <c r="L598" s="174"/>
      <c r="M598" s="174" t="s">
        <v>891</v>
      </c>
      <c r="N598" s="174"/>
      <c r="O598" s="174"/>
      <c r="P598" s="191"/>
      <c r="Q598" s="191"/>
      <c r="R598" s="191"/>
    </row>
    <row r="599" spans="2:18" s="1" customFormat="1" ht="37.15" customHeight="1" x14ac:dyDescent="0.15">
      <c r="B599" s="194"/>
      <c r="C599" s="177"/>
      <c r="D599" s="177"/>
      <c r="E599" s="50" t="s">
        <v>892</v>
      </c>
      <c r="F599" s="50" t="s">
        <v>893</v>
      </c>
      <c r="G599" s="50" t="s">
        <v>892</v>
      </c>
      <c r="H599" s="27" t="s">
        <v>894</v>
      </c>
      <c r="I599" s="50" t="s">
        <v>892</v>
      </c>
      <c r="J599" s="27" t="s">
        <v>894</v>
      </c>
      <c r="K599" s="27" t="s">
        <v>892</v>
      </c>
      <c r="L599" s="27" t="s">
        <v>893</v>
      </c>
      <c r="M599" s="27" t="s">
        <v>892</v>
      </c>
      <c r="N599" s="27" t="s">
        <v>893</v>
      </c>
      <c r="O599" s="174"/>
      <c r="P599" s="27" t="s">
        <v>895</v>
      </c>
      <c r="Q599" s="27" t="s">
        <v>896</v>
      </c>
      <c r="R599" s="115" t="s">
        <v>897</v>
      </c>
    </row>
    <row r="600" spans="2:18" s="1" customFormat="1" ht="11.85" customHeight="1" x14ac:dyDescent="0.15">
      <c r="B600" s="116" t="s">
        <v>391</v>
      </c>
      <c r="C600" s="52" t="s">
        <v>1003</v>
      </c>
      <c r="D600" s="52" t="s">
        <v>906</v>
      </c>
      <c r="E600" s="8">
        <v>35</v>
      </c>
      <c r="F600" s="9">
        <v>2.2878807687279402E-3</v>
      </c>
      <c r="G600" s="8">
        <v>15263</v>
      </c>
      <c r="H600" s="9">
        <v>0.100460738497993</v>
      </c>
      <c r="I600" s="8">
        <v>171342</v>
      </c>
      <c r="J600" s="9">
        <v>0.10066937833536101</v>
      </c>
      <c r="K600" s="8">
        <v>807</v>
      </c>
      <c r="L600" s="9">
        <v>5.2872960754766399E-2</v>
      </c>
      <c r="M600" s="8">
        <v>6869</v>
      </c>
      <c r="N600" s="9">
        <v>4.0089411819635601E-2</v>
      </c>
      <c r="O600" s="54" t="s">
        <v>915</v>
      </c>
      <c r="P600" s="55">
        <v>11.2259713031514</v>
      </c>
      <c r="Q600" s="55">
        <v>10.0353486441616</v>
      </c>
      <c r="R600" s="117"/>
    </row>
    <row r="601" spans="2:18" s="1" customFormat="1" ht="11.85" customHeight="1" x14ac:dyDescent="0.15">
      <c r="B601" s="116" t="s">
        <v>356</v>
      </c>
      <c r="C601" s="56" t="s">
        <v>1004</v>
      </c>
      <c r="D601" s="56" t="s">
        <v>906</v>
      </c>
      <c r="E601" s="10">
        <v>22</v>
      </c>
      <c r="F601" s="11">
        <v>3.0136986301369899E-3</v>
      </c>
      <c r="G601" s="10">
        <v>7278</v>
      </c>
      <c r="H601" s="11">
        <v>4.79036398341341E-2</v>
      </c>
      <c r="I601" s="10">
        <v>87188</v>
      </c>
      <c r="J601" s="11">
        <v>5.1225979376355403E-2</v>
      </c>
      <c r="K601" s="10">
        <v>363</v>
      </c>
      <c r="L601" s="11">
        <v>4.9876339653751003E-2</v>
      </c>
      <c r="M601" s="10">
        <v>3887</v>
      </c>
      <c r="N601" s="11">
        <v>4.4581823186677097E-2</v>
      </c>
      <c r="O601" s="58" t="s">
        <v>914</v>
      </c>
      <c r="P601" s="59">
        <v>11.979664743061299</v>
      </c>
      <c r="Q601" s="59">
        <v>10.6284887924801</v>
      </c>
      <c r="R601" s="118"/>
    </row>
    <row r="602" spans="2:18" s="1" customFormat="1" ht="11.85" customHeight="1" x14ac:dyDescent="0.15">
      <c r="B602" s="116" t="s">
        <v>358</v>
      </c>
      <c r="C602" s="52" t="s">
        <v>1004</v>
      </c>
      <c r="D602" s="52" t="s">
        <v>906</v>
      </c>
      <c r="E602" s="8">
        <v>16</v>
      </c>
      <c r="F602" s="9">
        <v>1.4017872787804499E-3</v>
      </c>
      <c r="G602" s="8">
        <v>11398</v>
      </c>
      <c r="H602" s="9">
        <v>7.5021391430263901E-2</v>
      </c>
      <c r="I602" s="8">
        <v>143197</v>
      </c>
      <c r="J602" s="9">
        <v>8.4133212927879494E-2</v>
      </c>
      <c r="K602" s="8">
        <v>2841</v>
      </c>
      <c r="L602" s="9">
        <v>0.24925425513247901</v>
      </c>
      <c r="M602" s="8">
        <v>23982</v>
      </c>
      <c r="N602" s="9">
        <v>0.167475575605634</v>
      </c>
      <c r="O602" s="54" t="s">
        <v>923</v>
      </c>
      <c r="P602" s="55">
        <v>12.563344446394099</v>
      </c>
      <c r="Q602" s="55">
        <v>8.9351408203809708</v>
      </c>
      <c r="R602" s="117"/>
    </row>
    <row r="603" spans="2:18" s="1" customFormat="1" ht="11.85" customHeight="1" x14ac:dyDescent="0.15">
      <c r="B603" s="116" t="s">
        <v>286</v>
      </c>
      <c r="C603" s="56" t="s">
        <v>1006</v>
      </c>
      <c r="D603" s="56" t="s">
        <v>906</v>
      </c>
      <c r="E603" s="10">
        <v>8</v>
      </c>
      <c r="F603" s="11">
        <v>3.1496062992126001E-3</v>
      </c>
      <c r="G603" s="10">
        <v>2532</v>
      </c>
      <c r="H603" s="11">
        <v>1.6665569670242901E-2</v>
      </c>
      <c r="I603" s="10">
        <v>28891</v>
      </c>
      <c r="J603" s="11">
        <v>1.6974466327502401E-2</v>
      </c>
      <c r="K603" s="10">
        <v>88</v>
      </c>
      <c r="L603" s="11">
        <v>3.4755134281200598E-2</v>
      </c>
      <c r="M603" s="10">
        <v>1040</v>
      </c>
      <c r="N603" s="11">
        <v>3.5997369423003703E-2</v>
      </c>
      <c r="O603" s="58" t="s">
        <v>911</v>
      </c>
      <c r="P603" s="59">
        <v>11.410347551342801</v>
      </c>
      <c r="Q603" s="59">
        <v>10.3040098199673</v>
      </c>
      <c r="R603" s="118"/>
    </row>
    <row r="604" spans="2:18" s="1" customFormat="1" ht="11.85" customHeight="1" x14ac:dyDescent="0.15">
      <c r="B604" s="116" t="s">
        <v>357</v>
      </c>
      <c r="C604" s="52" t="s">
        <v>1004</v>
      </c>
      <c r="D604" s="52" t="s">
        <v>906</v>
      </c>
      <c r="E604" s="8">
        <v>26</v>
      </c>
      <c r="F604" s="9">
        <v>5.0009617234083497E-3</v>
      </c>
      <c r="G604" s="8">
        <v>5173</v>
      </c>
      <c r="H604" s="9">
        <v>3.4048575001645501E-2</v>
      </c>
      <c r="I604" s="8">
        <v>50558</v>
      </c>
      <c r="J604" s="9">
        <v>2.9704581654697599E-2</v>
      </c>
      <c r="K604" s="8">
        <v>238</v>
      </c>
      <c r="L604" s="9">
        <v>4.6008119079837602E-2</v>
      </c>
      <c r="M604" s="8">
        <v>1933</v>
      </c>
      <c r="N604" s="9">
        <v>3.8233316191305003E-2</v>
      </c>
      <c r="O604" s="54" t="s">
        <v>931</v>
      </c>
      <c r="P604" s="55">
        <v>9.7734390102455109</v>
      </c>
      <c r="Q604" s="55">
        <v>8.8374873353596808</v>
      </c>
      <c r="R604" s="117"/>
    </row>
    <row r="605" spans="2:18" s="1" customFormat="1" ht="11.85" customHeight="1" x14ac:dyDescent="0.15">
      <c r="B605" s="116" t="s">
        <v>809</v>
      </c>
      <c r="C605" s="56" t="s">
        <v>918</v>
      </c>
      <c r="D605" s="56" t="s">
        <v>906</v>
      </c>
      <c r="E605" s="10">
        <v>7</v>
      </c>
      <c r="F605" s="11">
        <v>1.0309278350515501E-3</v>
      </c>
      <c r="G605" s="10">
        <v>6783</v>
      </c>
      <c r="H605" s="11">
        <v>4.4645560455472903E-2</v>
      </c>
      <c r="I605" s="10">
        <v>98319</v>
      </c>
      <c r="J605" s="11">
        <v>5.7765828626690399E-2</v>
      </c>
      <c r="K605" s="10">
        <v>200</v>
      </c>
      <c r="L605" s="11">
        <v>2.9485478401887099E-2</v>
      </c>
      <c r="M605" s="10">
        <v>2625</v>
      </c>
      <c r="N605" s="11">
        <v>2.66988069447411E-2</v>
      </c>
      <c r="O605" s="58" t="s">
        <v>971</v>
      </c>
      <c r="P605" s="59">
        <v>14.4949137549757</v>
      </c>
      <c r="Q605" s="59">
        <v>13.2909008051041</v>
      </c>
      <c r="R605" s="118"/>
    </row>
    <row r="606" spans="2:18" s="1" customFormat="1" ht="11.85" customHeight="1" x14ac:dyDescent="0.15">
      <c r="B606" s="116" t="s">
        <v>572</v>
      </c>
      <c r="C606" s="52" t="s">
        <v>916</v>
      </c>
      <c r="D606" s="52" t="s">
        <v>906</v>
      </c>
      <c r="E606" s="8">
        <v>20</v>
      </c>
      <c r="F606" s="9">
        <v>5.6100981767180898E-3</v>
      </c>
      <c r="G606" s="8">
        <v>3545</v>
      </c>
      <c r="H606" s="9">
        <v>2.3333113934048601E-2</v>
      </c>
      <c r="I606" s="8">
        <v>41119</v>
      </c>
      <c r="J606" s="9">
        <v>2.4158841193471101E-2</v>
      </c>
      <c r="K606" s="8">
        <v>149</v>
      </c>
      <c r="L606" s="9">
        <v>4.2031029619181898E-2</v>
      </c>
      <c r="M606" s="8">
        <v>1610</v>
      </c>
      <c r="N606" s="9">
        <v>3.9154648702546299E-2</v>
      </c>
      <c r="O606" s="54" t="s">
        <v>943</v>
      </c>
      <c r="P606" s="55">
        <v>11.5991537376587</v>
      </c>
      <c r="Q606" s="55">
        <v>10.359246171966999</v>
      </c>
      <c r="R606" s="117"/>
    </row>
    <row r="607" spans="2:18" s="1" customFormat="1" ht="11.85" customHeight="1" x14ac:dyDescent="0.15">
      <c r="B607" s="116" t="s">
        <v>359</v>
      </c>
      <c r="C607" s="56" t="s">
        <v>1004</v>
      </c>
      <c r="D607" s="56" t="s">
        <v>906</v>
      </c>
      <c r="E607" s="10">
        <v>33</v>
      </c>
      <c r="F607" s="11">
        <v>5.5304172951231804E-3</v>
      </c>
      <c r="G607" s="10">
        <v>5934</v>
      </c>
      <c r="H607" s="11">
        <v>3.90574606726782E-2</v>
      </c>
      <c r="I607" s="10">
        <v>55072</v>
      </c>
      <c r="J607" s="11">
        <v>3.2356713495144303E-2</v>
      </c>
      <c r="K607" s="10">
        <v>197</v>
      </c>
      <c r="L607" s="11">
        <v>3.3198517020559502E-2</v>
      </c>
      <c r="M607" s="10">
        <v>1365</v>
      </c>
      <c r="N607" s="11">
        <v>2.4785735037768701E-2</v>
      </c>
      <c r="O607" s="58" t="s">
        <v>931</v>
      </c>
      <c r="P607" s="59">
        <v>9.2807549713515307</v>
      </c>
      <c r="Q607" s="59">
        <v>8.6370925570855892</v>
      </c>
      <c r="R607" s="118"/>
    </row>
    <row r="608" spans="2:18" s="1" customFormat="1" ht="11.85" customHeight="1" x14ac:dyDescent="0.15">
      <c r="B608" s="116" t="s">
        <v>445</v>
      </c>
      <c r="C608" s="52" t="s">
        <v>1007</v>
      </c>
      <c r="D608" s="52" t="s">
        <v>906</v>
      </c>
      <c r="E608" s="8">
        <v>90</v>
      </c>
      <c r="F608" s="9">
        <v>3.7578288100208801E-2</v>
      </c>
      <c r="G608" s="8">
        <v>2305</v>
      </c>
      <c r="H608" s="9">
        <v>1.5171460541038601E-2</v>
      </c>
      <c r="I608" s="8">
        <v>15790</v>
      </c>
      <c r="J608" s="9">
        <v>9.2771736288554795E-3</v>
      </c>
      <c r="K608" s="8">
        <v>62</v>
      </c>
      <c r="L608" s="9">
        <v>2.6898047722342701E-2</v>
      </c>
      <c r="M608" s="8">
        <v>383</v>
      </c>
      <c r="N608" s="9">
        <v>2.4255858138062102E-2</v>
      </c>
      <c r="O608" s="54" t="s">
        <v>918</v>
      </c>
      <c r="P608" s="55">
        <v>6.85032537960954</v>
      </c>
      <c r="Q608" s="55">
        <v>6.3713776192599196</v>
      </c>
      <c r="R608" s="117"/>
    </row>
    <row r="609" spans="2:18" s="1" customFormat="1" ht="11.85" customHeight="1" x14ac:dyDescent="0.15">
      <c r="B609" s="116" t="s">
        <v>465</v>
      </c>
      <c r="C609" s="56" t="s">
        <v>1005</v>
      </c>
      <c r="D609" s="56" t="s">
        <v>906</v>
      </c>
      <c r="E609" s="10">
        <v>136</v>
      </c>
      <c r="F609" s="11">
        <v>6.0044150110375297E-2</v>
      </c>
      <c r="G609" s="10">
        <v>2129</v>
      </c>
      <c r="H609" s="11">
        <v>1.40130323175146E-2</v>
      </c>
      <c r="I609" s="10">
        <v>25575</v>
      </c>
      <c r="J609" s="11">
        <v>1.50262011119683E-2</v>
      </c>
      <c r="K609" s="10">
        <v>56</v>
      </c>
      <c r="L609" s="11">
        <v>2.6303428839830899E-2</v>
      </c>
      <c r="M609" s="10">
        <v>703</v>
      </c>
      <c r="N609" s="11">
        <v>2.7487781036168099E-2</v>
      </c>
      <c r="O609" s="58" t="s">
        <v>944</v>
      </c>
      <c r="P609" s="59">
        <v>12.012682010333499</v>
      </c>
      <c r="Q609" s="59">
        <v>11.0795947901592</v>
      </c>
      <c r="R609" s="118"/>
    </row>
    <row r="610" spans="2:18" s="1" customFormat="1" ht="11.85" customHeight="1" x14ac:dyDescent="0.15">
      <c r="B610" s="116" t="s">
        <v>651</v>
      </c>
      <c r="C610" s="52" t="s">
        <v>908</v>
      </c>
      <c r="D610" s="52" t="s">
        <v>906</v>
      </c>
      <c r="E610" s="8">
        <v>72</v>
      </c>
      <c r="F610" s="9">
        <v>1.5273652948663599E-2</v>
      </c>
      <c r="G610" s="8">
        <v>4642</v>
      </c>
      <c r="H610" s="9">
        <v>3.05535443954453E-2</v>
      </c>
      <c r="I610" s="8">
        <v>42835</v>
      </c>
      <c r="J610" s="9">
        <v>2.5167050816467699E-2</v>
      </c>
      <c r="K610" s="8">
        <v>104</v>
      </c>
      <c r="L610" s="9">
        <v>2.2404136148212E-2</v>
      </c>
      <c r="M610" s="8">
        <v>766</v>
      </c>
      <c r="N610" s="9">
        <v>1.7882572662542302E-2</v>
      </c>
      <c r="O610" s="54" t="s">
        <v>945</v>
      </c>
      <c r="P610" s="55">
        <v>9.2277035760448101</v>
      </c>
      <c r="Q610" s="55">
        <v>8.6974438078448699</v>
      </c>
      <c r="R610" s="117"/>
    </row>
    <row r="611" spans="2:18" s="1" customFormat="1" ht="11.85" customHeight="1" x14ac:dyDescent="0.15">
      <c r="B611" s="116" t="s">
        <v>351</v>
      </c>
      <c r="C611" s="56" t="s">
        <v>1004</v>
      </c>
      <c r="D611" s="56" t="s">
        <v>906</v>
      </c>
      <c r="E611" s="10">
        <v>34</v>
      </c>
      <c r="F611" s="11">
        <v>1.6075650118203302E-2</v>
      </c>
      <c r="G611" s="10">
        <v>2081</v>
      </c>
      <c r="H611" s="11">
        <v>1.36970973474626E-2</v>
      </c>
      <c r="I611" s="10">
        <v>28123</v>
      </c>
      <c r="J611" s="11">
        <v>1.65232396430844E-2</v>
      </c>
      <c r="K611" s="10">
        <v>58</v>
      </c>
      <c r="L611" s="11">
        <v>2.7871215761653099E-2</v>
      </c>
      <c r="M611" s="10">
        <v>468</v>
      </c>
      <c r="N611" s="11">
        <v>1.6641183373039901E-2</v>
      </c>
      <c r="O611" s="58" t="s">
        <v>933</v>
      </c>
      <c r="P611" s="59">
        <v>13.5141758769822</v>
      </c>
      <c r="Q611" s="59">
        <v>12.638161146811701</v>
      </c>
      <c r="R611" s="118"/>
    </row>
    <row r="612" spans="2:18" s="1" customFormat="1" ht="11.85" customHeight="1" x14ac:dyDescent="0.15">
      <c r="B612" s="116" t="s">
        <v>470</v>
      </c>
      <c r="C612" s="52" t="s">
        <v>1005</v>
      </c>
      <c r="D612" s="52" t="s">
        <v>906</v>
      </c>
      <c r="E612" s="8">
        <v>39</v>
      </c>
      <c r="F612" s="9">
        <v>2.7936962750716301E-2</v>
      </c>
      <c r="G612" s="8">
        <v>1357</v>
      </c>
      <c r="H612" s="9">
        <v>8.9317448825116802E-3</v>
      </c>
      <c r="I612" s="8">
        <v>10531</v>
      </c>
      <c r="J612" s="9">
        <v>6.1873284031334396E-3</v>
      </c>
      <c r="K612" s="8">
        <v>32</v>
      </c>
      <c r="L612" s="9">
        <v>2.3581429624171001E-2</v>
      </c>
      <c r="M612" s="8">
        <v>219</v>
      </c>
      <c r="N612" s="9">
        <v>2.0795745893077599E-2</v>
      </c>
      <c r="O612" s="54" t="s">
        <v>928</v>
      </c>
      <c r="P612" s="55">
        <v>7.7605011053795101</v>
      </c>
      <c r="Q612" s="55">
        <v>7.32377358490566</v>
      </c>
      <c r="R612" s="117"/>
    </row>
    <row r="613" spans="2:18" s="1" customFormat="1" ht="11.85" customHeight="1" x14ac:dyDescent="0.15">
      <c r="B613" s="116" t="s">
        <v>577</v>
      </c>
      <c r="C613" s="56" t="s">
        <v>916</v>
      </c>
      <c r="D613" s="56" t="s">
        <v>906</v>
      </c>
      <c r="E613" s="10">
        <v>12</v>
      </c>
      <c r="F613" s="11">
        <v>4.2253521126760602E-3</v>
      </c>
      <c r="G613" s="10">
        <v>2828</v>
      </c>
      <c r="H613" s="11">
        <v>1.8613835318896901E-2</v>
      </c>
      <c r="I613" s="10">
        <v>24579</v>
      </c>
      <c r="J613" s="11">
        <v>1.4441016505613601E-2</v>
      </c>
      <c r="K613" s="10">
        <v>145</v>
      </c>
      <c r="L613" s="11">
        <v>5.1272984441301302E-2</v>
      </c>
      <c r="M613" s="10">
        <v>1076</v>
      </c>
      <c r="N613" s="11">
        <v>4.3777208185849702E-2</v>
      </c>
      <c r="O613" s="58" t="s">
        <v>918</v>
      </c>
      <c r="P613" s="59">
        <v>8.6913012729844397</v>
      </c>
      <c r="Q613" s="59">
        <v>7.7860603801714499</v>
      </c>
      <c r="R613" s="118"/>
    </row>
    <row r="614" spans="2:18" s="1" customFormat="1" ht="11.85" customHeight="1" x14ac:dyDescent="0.15">
      <c r="B614" s="116" t="s">
        <v>347</v>
      </c>
      <c r="C614" s="52" t="s">
        <v>1004</v>
      </c>
      <c r="D614" s="52" t="s">
        <v>906</v>
      </c>
      <c r="E614" s="8">
        <v>7</v>
      </c>
      <c r="F614" s="9">
        <v>3.3653846153846199E-3</v>
      </c>
      <c r="G614" s="8">
        <v>2073</v>
      </c>
      <c r="H614" s="9">
        <v>1.3644441519120599E-2</v>
      </c>
      <c r="I614" s="8">
        <v>24376</v>
      </c>
      <c r="J614" s="9">
        <v>1.43217469523104E-2</v>
      </c>
      <c r="K614" s="8">
        <v>51</v>
      </c>
      <c r="L614" s="9">
        <v>2.4602026049204102E-2</v>
      </c>
      <c r="M614" s="8">
        <v>567</v>
      </c>
      <c r="N614" s="9">
        <v>2.3260584181161802E-2</v>
      </c>
      <c r="O614" s="54" t="s">
        <v>930</v>
      </c>
      <c r="P614" s="55">
        <v>11.758803666184299</v>
      </c>
      <c r="Q614" s="55">
        <v>10.942631058358099</v>
      </c>
      <c r="R614" s="117"/>
    </row>
    <row r="615" spans="2:18" s="1" customFormat="1" ht="11.85" customHeight="1" x14ac:dyDescent="0.15">
      <c r="B615" s="116" t="s">
        <v>576</v>
      </c>
      <c r="C615" s="56" t="s">
        <v>916</v>
      </c>
      <c r="D615" s="56" t="s">
        <v>906</v>
      </c>
      <c r="E615" s="10">
        <v>6</v>
      </c>
      <c r="F615" s="11">
        <v>1.72612197928654E-3</v>
      </c>
      <c r="G615" s="10">
        <v>3470</v>
      </c>
      <c r="H615" s="11">
        <v>2.2839465543342301E-2</v>
      </c>
      <c r="I615" s="10">
        <v>40858</v>
      </c>
      <c r="J615" s="11">
        <v>2.4005494624938398E-2</v>
      </c>
      <c r="K615" s="10">
        <v>1343</v>
      </c>
      <c r="L615" s="11">
        <v>0.38703170028818401</v>
      </c>
      <c r="M615" s="10">
        <v>10282</v>
      </c>
      <c r="N615" s="11">
        <v>0.25165206324342898</v>
      </c>
      <c r="O615" s="58" t="s">
        <v>916</v>
      </c>
      <c r="P615" s="59">
        <v>11.774639769452399</v>
      </c>
      <c r="Q615" s="59">
        <v>7.4236013164080896</v>
      </c>
      <c r="R615" s="118"/>
    </row>
    <row r="616" spans="2:18" s="1" customFormat="1" ht="11.85" customHeight="1" x14ac:dyDescent="0.15">
      <c r="B616" s="116" t="s">
        <v>759</v>
      </c>
      <c r="C616" s="52" t="s">
        <v>1006</v>
      </c>
      <c r="D616" s="52" t="s">
        <v>906</v>
      </c>
      <c r="E616" s="8">
        <v>15</v>
      </c>
      <c r="F616" s="9">
        <v>1.07913669064748E-2</v>
      </c>
      <c r="G616" s="8">
        <v>1375</v>
      </c>
      <c r="H616" s="9">
        <v>9.0502204962811805E-3</v>
      </c>
      <c r="I616" s="8">
        <v>11831</v>
      </c>
      <c r="J616" s="9">
        <v>6.9511235720702402E-3</v>
      </c>
      <c r="K616" s="8">
        <v>184</v>
      </c>
      <c r="L616" s="9">
        <v>0.133818181818182</v>
      </c>
      <c r="M616" s="8">
        <v>1714</v>
      </c>
      <c r="N616" s="9">
        <v>0.14487363705519399</v>
      </c>
      <c r="O616" s="54" t="s">
        <v>912</v>
      </c>
      <c r="P616" s="55">
        <v>8.6043636363636402</v>
      </c>
      <c r="Q616" s="55">
        <v>6.4861460957178796</v>
      </c>
      <c r="R616" s="117"/>
    </row>
    <row r="617" spans="2:18" s="1" customFormat="1" ht="11.85" customHeight="1" x14ac:dyDescent="0.15">
      <c r="B617" s="116" t="s">
        <v>706</v>
      </c>
      <c r="C617" s="56" t="s">
        <v>909</v>
      </c>
      <c r="D617" s="56" t="s">
        <v>906</v>
      </c>
      <c r="E617" s="10">
        <v>17</v>
      </c>
      <c r="F617" s="11">
        <v>1.19887165021157E-2</v>
      </c>
      <c r="G617" s="10">
        <v>1401</v>
      </c>
      <c r="H617" s="11">
        <v>9.2213519383926804E-3</v>
      </c>
      <c r="I617" s="10">
        <v>13184</v>
      </c>
      <c r="J617" s="11">
        <v>7.7460580825098498E-3</v>
      </c>
      <c r="K617" s="10">
        <v>308</v>
      </c>
      <c r="L617" s="11">
        <v>0.219842969307637</v>
      </c>
      <c r="M617" s="10">
        <v>2312</v>
      </c>
      <c r="N617" s="11">
        <v>0.175364077669903</v>
      </c>
      <c r="O617" s="58" t="s">
        <v>912</v>
      </c>
      <c r="P617" s="59">
        <v>9.4104211277658791</v>
      </c>
      <c r="Q617" s="59">
        <v>6.2808783165599298</v>
      </c>
      <c r="R617" s="118"/>
    </row>
    <row r="618" spans="2:18" s="1" customFormat="1" ht="11.85" customHeight="1" x14ac:dyDescent="0.15">
      <c r="B618" s="116" t="s">
        <v>436</v>
      </c>
      <c r="C618" s="52" t="s">
        <v>1007</v>
      </c>
      <c r="D618" s="52" t="s">
        <v>906</v>
      </c>
      <c r="E618" s="8">
        <v>4</v>
      </c>
      <c r="F618" s="9">
        <v>2.1810250817884398E-3</v>
      </c>
      <c r="G618" s="8">
        <v>1830</v>
      </c>
      <c r="H618" s="9">
        <v>1.20450207332324E-2</v>
      </c>
      <c r="I618" s="8">
        <v>20575</v>
      </c>
      <c r="J618" s="9">
        <v>1.2088527385288201E-2</v>
      </c>
      <c r="K618" s="8">
        <v>644</v>
      </c>
      <c r="L618" s="9">
        <v>0.35191256830601098</v>
      </c>
      <c r="M618" s="8">
        <v>5015</v>
      </c>
      <c r="N618" s="9">
        <v>0.24374240583232101</v>
      </c>
      <c r="O618" s="54" t="s">
        <v>916</v>
      </c>
      <c r="P618" s="55">
        <v>11.243169398907099</v>
      </c>
      <c r="Q618" s="55">
        <v>7.1290050590219201</v>
      </c>
      <c r="R618" s="117"/>
    </row>
    <row r="619" spans="2:18" s="1" customFormat="1" ht="11.85" customHeight="1" x14ac:dyDescent="0.15">
      <c r="B619" s="116" t="s">
        <v>466</v>
      </c>
      <c r="C619" s="56" t="s">
        <v>1005</v>
      </c>
      <c r="D619" s="56" t="s">
        <v>906</v>
      </c>
      <c r="E619" s="10">
        <v>10</v>
      </c>
      <c r="F619" s="11">
        <v>8.0000000000000002E-3</v>
      </c>
      <c r="G619" s="10">
        <v>1240</v>
      </c>
      <c r="H619" s="11">
        <v>8.1616533930099402E-3</v>
      </c>
      <c r="I619" s="10">
        <v>13276</v>
      </c>
      <c r="J619" s="11">
        <v>7.80011127908077E-3</v>
      </c>
      <c r="K619" s="10">
        <v>48</v>
      </c>
      <c r="L619" s="11">
        <v>3.8709677419354799E-2</v>
      </c>
      <c r="M619" s="10">
        <v>694</v>
      </c>
      <c r="N619" s="11">
        <v>5.2274781560711102E-2</v>
      </c>
      <c r="O619" s="58" t="s">
        <v>900</v>
      </c>
      <c r="P619" s="59">
        <v>10.7064516129032</v>
      </c>
      <c r="Q619" s="59">
        <v>9.5083892617449699</v>
      </c>
      <c r="R619" s="118"/>
    </row>
    <row r="620" spans="2:18" s="1" customFormat="1" ht="11.85" customHeight="1" x14ac:dyDescent="0.15">
      <c r="B620" s="116" t="s">
        <v>469</v>
      </c>
      <c r="C620" s="52" t="s">
        <v>1005</v>
      </c>
      <c r="D620" s="52" t="s">
        <v>906</v>
      </c>
      <c r="E620" s="8">
        <v>3</v>
      </c>
      <c r="F620" s="9">
        <v>2.44299674267101E-3</v>
      </c>
      <c r="G620" s="8">
        <v>1225</v>
      </c>
      <c r="H620" s="9">
        <v>8.0629237148686899E-3</v>
      </c>
      <c r="I620" s="8">
        <v>15545</v>
      </c>
      <c r="J620" s="9">
        <v>9.1332276162481608E-3</v>
      </c>
      <c r="K620" s="8">
        <v>414</v>
      </c>
      <c r="L620" s="9">
        <v>0.337959183673469</v>
      </c>
      <c r="M620" s="8">
        <v>3552</v>
      </c>
      <c r="N620" s="9">
        <v>0.22849790929559299</v>
      </c>
      <c r="O620" s="54" t="s">
        <v>912</v>
      </c>
      <c r="P620" s="55">
        <v>12.689795918367301</v>
      </c>
      <c r="Q620" s="55">
        <v>8.1393341553637502</v>
      </c>
      <c r="R620" s="117"/>
    </row>
    <row r="621" spans="2:18" s="1" customFormat="1" ht="11.85" customHeight="1" x14ac:dyDescent="0.15">
      <c r="B621" s="116" t="s">
        <v>434</v>
      </c>
      <c r="C621" s="56" t="s">
        <v>1007</v>
      </c>
      <c r="D621" s="56" t="s">
        <v>906</v>
      </c>
      <c r="E621" s="10">
        <v>2</v>
      </c>
      <c r="F621" s="11">
        <v>1.47058823529412E-3</v>
      </c>
      <c r="G621" s="10">
        <v>1358</v>
      </c>
      <c r="H621" s="11">
        <v>8.9383268610544308E-3</v>
      </c>
      <c r="I621" s="10">
        <v>19559</v>
      </c>
      <c r="J621" s="11">
        <v>1.14915920840269E-2</v>
      </c>
      <c r="K621" s="10">
        <v>374</v>
      </c>
      <c r="L621" s="11">
        <v>0.27540500736376999</v>
      </c>
      <c r="M621" s="10">
        <v>3550</v>
      </c>
      <c r="N621" s="11">
        <v>0.18150212178536701</v>
      </c>
      <c r="O621" s="58" t="s">
        <v>935</v>
      </c>
      <c r="P621" s="59">
        <v>14.402798232695099</v>
      </c>
      <c r="Q621" s="59">
        <v>9.7916666666666696</v>
      </c>
      <c r="R621" s="118"/>
    </row>
    <row r="622" spans="2:18" s="1" customFormat="1" ht="11.85" customHeight="1" x14ac:dyDescent="0.15">
      <c r="B622" s="116" t="s">
        <v>348</v>
      </c>
      <c r="C622" s="52" t="s">
        <v>1004</v>
      </c>
      <c r="D622" s="52" t="s">
        <v>906</v>
      </c>
      <c r="E622" s="8">
        <v>2</v>
      </c>
      <c r="F622" s="9">
        <v>1.1031439602868199E-3</v>
      </c>
      <c r="G622" s="8">
        <v>1811</v>
      </c>
      <c r="H622" s="9">
        <v>1.19199631409202E-2</v>
      </c>
      <c r="I622" s="8">
        <v>27894</v>
      </c>
      <c r="J622" s="9">
        <v>1.6388694186402399E-2</v>
      </c>
      <c r="K622" s="8">
        <v>398</v>
      </c>
      <c r="L622" s="9">
        <v>0.21976808393152999</v>
      </c>
      <c r="M622" s="8">
        <v>4681</v>
      </c>
      <c r="N622" s="9">
        <v>0.16781386678138699</v>
      </c>
      <c r="O622" s="54" t="s">
        <v>931</v>
      </c>
      <c r="P622" s="55">
        <v>15.402540033130901</v>
      </c>
      <c r="Q622" s="55">
        <v>10.5074309978769</v>
      </c>
      <c r="R622" s="117"/>
    </row>
    <row r="623" spans="2:18" s="1" customFormat="1" ht="11.85" customHeight="1" x14ac:dyDescent="0.15">
      <c r="B623" s="116" t="s">
        <v>464</v>
      </c>
      <c r="C623" s="56" t="s">
        <v>1005</v>
      </c>
      <c r="D623" s="56" t="s">
        <v>906</v>
      </c>
      <c r="E623" s="10">
        <v>25</v>
      </c>
      <c r="F623" s="11">
        <v>1.30005200208008E-2</v>
      </c>
      <c r="G623" s="10">
        <v>1898</v>
      </c>
      <c r="H623" s="11">
        <v>1.2492595274139401E-2</v>
      </c>
      <c r="I623" s="10">
        <v>23785</v>
      </c>
      <c r="J623" s="11">
        <v>1.3974513917816799E-2</v>
      </c>
      <c r="K623" s="10">
        <v>101</v>
      </c>
      <c r="L623" s="11">
        <v>5.3213909378292901E-2</v>
      </c>
      <c r="M623" s="10">
        <v>1275</v>
      </c>
      <c r="N623" s="11">
        <v>5.36052133697709E-2</v>
      </c>
      <c r="O623" s="58" t="s">
        <v>943</v>
      </c>
      <c r="P623" s="59">
        <v>12.531612223392999</v>
      </c>
      <c r="Q623" s="59">
        <v>10.896494156928201</v>
      </c>
      <c r="R623" s="118"/>
    </row>
    <row r="624" spans="2:18" s="1" customFormat="1" ht="11.85" customHeight="1" x14ac:dyDescent="0.15">
      <c r="B624" s="116" t="s">
        <v>553</v>
      </c>
      <c r="C624" s="52" t="s">
        <v>920</v>
      </c>
      <c r="D624" s="52" t="s">
        <v>906</v>
      </c>
      <c r="E624" s="8">
        <v>51</v>
      </c>
      <c r="F624" s="9">
        <v>2.67576075550892E-2</v>
      </c>
      <c r="G624" s="8">
        <v>1855</v>
      </c>
      <c r="H624" s="9">
        <v>1.22095701968012E-2</v>
      </c>
      <c r="I624" s="8">
        <v>14134</v>
      </c>
      <c r="J624" s="9">
        <v>8.3042160905790596E-3</v>
      </c>
      <c r="K624" s="8">
        <v>53</v>
      </c>
      <c r="L624" s="9">
        <v>2.8571428571428598E-2</v>
      </c>
      <c r="M624" s="8">
        <v>291</v>
      </c>
      <c r="N624" s="9">
        <v>2.0588651478703798E-2</v>
      </c>
      <c r="O624" s="54" t="s">
        <v>910</v>
      </c>
      <c r="P624" s="55">
        <v>7.6194070080862497</v>
      </c>
      <c r="Q624" s="55">
        <v>7.09378468368479</v>
      </c>
      <c r="R624" s="117"/>
    </row>
    <row r="625" spans="2:18" s="1" customFormat="1" ht="11.85" customHeight="1" x14ac:dyDescent="0.15">
      <c r="B625" s="116" t="s">
        <v>444</v>
      </c>
      <c r="C625" s="56" t="s">
        <v>1007</v>
      </c>
      <c r="D625" s="56" t="s">
        <v>906</v>
      </c>
      <c r="E625" s="10">
        <v>4</v>
      </c>
      <c r="F625" s="11">
        <v>2.56739409499358E-3</v>
      </c>
      <c r="G625" s="10">
        <v>1554</v>
      </c>
      <c r="H625" s="11">
        <v>1.02283946554334E-2</v>
      </c>
      <c r="I625" s="10">
        <v>16373</v>
      </c>
      <c r="J625" s="11">
        <v>9.6197063853863708E-3</v>
      </c>
      <c r="K625" s="10">
        <v>567</v>
      </c>
      <c r="L625" s="11">
        <v>0.36486486486486502</v>
      </c>
      <c r="M625" s="10">
        <v>4323</v>
      </c>
      <c r="N625" s="11">
        <v>0.264032248213522</v>
      </c>
      <c r="O625" s="58" t="s">
        <v>920</v>
      </c>
      <c r="P625" s="59">
        <v>10.536036036036</v>
      </c>
      <c r="Q625" s="59">
        <v>6.4447821681864204</v>
      </c>
      <c r="R625" s="118"/>
    </row>
    <row r="626" spans="2:18" s="1" customFormat="1" ht="11.85" customHeight="1" x14ac:dyDescent="0.15">
      <c r="B626" s="116" t="s">
        <v>552</v>
      </c>
      <c r="C626" s="52" t="s">
        <v>920</v>
      </c>
      <c r="D626" s="52" t="s">
        <v>906</v>
      </c>
      <c r="E626" s="8">
        <v>10</v>
      </c>
      <c r="F626" s="9">
        <v>5.16262261228704E-3</v>
      </c>
      <c r="G626" s="8">
        <v>1927</v>
      </c>
      <c r="H626" s="9">
        <v>1.2683472651879199E-2</v>
      </c>
      <c r="I626" s="8">
        <v>20927</v>
      </c>
      <c r="J626" s="9">
        <v>1.22953396156465E-2</v>
      </c>
      <c r="K626" s="8">
        <v>550</v>
      </c>
      <c r="L626" s="9">
        <v>0.28541774779449902</v>
      </c>
      <c r="M626" s="8">
        <v>4641</v>
      </c>
      <c r="N626" s="9">
        <v>0.22177091795288401</v>
      </c>
      <c r="O626" s="54" t="s">
        <v>921</v>
      </c>
      <c r="P626" s="55">
        <v>10.8598858329009</v>
      </c>
      <c r="Q626" s="55">
        <v>7.0334059549745804</v>
      </c>
      <c r="R626" s="117"/>
    </row>
    <row r="627" spans="2:18" s="1" customFormat="1" ht="11.85" customHeight="1" x14ac:dyDescent="0.15">
      <c r="B627" s="116" t="s">
        <v>366</v>
      </c>
      <c r="C627" s="56" t="s">
        <v>1004</v>
      </c>
      <c r="D627" s="56" t="s">
        <v>906</v>
      </c>
      <c r="E627" s="10">
        <v>24</v>
      </c>
      <c r="F627" s="11">
        <v>1.5286624203821699E-2</v>
      </c>
      <c r="G627" s="10">
        <v>1546</v>
      </c>
      <c r="H627" s="11">
        <v>1.0175738827091401E-2</v>
      </c>
      <c r="I627" s="10">
        <v>11405</v>
      </c>
      <c r="J627" s="11">
        <v>6.7008337705571101E-3</v>
      </c>
      <c r="K627" s="10">
        <v>36</v>
      </c>
      <c r="L627" s="11">
        <v>2.3285899094437301E-2</v>
      </c>
      <c r="M627" s="10">
        <v>181</v>
      </c>
      <c r="N627" s="11">
        <v>1.5870232354230601E-2</v>
      </c>
      <c r="O627" s="58" t="s">
        <v>935</v>
      </c>
      <c r="P627" s="59">
        <v>7.3771021992237999</v>
      </c>
      <c r="Q627" s="59">
        <v>7.0205298013244999</v>
      </c>
      <c r="R627" s="118"/>
    </row>
    <row r="628" spans="2:18" s="1" customFormat="1" ht="11.85" customHeight="1" x14ac:dyDescent="0.15">
      <c r="B628" s="116" t="s">
        <v>365</v>
      </c>
      <c r="C628" s="52" t="s">
        <v>1004</v>
      </c>
      <c r="D628" s="52" t="s">
        <v>906</v>
      </c>
      <c r="E628" s="8">
        <v>1</v>
      </c>
      <c r="F628" s="9">
        <v>7.2727272727272701E-4</v>
      </c>
      <c r="G628" s="8">
        <v>1374</v>
      </c>
      <c r="H628" s="9">
        <v>9.0436385177384299E-3</v>
      </c>
      <c r="I628" s="8">
        <v>13433</v>
      </c>
      <c r="J628" s="9">
        <v>7.8923542340985208E-3</v>
      </c>
      <c r="K628" s="8">
        <v>365</v>
      </c>
      <c r="L628" s="9">
        <v>0.265647743813683</v>
      </c>
      <c r="M628" s="8">
        <v>2215</v>
      </c>
      <c r="N628" s="9">
        <v>0.16489242909253299</v>
      </c>
      <c r="O628" s="54" t="s">
        <v>916</v>
      </c>
      <c r="P628" s="55">
        <v>9.7765647743813702</v>
      </c>
      <c r="Q628" s="55">
        <v>7.1347869177403398</v>
      </c>
      <c r="R628" s="117"/>
    </row>
    <row r="629" spans="2:18" s="1" customFormat="1" ht="11.85" customHeight="1" x14ac:dyDescent="0.15">
      <c r="B629" s="116" t="s">
        <v>550</v>
      </c>
      <c r="C629" s="56" t="s">
        <v>920</v>
      </c>
      <c r="D629" s="56" t="s">
        <v>906</v>
      </c>
      <c r="E629" s="10">
        <v>28</v>
      </c>
      <c r="F629" s="11">
        <v>1.9580419580419599E-2</v>
      </c>
      <c r="G629" s="10">
        <v>1402</v>
      </c>
      <c r="H629" s="11">
        <v>9.2279339169354293E-3</v>
      </c>
      <c r="I629" s="10">
        <v>11725</v>
      </c>
      <c r="J629" s="11">
        <v>6.8888448890646299E-3</v>
      </c>
      <c r="K629" s="10">
        <v>45</v>
      </c>
      <c r="L629" s="11">
        <v>3.2097004279600598E-2</v>
      </c>
      <c r="M629" s="10">
        <v>309</v>
      </c>
      <c r="N629" s="11">
        <v>2.63539445628998E-2</v>
      </c>
      <c r="O629" s="58" t="s">
        <v>910</v>
      </c>
      <c r="P629" s="59">
        <v>8.3630527817403699</v>
      </c>
      <c r="Q629" s="59">
        <v>7.7494473102431796</v>
      </c>
      <c r="R629" s="118"/>
    </row>
    <row r="630" spans="2:18" s="1" customFormat="1" ht="15.4" customHeight="1" x14ac:dyDescent="0.15">
      <c r="B630" s="119" t="s">
        <v>1009</v>
      </c>
      <c r="C630" s="63"/>
      <c r="D630" s="63"/>
      <c r="E630" s="20">
        <v>329</v>
      </c>
      <c r="F630" s="22">
        <v>5.1094890510948898E-2</v>
      </c>
      <c r="G630" s="20">
        <v>6110</v>
      </c>
      <c r="H630" s="22">
        <v>4.0215888896202201E-2</v>
      </c>
      <c r="I630" s="20">
        <v>102169</v>
      </c>
      <c r="J630" s="22">
        <v>6.0027837396233998E-2</v>
      </c>
      <c r="K630" s="20">
        <v>1250</v>
      </c>
      <c r="L630" s="22">
        <v>0.204582651391162</v>
      </c>
      <c r="M630" s="20">
        <v>19629</v>
      </c>
      <c r="N630" s="22">
        <v>0.192122855269211</v>
      </c>
      <c r="O630" s="63"/>
      <c r="P630" s="64">
        <v>16.721603927986902</v>
      </c>
      <c r="Q630" s="64">
        <v>12.1</v>
      </c>
      <c r="R630" s="120">
        <v>5.3216039279869101</v>
      </c>
    </row>
    <row r="631" spans="2:18" s="1" customFormat="1" ht="14.65" customHeight="1" x14ac:dyDescent="0.15">
      <c r="B631" s="119" t="s">
        <v>1010</v>
      </c>
      <c r="C631" s="65"/>
      <c r="D631" s="65"/>
      <c r="E631" s="21">
        <v>1412</v>
      </c>
      <c r="F631" s="23">
        <v>3.02711973416229E-2</v>
      </c>
      <c r="G631" s="21">
        <v>45233</v>
      </c>
      <c r="H631" s="23">
        <v>0.29772263542420901</v>
      </c>
      <c r="I631" s="21">
        <v>477859</v>
      </c>
      <c r="J631" s="23">
        <v>0.28075876587151699</v>
      </c>
      <c r="K631" s="21">
        <v>6834</v>
      </c>
      <c r="L631" s="23">
        <v>0.15108438529392301</v>
      </c>
      <c r="M631" s="21">
        <v>75859</v>
      </c>
      <c r="N631" s="23">
        <v>0.15874766405990101</v>
      </c>
      <c r="O631" s="65"/>
      <c r="P631" s="66">
        <v>10.5643888311631</v>
      </c>
      <c r="Q631" s="66">
        <v>8.24982421417225</v>
      </c>
      <c r="R631" s="121"/>
    </row>
    <row r="632" spans="2:18" s="1" customFormat="1" ht="14.65" customHeight="1" x14ac:dyDescent="0.15">
      <c r="B632" s="108" t="s">
        <v>879</v>
      </c>
      <c r="C632" s="122"/>
      <c r="D632" s="122"/>
      <c r="E632" s="109">
        <v>2500</v>
      </c>
      <c r="F632" s="110">
        <v>1.6188564398109201E-2</v>
      </c>
      <c r="G632" s="109">
        <v>151930</v>
      </c>
      <c r="H632" s="110">
        <v>1</v>
      </c>
      <c r="I632" s="109">
        <v>1702027</v>
      </c>
      <c r="J632" s="110">
        <v>1</v>
      </c>
      <c r="K632" s="109">
        <v>18905</v>
      </c>
      <c r="L632" s="110">
        <v>0.124432304350688</v>
      </c>
      <c r="M632" s="109">
        <v>178340</v>
      </c>
      <c r="N632" s="110">
        <v>0.104780946483223</v>
      </c>
      <c r="O632" s="122"/>
      <c r="P632" s="123">
        <v>11.202705193181099</v>
      </c>
      <c r="Q632" s="123">
        <v>9.20601390716031</v>
      </c>
      <c r="R632" s="124">
        <v>5.3216039279869101</v>
      </c>
    </row>
    <row r="633" spans="2:18" s="1" customFormat="1" ht="12.75" customHeight="1" x14ac:dyDescent="0.2">
      <c r="B633" s="183" t="s">
        <v>979</v>
      </c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</row>
    <row r="634" spans="2:18" s="1" customFormat="1" ht="14.65" customHeight="1" x14ac:dyDescent="0.15"/>
    <row r="635" spans="2:18" s="1" customFormat="1" ht="14.65" customHeight="1" x14ac:dyDescent="0.15">
      <c r="B635" s="114" t="s">
        <v>1826</v>
      </c>
    </row>
    <row r="636" spans="2:18" s="1" customFormat="1" ht="21.75" customHeight="1" x14ac:dyDescent="0.2">
      <c r="B636" s="192"/>
      <c r="C636" s="101"/>
      <c r="D636" s="193"/>
      <c r="E636" s="193"/>
      <c r="F636" s="193"/>
      <c r="G636" s="167" t="s">
        <v>885</v>
      </c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</row>
    <row r="637" spans="2:18" s="1" customFormat="1" ht="14.65" customHeight="1" x14ac:dyDescent="0.2">
      <c r="B637" s="192"/>
      <c r="C637" s="62"/>
      <c r="D637" s="193"/>
      <c r="E637" s="193"/>
      <c r="F637" s="193"/>
      <c r="G637" s="177" t="s">
        <v>832</v>
      </c>
      <c r="H637" s="177"/>
      <c r="I637" s="177"/>
      <c r="J637" s="177"/>
      <c r="K637" s="174" t="s">
        <v>886</v>
      </c>
      <c r="L637" s="174"/>
      <c r="M637" s="174"/>
      <c r="N637" s="174"/>
      <c r="O637" s="174" t="s">
        <v>887</v>
      </c>
      <c r="P637" s="191" t="s">
        <v>888</v>
      </c>
      <c r="Q637" s="191"/>
      <c r="R637" s="191"/>
    </row>
    <row r="638" spans="2:18" s="1" customFormat="1" ht="14.65" customHeight="1" x14ac:dyDescent="0.15">
      <c r="B638" s="194" t="s">
        <v>274</v>
      </c>
      <c r="C638" s="177" t="s">
        <v>1001</v>
      </c>
      <c r="D638" s="177" t="s">
        <v>889</v>
      </c>
      <c r="E638" s="195" t="s">
        <v>842</v>
      </c>
      <c r="F638" s="195"/>
      <c r="G638" s="177" t="s">
        <v>890</v>
      </c>
      <c r="H638" s="177"/>
      <c r="I638" s="177" t="s">
        <v>891</v>
      </c>
      <c r="J638" s="177"/>
      <c r="K638" s="174" t="s">
        <v>890</v>
      </c>
      <c r="L638" s="174"/>
      <c r="M638" s="174" t="s">
        <v>891</v>
      </c>
      <c r="N638" s="174"/>
      <c r="O638" s="174"/>
      <c r="P638" s="191"/>
      <c r="Q638" s="191"/>
      <c r="R638" s="191"/>
    </row>
    <row r="639" spans="2:18" s="1" customFormat="1" ht="37.15" customHeight="1" x14ac:dyDescent="0.15">
      <c r="B639" s="194"/>
      <c r="C639" s="177"/>
      <c r="D639" s="177"/>
      <c r="E639" s="50" t="s">
        <v>892</v>
      </c>
      <c r="F639" s="50" t="s">
        <v>893</v>
      </c>
      <c r="G639" s="50" t="s">
        <v>892</v>
      </c>
      <c r="H639" s="27" t="s">
        <v>894</v>
      </c>
      <c r="I639" s="50" t="s">
        <v>892</v>
      </c>
      <c r="J639" s="27" t="s">
        <v>894</v>
      </c>
      <c r="K639" s="27" t="s">
        <v>892</v>
      </c>
      <c r="L639" s="27" t="s">
        <v>893</v>
      </c>
      <c r="M639" s="27" t="s">
        <v>892</v>
      </c>
      <c r="N639" s="27" t="s">
        <v>893</v>
      </c>
      <c r="O639" s="174"/>
      <c r="P639" s="27" t="s">
        <v>895</v>
      </c>
      <c r="Q639" s="27" t="s">
        <v>896</v>
      </c>
      <c r="R639" s="115" t="s">
        <v>897</v>
      </c>
    </row>
    <row r="640" spans="2:18" s="1" customFormat="1" ht="11.85" customHeight="1" x14ac:dyDescent="0.15">
      <c r="B640" s="116" t="s">
        <v>304</v>
      </c>
      <c r="C640" s="52" t="s">
        <v>1006</v>
      </c>
      <c r="D640" s="52" t="s">
        <v>906</v>
      </c>
      <c r="E640" s="8"/>
      <c r="F640" s="9"/>
      <c r="G640" s="8">
        <v>3</v>
      </c>
      <c r="H640" s="9">
        <v>8.4507042253521101E-3</v>
      </c>
      <c r="I640" s="8">
        <v>70</v>
      </c>
      <c r="J640" s="9">
        <v>3.4384517143137799E-3</v>
      </c>
      <c r="K640" s="8"/>
      <c r="L640" s="9"/>
      <c r="M640" s="8"/>
      <c r="N640" s="9"/>
      <c r="O640" s="54" t="s">
        <v>910</v>
      </c>
      <c r="P640" s="55">
        <v>23.3333333333333</v>
      </c>
      <c r="Q640" s="55">
        <v>23.3333333333333</v>
      </c>
      <c r="R640" s="117"/>
    </row>
    <row r="641" spans="2:18" s="1" customFormat="1" ht="11.85" customHeight="1" x14ac:dyDescent="0.15">
      <c r="B641" s="116" t="s">
        <v>499</v>
      </c>
      <c r="C641" s="56" t="s">
        <v>1002</v>
      </c>
      <c r="D641" s="56" t="s">
        <v>906</v>
      </c>
      <c r="E641" s="10"/>
      <c r="F641" s="11"/>
      <c r="G641" s="10">
        <v>4</v>
      </c>
      <c r="H641" s="11">
        <v>1.12676056338028E-2</v>
      </c>
      <c r="I641" s="10">
        <v>259</v>
      </c>
      <c r="J641" s="11">
        <v>1.2722271342961E-2</v>
      </c>
      <c r="K641" s="10">
        <v>3</v>
      </c>
      <c r="L641" s="11">
        <v>0.75</v>
      </c>
      <c r="M641" s="10">
        <v>60</v>
      </c>
      <c r="N641" s="11">
        <v>0.231660231660232</v>
      </c>
      <c r="O641" s="58" t="s">
        <v>913</v>
      </c>
      <c r="P641" s="59">
        <v>64.75</v>
      </c>
      <c r="Q641" s="59">
        <v>142</v>
      </c>
      <c r="R641" s="118"/>
    </row>
    <row r="642" spans="2:18" s="1" customFormat="1" ht="11.85" customHeight="1" x14ac:dyDescent="0.15">
      <c r="B642" s="116" t="s">
        <v>281</v>
      </c>
      <c r="C642" s="52" t="s">
        <v>1006</v>
      </c>
      <c r="D642" s="52" t="s">
        <v>906</v>
      </c>
      <c r="E642" s="8">
        <v>1</v>
      </c>
      <c r="F642" s="9">
        <v>2.8985507246376799E-3</v>
      </c>
      <c r="G642" s="8">
        <v>344</v>
      </c>
      <c r="H642" s="9">
        <v>0.96901408450704196</v>
      </c>
      <c r="I642" s="8">
        <v>19893</v>
      </c>
      <c r="J642" s="9">
        <v>0.97715885646920098</v>
      </c>
      <c r="K642" s="8">
        <v>14</v>
      </c>
      <c r="L642" s="9">
        <v>4.0697674418604703E-2</v>
      </c>
      <c r="M642" s="8">
        <v>737</v>
      </c>
      <c r="N642" s="9">
        <v>3.7048207912331002E-2</v>
      </c>
      <c r="O642" s="54" t="s">
        <v>907</v>
      </c>
      <c r="P642" s="55">
        <v>57.828488372092998</v>
      </c>
      <c r="Q642" s="55">
        <v>50.196969696969703</v>
      </c>
      <c r="R642" s="117"/>
    </row>
    <row r="643" spans="2:18" s="1" customFormat="1" ht="11.85" customHeight="1" x14ac:dyDescent="0.15">
      <c r="B643" s="116" t="s">
        <v>303</v>
      </c>
      <c r="C643" s="56" t="s">
        <v>1006</v>
      </c>
      <c r="D643" s="56" t="s">
        <v>906</v>
      </c>
      <c r="E643" s="10"/>
      <c r="F643" s="11"/>
      <c r="G643" s="10">
        <v>2</v>
      </c>
      <c r="H643" s="11">
        <v>5.6338028169014096E-3</v>
      </c>
      <c r="I643" s="10">
        <v>78</v>
      </c>
      <c r="J643" s="11">
        <v>3.83141762452107E-3</v>
      </c>
      <c r="K643" s="10"/>
      <c r="L643" s="11"/>
      <c r="M643" s="10"/>
      <c r="N643" s="11"/>
      <c r="O643" s="58" t="s">
        <v>920</v>
      </c>
      <c r="P643" s="59">
        <v>39</v>
      </c>
      <c r="Q643" s="59">
        <v>39</v>
      </c>
      <c r="R643" s="118"/>
    </row>
    <row r="644" spans="2:18" s="1" customFormat="1" ht="11.85" customHeight="1" x14ac:dyDescent="0.15">
      <c r="B644" s="116" t="s">
        <v>290</v>
      </c>
      <c r="C644" s="52" t="s">
        <v>1006</v>
      </c>
      <c r="D644" s="52" t="s">
        <v>906</v>
      </c>
      <c r="E644" s="8"/>
      <c r="F644" s="9"/>
      <c r="G644" s="8">
        <v>1</v>
      </c>
      <c r="H644" s="9">
        <v>2.8169014084507E-3</v>
      </c>
      <c r="I644" s="8">
        <v>14</v>
      </c>
      <c r="J644" s="9">
        <v>6.8769034286275698E-4</v>
      </c>
      <c r="K644" s="8"/>
      <c r="L644" s="9"/>
      <c r="M644" s="8"/>
      <c r="N644" s="9"/>
      <c r="O644" s="54" t="s">
        <v>912</v>
      </c>
      <c r="P644" s="55">
        <v>14</v>
      </c>
      <c r="Q644" s="55">
        <v>14</v>
      </c>
      <c r="R644" s="117"/>
    </row>
    <row r="645" spans="2:18" s="1" customFormat="1" ht="11.85" customHeight="1" x14ac:dyDescent="0.15">
      <c r="B645" s="116" t="s">
        <v>279</v>
      </c>
      <c r="C645" s="56" t="s">
        <v>1006</v>
      </c>
      <c r="D645" s="56" t="s">
        <v>899</v>
      </c>
      <c r="E645" s="10"/>
      <c r="F645" s="11"/>
      <c r="G645" s="10">
        <v>1</v>
      </c>
      <c r="H645" s="11">
        <v>2.8169014084507E-3</v>
      </c>
      <c r="I645" s="10">
        <v>44</v>
      </c>
      <c r="J645" s="11">
        <v>2.1613125061400902E-3</v>
      </c>
      <c r="K645" s="10"/>
      <c r="L645" s="11"/>
      <c r="M645" s="10"/>
      <c r="N645" s="11"/>
      <c r="O645" s="58" t="s">
        <v>904</v>
      </c>
      <c r="P645" s="59">
        <v>44</v>
      </c>
      <c r="Q645" s="59">
        <v>44</v>
      </c>
      <c r="R645" s="118">
        <v>16</v>
      </c>
    </row>
    <row r="646" spans="2:18" s="1" customFormat="1" ht="15.4" customHeight="1" x14ac:dyDescent="0.15">
      <c r="B646" s="119" t="s">
        <v>1009</v>
      </c>
      <c r="C646" s="63"/>
      <c r="D646" s="63"/>
      <c r="E646" s="20"/>
      <c r="F646" s="22">
        <v>0</v>
      </c>
      <c r="G646" s="20">
        <v>0</v>
      </c>
      <c r="H646" s="22">
        <v>0</v>
      </c>
      <c r="I646" s="20">
        <v>0</v>
      </c>
      <c r="J646" s="22">
        <v>0</v>
      </c>
      <c r="K646" s="20"/>
      <c r="L646" s="22">
        <v>0</v>
      </c>
      <c r="M646" s="20"/>
      <c r="N646" s="22">
        <v>0</v>
      </c>
      <c r="O646" s="63"/>
      <c r="P646" s="64">
        <v>0</v>
      </c>
      <c r="Q646" s="64">
        <v>0</v>
      </c>
      <c r="R646" s="120">
        <v>0</v>
      </c>
    </row>
    <row r="647" spans="2:18" s="1" customFormat="1" ht="14.65" customHeight="1" x14ac:dyDescent="0.15">
      <c r="B647" s="119" t="s">
        <v>1010</v>
      </c>
      <c r="C647" s="65"/>
      <c r="D647" s="65"/>
      <c r="E647" s="21">
        <v>0</v>
      </c>
      <c r="F647" s="23">
        <v>0</v>
      </c>
      <c r="G647" s="21">
        <v>0</v>
      </c>
      <c r="H647" s="23">
        <v>0</v>
      </c>
      <c r="I647" s="21">
        <v>0</v>
      </c>
      <c r="J647" s="23">
        <v>0</v>
      </c>
      <c r="K647" s="21">
        <v>0</v>
      </c>
      <c r="L647" s="23">
        <v>0</v>
      </c>
      <c r="M647" s="21">
        <v>0</v>
      </c>
      <c r="N647" s="23">
        <v>0</v>
      </c>
      <c r="O647" s="65"/>
      <c r="P647" s="66">
        <v>0</v>
      </c>
      <c r="Q647" s="66">
        <v>0</v>
      </c>
      <c r="R647" s="121"/>
    </row>
    <row r="648" spans="2:18" s="1" customFormat="1" ht="14.65" customHeight="1" x14ac:dyDescent="0.15">
      <c r="B648" s="108" t="s">
        <v>879</v>
      </c>
      <c r="C648" s="122"/>
      <c r="D648" s="122"/>
      <c r="E648" s="109">
        <v>1</v>
      </c>
      <c r="F648" s="110">
        <v>2.8089887640449398E-3</v>
      </c>
      <c r="G648" s="109">
        <v>355</v>
      </c>
      <c r="H648" s="110">
        <v>1</v>
      </c>
      <c r="I648" s="109">
        <v>20358</v>
      </c>
      <c r="J648" s="110">
        <v>1</v>
      </c>
      <c r="K648" s="109">
        <v>17</v>
      </c>
      <c r="L648" s="110">
        <v>4.7887323943661998E-2</v>
      </c>
      <c r="M648" s="109">
        <v>797</v>
      </c>
      <c r="N648" s="110">
        <v>3.91492288044012E-2</v>
      </c>
      <c r="O648" s="122"/>
      <c r="P648" s="123">
        <v>57.346478873239398</v>
      </c>
      <c r="Q648" s="123">
        <v>50.038461538461497</v>
      </c>
      <c r="R648" s="124">
        <v>16</v>
      </c>
    </row>
    <row r="649" spans="2:18" s="1" customFormat="1" ht="12.75" customHeight="1" x14ac:dyDescent="0.2">
      <c r="B649" s="183" t="s">
        <v>979</v>
      </c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</row>
    <row r="650" spans="2:18" s="1" customFormat="1" ht="14.65" customHeight="1" x14ac:dyDescent="0.15"/>
    <row r="651" spans="2:18" s="1" customFormat="1" ht="14.65" customHeight="1" x14ac:dyDescent="0.15">
      <c r="B651" s="114" t="s">
        <v>1827</v>
      </c>
    </row>
    <row r="652" spans="2:18" s="1" customFormat="1" ht="21.75" customHeight="1" x14ac:dyDescent="0.2">
      <c r="B652" s="192"/>
      <c r="C652" s="101"/>
      <c r="D652" s="193"/>
      <c r="E652" s="193"/>
      <c r="F652" s="193"/>
      <c r="G652" s="167" t="s">
        <v>885</v>
      </c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</row>
    <row r="653" spans="2:18" s="1" customFormat="1" ht="14.65" customHeight="1" x14ac:dyDescent="0.2">
      <c r="B653" s="192"/>
      <c r="C653" s="62"/>
      <c r="D653" s="193"/>
      <c r="E653" s="193"/>
      <c r="F653" s="193"/>
      <c r="G653" s="177" t="s">
        <v>832</v>
      </c>
      <c r="H653" s="177"/>
      <c r="I653" s="177"/>
      <c r="J653" s="177"/>
      <c r="K653" s="174" t="s">
        <v>886</v>
      </c>
      <c r="L653" s="174"/>
      <c r="M653" s="174"/>
      <c r="N653" s="174"/>
      <c r="O653" s="174" t="s">
        <v>887</v>
      </c>
      <c r="P653" s="191" t="s">
        <v>888</v>
      </c>
      <c r="Q653" s="191"/>
      <c r="R653" s="191"/>
    </row>
    <row r="654" spans="2:18" s="1" customFormat="1" ht="14.65" customHeight="1" x14ac:dyDescent="0.15">
      <c r="B654" s="194" t="s">
        <v>274</v>
      </c>
      <c r="C654" s="177" t="s">
        <v>1001</v>
      </c>
      <c r="D654" s="177" t="s">
        <v>889</v>
      </c>
      <c r="E654" s="195" t="s">
        <v>842</v>
      </c>
      <c r="F654" s="195"/>
      <c r="G654" s="177" t="s">
        <v>890</v>
      </c>
      <c r="H654" s="177"/>
      <c r="I654" s="177" t="s">
        <v>891</v>
      </c>
      <c r="J654" s="177"/>
      <c r="K654" s="174" t="s">
        <v>890</v>
      </c>
      <c r="L654" s="174"/>
      <c r="M654" s="174" t="s">
        <v>891</v>
      </c>
      <c r="N654" s="174"/>
      <c r="O654" s="174"/>
      <c r="P654" s="191"/>
      <c r="Q654" s="191"/>
      <c r="R654" s="191"/>
    </row>
    <row r="655" spans="2:18" s="1" customFormat="1" ht="37.15" customHeight="1" x14ac:dyDescent="0.15">
      <c r="B655" s="194"/>
      <c r="C655" s="177"/>
      <c r="D655" s="177"/>
      <c r="E655" s="50" t="s">
        <v>892</v>
      </c>
      <c r="F655" s="50" t="s">
        <v>893</v>
      </c>
      <c r="G655" s="50" t="s">
        <v>892</v>
      </c>
      <c r="H655" s="27" t="s">
        <v>894</v>
      </c>
      <c r="I655" s="50" t="s">
        <v>892</v>
      </c>
      <c r="J655" s="27" t="s">
        <v>894</v>
      </c>
      <c r="K655" s="27" t="s">
        <v>892</v>
      </c>
      <c r="L655" s="27" t="s">
        <v>893</v>
      </c>
      <c r="M655" s="27" t="s">
        <v>892</v>
      </c>
      <c r="N655" s="27" t="s">
        <v>893</v>
      </c>
      <c r="O655" s="174"/>
      <c r="P655" s="27" t="s">
        <v>895</v>
      </c>
      <c r="Q655" s="27" t="s">
        <v>896</v>
      </c>
      <c r="R655" s="115" t="s">
        <v>897</v>
      </c>
    </row>
    <row r="656" spans="2:18" s="1" customFormat="1" ht="11.85" customHeight="1" x14ac:dyDescent="0.15">
      <c r="B656" s="116" t="s">
        <v>391</v>
      </c>
      <c r="C656" s="52" t="s">
        <v>1003</v>
      </c>
      <c r="D656" s="52" t="s">
        <v>906</v>
      </c>
      <c r="E656" s="8"/>
      <c r="F656" s="9"/>
      <c r="G656" s="8">
        <v>412</v>
      </c>
      <c r="H656" s="9">
        <v>3.8450769948670097E-2</v>
      </c>
      <c r="I656" s="8">
        <v>4615</v>
      </c>
      <c r="J656" s="9">
        <v>3.64810598874344E-2</v>
      </c>
      <c r="K656" s="8">
        <v>29</v>
      </c>
      <c r="L656" s="9">
        <v>7.0388349514563103E-2</v>
      </c>
      <c r="M656" s="8">
        <v>343</v>
      </c>
      <c r="N656" s="9">
        <v>7.4322860238353203E-2</v>
      </c>
      <c r="O656" s="54" t="s">
        <v>915</v>
      </c>
      <c r="P656" s="55">
        <v>11.2014563106796</v>
      </c>
      <c r="Q656" s="55">
        <v>9.3368146214099195</v>
      </c>
      <c r="R656" s="117"/>
    </row>
    <row r="657" spans="2:18" s="1" customFormat="1" ht="11.85" customHeight="1" x14ac:dyDescent="0.15">
      <c r="B657" s="116" t="s">
        <v>356</v>
      </c>
      <c r="C657" s="56" t="s">
        <v>1004</v>
      </c>
      <c r="D657" s="56" t="s">
        <v>906</v>
      </c>
      <c r="E657" s="10">
        <v>2</v>
      </c>
      <c r="F657" s="11">
        <v>1.18343195266272E-2</v>
      </c>
      <c r="G657" s="10">
        <v>167</v>
      </c>
      <c r="H657" s="11">
        <v>1.5585627624825E-2</v>
      </c>
      <c r="I657" s="10">
        <v>2028</v>
      </c>
      <c r="J657" s="11">
        <v>1.6031113640675401E-2</v>
      </c>
      <c r="K657" s="10">
        <v>13</v>
      </c>
      <c r="L657" s="11">
        <v>7.7844311377245498E-2</v>
      </c>
      <c r="M657" s="10">
        <v>178</v>
      </c>
      <c r="N657" s="11">
        <v>8.7771203155818503E-2</v>
      </c>
      <c r="O657" s="58" t="s">
        <v>914</v>
      </c>
      <c r="P657" s="59">
        <v>12.1437125748503</v>
      </c>
      <c r="Q657" s="59">
        <v>9.7337662337662305</v>
      </c>
      <c r="R657" s="118"/>
    </row>
    <row r="658" spans="2:18" s="1" customFormat="1" ht="11.85" customHeight="1" x14ac:dyDescent="0.15">
      <c r="B658" s="116" t="s">
        <v>358</v>
      </c>
      <c r="C658" s="52" t="s">
        <v>1004</v>
      </c>
      <c r="D658" s="52" t="s">
        <v>906</v>
      </c>
      <c r="E658" s="8">
        <v>2</v>
      </c>
      <c r="F658" s="9">
        <v>7.0175438596491203E-3</v>
      </c>
      <c r="G658" s="8">
        <v>283</v>
      </c>
      <c r="H658" s="9">
        <v>2.6411572561829199E-2</v>
      </c>
      <c r="I658" s="8">
        <v>3808</v>
      </c>
      <c r="J658" s="9">
        <v>3.01018149623727E-2</v>
      </c>
      <c r="K658" s="8">
        <v>82</v>
      </c>
      <c r="L658" s="9">
        <v>0.28975265017667801</v>
      </c>
      <c r="M658" s="8">
        <v>829</v>
      </c>
      <c r="N658" s="9">
        <v>0.217699579831933</v>
      </c>
      <c r="O658" s="54" t="s">
        <v>923</v>
      </c>
      <c r="P658" s="55">
        <v>13.455830388692601</v>
      </c>
      <c r="Q658" s="55">
        <v>8.7014925373134293</v>
      </c>
      <c r="R658" s="117"/>
    </row>
    <row r="659" spans="2:18" s="1" customFormat="1" ht="11.85" customHeight="1" x14ac:dyDescent="0.15">
      <c r="B659" s="116" t="s">
        <v>357</v>
      </c>
      <c r="C659" s="56" t="s">
        <v>1004</v>
      </c>
      <c r="D659" s="56" t="s">
        <v>906</v>
      </c>
      <c r="E659" s="10">
        <v>2</v>
      </c>
      <c r="F659" s="11">
        <v>3.0769230769230799E-2</v>
      </c>
      <c r="G659" s="10">
        <v>63</v>
      </c>
      <c r="H659" s="11">
        <v>5.8796080261315897E-3</v>
      </c>
      <c r="I659" s="10">
        <v>590</v>
      </c>
      <c r="J659" s="11">
        <v>4.6638841459558603E-3</v>
      </c>
      <c r="K659" s="10">
        <v>2</v>
      </c>
      <c r="L659" s="11">
        <v>3.1746031746031703E-2</v>
      </c>
      <c r="M659" s="10">
        <v>62</v>
      </c>
      <c r="N659" s="11">
        <v>0.105084745762712</v>
      </c>
      <c r="O659" s="58" t="s">
        <v>931</v>
      </c>
      <c r="P659" s="59">
        <v>9.3650793650793709</v>
      </c>
      <c r="Q659" s="59">
        <v>7.9672131147540997</v>
      </c>
      <c r="R659" s="118"/>
    </row>
    <row r="660" spans="2:18" s="1" customFormat="1" ht="11.85" customHeight="1" x14ac:dyDescent="0.15">
      <c r="B660" s="116" t="s">
        <v>809</v>
      </c>
      <c r="C660" s="52" t="s">
        <v>918</v>
      </c>
      <c r="D660" s="52" t="s">
        <v>906</v>
      </c>
      <c r="E660" s="8">
        <v>3</v>
      </c>
      <c r="F660" s="9">
        <v>4.2253521126760602E-3</v>
      </c>
      <c r="G660" s="8">
        <v>707</v>
      </c>
      <c r="H660" s="9">
        <v>6.5982267848810103E-2</v>
      </c>
      <c r="I660" s="8">
        <v>9926</v>
      </c>
      <c r="J660" s="9">
        <v>7.8463922089420102E-2</v>
      </c>
      <c r="K660" s="8">
        <v>26</v>
      </c>
      <c r="L660" s="9">
        <v>3.6775106082036803E-2</v>
      </c>
      <c r="M660" s="8">
        <v>229</v>
      </c>
      <c r="N660" s="9">
        <v>2.3070723352810799E-2</v>
      </c>
      <c r="O660" s="54" t="s">
        <v>971</v>
      </c>
      <c r="P660" s="55">
        <v>14.039603960396001</v>
      </c>
      <c r="Q660" s="55">
        <v>12.674008810572699</v>
      </c>
      <c r="R660" s="117"/>
    </row>
    <row r="661" spans="2:18" s="1" customFormat="1" ht="11.85" customHeight="1" x14ac:dyDescent="0.15">
      <c r="B661" s="116" t="s">
        <v>572</v>
      </c>
      <c r="C661" s="56" t="s">
        <v>916</v>
      </c>
      <c r="D661" s="56" t="s">
        <v>906</v>
      </c>
      <c r="E661" s="10">
        <v>52</v>
      </c>
      <c r="F661" s="11">
        <v>1.29772897429498E-2</v>
      </c>
      <c r="G661" s="10">
        <v>3955</v>
      </c>
      <c r="H661" s="11">
        <v>0.36910872608492801</v>
      </c>
      <c r="I661" s="10">
        <v>44583</v>
      </c>
      <c r="J661" s="11">
        <v>0.35242363877822003</v>
      </c>
      <c r="K661" s="10">
        <v>169</v>
      </c>
      <c r="L661" s="11">
        <v>4.2730720606826797E-2</v>
      </c>
      <c r="M661" s="10">
        <v>1590</v>
      </c>
      <c r="N661" s="11">
        <v>3.56638180472377E-2</v>
      </c>
      <c r="O661" s="58" t="s">
        <v>943</v>
      </c>
      <c r="P661" s="59">
        <v>11.2725663716814</v>
      </c>
      <c r="Q661" s="59">
        <v>10.061014263074499</v>
      </c>
      <c r="R661" s="118"/>
    </row>
    <row r="662" spans="2:18" s="1" customFormat="1" ht="11.85" customHeight="1" x14ac:dyDescent="0.15">
      <c r="B662" s="116" t="s">
        <v>409</v>
      </c>
      <c r="C662" s="52" t="s">
        <v>1003</v>
      </c>
      <c r="D662" s="52" t="s">
        <v>906</v>
      </c>
      <c r="E662" s="8">
        <v>29</v>
      </c>
      <c r="F662" s="9">
        <v>0.23200000000000001</v>
      </c>
      <c r="G662" s="8">
        <v>96</v>
      </c>
      <c r="H662" s="9">
        <v>8.9594027064862306E-3</v>
      </c>
      <c r="I662" s="8">
        <v>600</v>
      </c>
      <c r="J662" s="9">
        <v>4.7429330297856197E-3</v>
      </c>
      <c r="K662" s="8">
        <v>4</v>
      </c>
      <c r="L662" s="9">
        <v>4.1666666666666699E-2</v>
      </c>
      <c r="M662" s="8">
        <v>35</v>
      </c>
      <c r="N662" s="9">
        <v>5.83333333333333E-2</v>
      </c>
      <c r="O662" s="54" t="s">
        <v>931</v>
      </c>
      <c r="P662" s="55">
        <v>6.25</v>
      </c>
      <c r="Q662" s="55">
        <v>5.2282608695652204</v>
      </c>
      <c r="R662" s="117"/>
    </row>
    <row r="663" spans="2:18" s="1" customFormat="1" ht="11.85" customHeight="1" x14ac:dyDescent="0.15">
      <c r="B663" s="116" t="s">
        <v>359</v>
      </c>
      <c r="C663" s="56" t="s">
        <v>1004</v>
      </c>
      <c r="D663" s="56" t="s">
        <v>906</v>
      </c>
      <c r="E663" s="10"/>
      <c r="F663" s="11"/>
      <c r="G663" s="10">
        <v>106</v>
      </c>
      <c r="H663" s="11">
        <v>9.8926738217452199E-3</v>
      </c>
      <c r="I663" s="10">
        <v>1097</v>
      </c>
      <c r="J663" s="11">
        <v>8.6716625561247106E-3</v>
      </c>
      <c r="K663" s="10">
        <v>6</v>
      </c>
      <c r="L663" s="11">
        <v>5.6603773584905703E-2</v>
      </c>
      <c r="M663" s="10">
        <v>43</v>
      </c>
      <c r="N663" s="11">
        <v>3.9197812215132202E-2</v>
      </c>
      <c r="O663" s="58" t="s">
        <v>931</v>
      </c>
      <c r="P663" s="59">
        <v>10.349056603773599</v>
      </c>
      <c r="Q663" s="59">
        <v>9.2799999999999994</v>
      </c>
      <c r="R663" s="118"/>
    </row>
    <row r="664" spans="2:18" s="1" customFormat="1" ht="11.85" customHeight="1" x14ac:dyDescent="0.15">
      <c r="B664" s="116" t="s">
        <v>408</v>
      </c>
      <c r="C664" s="52" t="s">
        <v>1003</v>
      </c>
      <c r="D664" s="52" t="s">
        <v>906</v>
      </c>
      <c r="E664" s="8">
        <v>7</v>
      </c>
      <c r="F664" s="9">
        <v>5.5118110236220499E-2</v>
      </c>
      <c r="G664" s="8">
        <v>120</v>
      </c>
      <c r="H664" s="9">
        <v>1.11992533831078E-2</v>
      </c>
      <c r="I664" s="8">
        <v>1636</v>
      </c>
      <c r="J664" s="9">
        <v>1.29323973945488E-2</v>
      </c>
      <c r="K664" s="8">
        <v>42</v>
      </c>
      <c r="L664" s="9">
        <v>0.35</v>
      </c>
      <c r="M664" s="8">
        <v>687</v>
      </c>
      <c r="N664" s="9">
        <v>0.41992665036674798</v>
      </c>
      <c r="O664" s="54" t="s">
        <v>921</v>
      </c>
      <c r="P664" s="55">
        <v>13.633333333333301</v>
      </c>
      <c r="Q664" s="55">
        <v>5.7051282051282097</v>
      </c>
      <c r="R664" s="117"/>
    </row>
    <row r="665" spans="2:18" s="1" customFormat="1" ht="11.85" customHeight="1" x14ac:dyDescent="0.15">
      <c r="B665" s="116" t="s">
        <v>651</v>
      </c>
      <c r="C665" s="56" t="s">
        <v>908</v>
      </c>
      <c r="D665" s="56" t="s">
        <v>906</v>
      </c>
      <c r="E665" s="10">
        <v>3</v>
      </c>
      <c r="F665" s="11">
        <v>3.1578947368421102E-2</v>
      </c>
      <c r="G665" s="10">
        <v>92</v>
      </c>
      <c r="H665" s="11">
        <v>8.5860942603826398E-3</v>
      </c>
      <c r="I665" s="10">
        <v>942</v>
      </c>
      <c r="J665" s="11">
        <v>7.44640485676342E-3</v>
      </c>
      <c r="K665" s="10">
        <v>4</v>
      </c>
      <c r="L665" s="11">
        <v>4.3478260869565202E-2</v>
      </c>
      <c r="M665" s="10">
        <v>32</v>
      </c>
      <c r="N665" s="11">
        <v>3.3970276008492603E-2</v>
      </c>
      <c r="O665" s="58" t="s">
        <v>945</v>
      </c>
      <c r="P665" s="59">
        <v>10.2391304347826</v>
      </c>
      <c r="Q665" s="59">
        <v>9.2045454545454604</v>
      </c>
      <c r="R665" s="118"/>
    </row>
    <row r="666" spans="2:18" s="1" customFormat="1" ht="11.85" customHeight="1" x14ac:dyDescent="0.15">
      <c r="B666" s="116" t="s">
        <v>718</v>
      </c>
      <c r="C666" s="52" t="s">
        <v>1003</v>
      </c>
      <c r="D666" s="52" t="s">
        <v>899</v>
      </c>
      <c r="E666" s="8">
        <v>106</v>
      </c>
      <c r="F666" s="9">
        <v>0.56989247311827995</v>
      </c>
      <c r="G666" s="8">
        <v>80</v>
      </c>
      <c r="H666" s="9">
        <v>7.4661689220718603E-3</v>
      </c>
      <c r="I666" s="8">
        <v>535</v>
      </c>
      <c r="J666" s="9">
        <v>4.2291152848921796E-3</v>
      </c>
      <c r="K666" s="8">
        <v>2</v>
      </c>
      <c r="L666" s="9">
        <v>2.5000000000000001E-2</v>
      </c>
      <c r="M666" s="8">
        <v>6</v>
      </c>
      <c r="N666" s="9">
        <v>1.1214953271028E-2</v>
      </c>
      <c r="O666" s="54" t="s">
        <v>900</v>
      </c>
      <c r="P666" s="55">
        <v>6.6875</v>
      </c>
      <c r="Q666" s="55">
        <v>6.1153846153846203</v>
      </c>
      <c r="R666" s="117">
        <v>2.2250000000000001</v>
      </c>
    </row>
    <row r="667" spans="2:18" s="1" customFormat="1" ht="11.85" customHeight="1" x14ac:dyDescent="0.15">
      <c r="B667" s="116" t="s">
        <v>577</v>
      </c>
      <c r="C667" s="56" t="s">
        <v>916</v>
      </c>
      <c r="D667" s="56" t="s">
        <v>906</v>
      </c>
      <c r="E667" s="10">
        <v>1</v>
      </c>
      <c r="F667" s="11">
        <v>3.9525691699604697E-3</v>
      </c>
      <c r="G667" s="10">
        <v>252</v>
      </c>
      <c r="H667" s="11">
        <v>2.35184321045264E-2</v>
      </c>
      <c r="I667" s="10">
        <v>1981</v>
      </c>
      <c r="J667" s="11">
        <v>1.5659583886675502E-2</v>
      </c>
      <c r="K667" s="10">
        <v>4</v>
      </c>
      <c r="L667" s="11">
        <v>1.58730158730159E-2</v>
      </c>
      <c r="M667" s="10">
        <v>27</v>
      </c>
      <c r="N667" s="11">
        <v>1.3629480060575501E-2</v>
      </c>
      <c r="O667" s="58" t="s">
        <v>918</v>
      </c>
      <c r="P667" s="59">
        <v>7.8611111111111098</v>
      </c>
      <c r="Q667" s="59">
        <v>7.5887096774193603</v>
      </c>
      <c r="R667" s="118"/>
    </row>
    <row r="668" spans="2:18" s="1" customFormat="1" ht="11.85" customHeight="1" x14ac:dyDescent="0.15">
      <c r="B668" s="116" t="s">
        <v>576</v>
      </c>
      <c r="C668" s="52" t="s">
        <v>916</v>
      </c>
      <c r="D668" s="52" t="s">
        <v>906</v>
      </c>
      <c r="E668" s="8"/>
      <c r="F668" s="9"/>
      <c r="G668" s="8">
        <v>134</v>
      </c>
      <c r="H668" s="9">
        <v>1.2505832944470399E-2</v>
      </c>
      <c r="I668" s="8">
        <v>1604</v>
      </c>
      <c r="J668" s="9">
        <v>1.2679440966293601E-2</v>
      </c>
      <c r="K668" s="8">
        <v>44</v>
      </c>
      <c r="L668" s="9">
        <v>0.328358208955224</v>
      </c>
      <c r="M668" s="8">
        <v>503</v>
      </c>
      <c r="N668" s="9">
        <v>0.31359102244388998</v>
      </c>
      <c r="O668" s="54" t="s">
        <v>916</v>
      </c>
      <c r="P668" s="55">
        <v>11.9701492537313</v>
      </c>
      <c r="Q668" s="55">
        <v>6.8555555555555596</v>
      </c>
      <c r="R668" s="117"/>
    </row>
    <row r="669" spans="2:18" s="1" customFormat="1" ht="11.85" customHeight="1" x14ac:dyDescent="0.15">
      <c r="B669" s="116" t="s">
        <v>706</v>
      </c>
      <c r="C669" s="56" t="s">
        <v>909</v>
      </c>
      <c r="D669" s="56" t="s">
        <v>906</v>
      </c>
      <c r="E669" s="10"/>
      <c r="F669" s="11"/>
      <c r="G669" s="10">
        <v>49</v>
      </c>
      <c r="H669" s="11">
        <v>4.57302846476902E-3</v>
      </c>
      <c r="I669" s="10">
        <v>476</v>
      </c>
      <c r="J669" s="11">
        <v>3.7627268702965901E-3</v>
      </c>
      <c r="K669" s="10">
        <v>8</v>
      </c>
      <c r="L669" s="11">
        <v>0.16326530612244899</v>
      </c>
      <c r="M669" s="10">
        <v>114</v>
      </c>
      <c r="N669" s="11">
        <v>0.23949579831932799</v>
      </c>
      <c r="O669" s="58" t="s">
        <v>912</v>
      </c>
      <c r="P669" s="59">
        <v>9.71428571428571</v>
      </c>
      <c r="Q669" s="59">
        <v>6.2926829268292703</v>
      </c>
      <c r="R669" s="118"/>
    </row>
    <row r="670" spans="2:18" s="1" customFormat="1" ht="11.85" customHeight="1" x14ac:dyDescent="0.15">
      <c r="B670" s="116" t="s">
        <v>553</v>
      </c>
      <c r="C670" s="52" t="s">
        <v>920</v>
      </c>
      <c r="D670" s="52" t="s">
        <v>906</v>
      </c>
      <c r="E670" s="8">
        <v>9</v>
      </c>
      <c r="F670" s="9">
        <v>0.101123595505618</v>
      </c>
      <c r="G670" s="8">
        <v>80</v>
      </c>
      <c r="H670" s="9">
        <v>7.4661689220718603E-3</v>
      </c>
      <c r="I670" s="8">
        <v>609</v>
      </c>
      <c r="J670" s="9">
        <v>4.8140770252324003E-3</v>
      </c>
      <c r="K670" s="8">
        <v>1</v>
      </c>
      <c r="L670" s="9">
        <v>1.2500000000000001E-2</v>
      </c>
      <c r="M670" s="8">
        <v>22</v>
      </c>
      <c r="N670" s="9">
        <v>3.6124794745484398E-2</v>
      </c>
      <c r="O670" s="54" t="s">
        <v>910</v>
      </c>
      <c r="P670" s="55">
        <v>7.6124999999999998</v>
      </c>
      <c r="Q670" s="55">
        <v>7.1772151898734204</v>
      </c>
      <c r="R670" s="117"/>
    </row>
    <row r="671" spans="2:18" s="1" customFormat="1" ht="11.85" customHeight="1" x14ac:dyDescent="0.15">
      <c r="B671" s="116" t="s">
        <v>444</v>
      </c>
      <c r="C671" s="56" t="s">
        <v>1007</v>
      </c>
      <c r="D671" s="56" t="s">
        <v>906</v>
      </c>
      <c r="E671" s="10">
        <v>1</v>
      </c>
      <c r="F671" s="11">
        <v>2.0833333333333301E-2</v>
      </c>
      <c r="G671" s="10">
        <v>47</v>
      </c>
      <c r="H671" s="11">
        <v>4.3863742417172202E-3</v>
      </c>
      <c r="I671" s="10">
        <v>458</v>
      </c>
      <c r="J671" s="11">
        <v>3.6204388794030202E-3</v>
      </c>
      <c r="K671" s="10">
        <v>19</v>
      </c>
      <c r="L671" s="11">
        <v>0.40425531914893598</v>
      </c>
      <c r="M671" s="10">
        <v>112</v>
      </c>
      <c r="N671" s="11">
        <v>0.244541484716157</v>
      </c>
      <c r="O671" s="58" t="s">
        <v>920</v>
      </c>
      <c r="P671" s="59">
        <v>9.7446808510638299</v>
      </c>
      <c r="Q671" s="59">
        <v>5.5714285714285703</v>
      </c>
      <c r="R671" s="118"/>
    </row>
    <row r="672" spans="2:18" s="1" customFormat="1" ht="11.85" customHeight="1" x14ac:dyDescent="0.15">
      <c r="B672" s="116" t="s">
        <v>805</v>
      </c>
      <c r="C672" s="52" t="s">
        <v>1007</v>
      </c>
      <c r="D672" s="52" t="s">
        <v>906</v>
      </c>
      <c r="E672" s="8">
        <v>1</v>
      </c>
      <c r="F672" s="9">
        <v>7.8740157480314994E-3</v>
      </c>
      <c r="G672" s="8">
        <v>126</v>
      </c>
      <c r="H672" s="9">
        <v>1.17592160522632E-2</v>
      </c>
      <c r="I672" s="8">
        <v>1549</v>
      </c>
      <c r="J672" s="9">
        <v>1.2244672105229899E-2</v>
      </c>
      <c r="K672" s="8">
        <v>45</v>
      </c>
      <c r="L672" s="9">
        <v>0.35714285714285698</v>
      </c>
      <c r="M672" s="8">
        <v>528</v>
      </c>
      <c r="N672" s="9">
        <v>0.34086507424144602</v>
      </c>
      <c r="O672" s="54" t="s">
        <v>920</v>
      </c>
      <c r="P672" s="55">
        <v>12.2936507936508</v>
      </c>
      <c r="Q672" s="55">
        <v>7.0493827160493803</v>
      </c>
      <c r="R672" s="117"/>
    </row>
    <row r="673" spans="2:18" s="1" customFormat="1" ht="11.85" customHeight="1" x14ac:dyDescent="0.15">
      <c r="B673" s="116" t="s">
        <v>552</v>
      </c>
      <c r="C673" s="56" t="s">
        <v>920</v>
      </c>
      <c r="D673" s="56" t="s">
        <v>906</v>
      </c>
      <c r="E673" s="10">
        <v>2</v>
      </c>
      <c r="F673" s="11">
        <v>1.2820512820512799E-2</v>
      </c>
      <c r="G673" s="10">
        <v>154</v>
      </c>
      <c r="H673" s="11">
        <v>1.43723751749883E-2</v>
      </c>
      <c r="I673" s="10">
        <v>1314</v>
      </c>
      <c r="J673" s="11">
        <v>1.03870233352305E-2</v>
      </c>
      <c r="K673" s="10">
        <v>31</v>
      </c>
      <c r="L673" s="11">
        <v>0.201298701298701</v>
      </c>
      <c r="M673" s="10">
        <v>210</v>
      </c>
      <c r="N673" s="11">
        <v>0.15981735159817401</v>
      </c>
      <c r="O673" s="58" t="s">
        <v>921</v>
      </c>
      <c r="P673" s="59">
        <v>8.5324675324675301</v>
      </c>
      <c r="Q673" s="59">
        <v>5.9512195121951201</v>
      </c>
      <c r="R673" s="118"/>
    </row>
    <row r="674" spans="2:18" s="1" customFormat="1" ht="11.85" customHeight="1" x14ac:dyDescent="0.15">
      <c r="B674" s="116" t="s">
        <v>787</v>
      </c>
      <c r="C674" s="52" t="s">
        <v>1003</v>
      </c>
      <c r="D674" s="52" t="s">
        <v>899</v>
      </c>
      <c r="E674" s="8">
        <v>20</v>
      </c>
      <c r="F674" s="9">
        <v>0.15625</v>
      </c>
      <c r="G674" s="8">
        <v>108</v>
      </c>
      <c r="H674" s="9">
        <v>1.0079328044797E-2</v>
      </c>
      <c r="I674" s="8">
        <v>747</v>
      </c>
      <c r="J674" s="9">
        <v>5.9049516220830997E-3</v>
      </c>
      <c r="K674" s="8">
        <v>16</v>
      </c>
      <c r="L674" s="9">
        <v>0.148148148148148</v>
      </c>
      <c r="M674" s="8">
        <v>121</v>
      </c>
      <c r="N674" s="9">
        <v>0.161981258366801</v>
      </c>
      <c r="O674" s="54" t="s">
        <v>921</v>
      </c>
      <c r="P674" s="55">
        <v>6.9166666666666696</v>
      </c>
      <c r="Q674" s="55">
        <v>4.7173913043478297</v>
      </c>
      <c r="R674" s="117">
        <v>2.9074074074074101</v>
      </c>
    </row>
    <row r="675" spans="2:18" s="1" customFormat="1" ht="11.85" customHeight="1" x14ac:dyDescent="0.15">
      <c r="B675" s="116" t="s">
        <v>588</v>
      </c>
      <c r="C675" s="56" t="s">
        <v>916</v>
      </c>
      <c r="D675" s="56" t="s">
        <v>906</v>
      </c>
      <c r="E675" s="10">
        <v>37</v>
      </c>
      <c r="F675" s="11">
        <v>0.102209944751381</v>
      </c>
      <c r="G675" s="10">
        <v>325</v>
      </c>
      <c r="H675" s="11">
        <v>3.0331311245916901E-2</v>
      </c>
      <c r="I675" s="10">
        <v>2219</v>
      </c>
      <c r="J675" s="11">
        <v>1.7540947321823801E-2</v>
      </c>
      <c r="K675" s="10">
        <v>9</v>
      </c>
      <c r="L675" s="11">
        <v>2.76923076923077E-2</v>
      </c>
      <c r="M675" s="10">
        <v>46</v>
      </c>
      <c r="N675" s="11">
        <v>2.07300585849482E-2</v>
      </c>
      <c r="O675" s="58" t="s">
        <v>910</v>
      </c>
      <c r="P675" s="59">
        <v>6.8276923076923097</v>
      </c>
      <c r="Q675" s="59">
        <v>6.3069620253164604</v>
      </c>
      <c r="R675" s="118"/>
    </row>
    <row r="676" spans="2:18" s="1" customFormat="1" ht="11.85" customHeight="1" x14ac:dyDescent="0.15">
      <c r="B676" s="116" t="s">
        <v>384</v>
      </c>
      <c r="C676" s="52" t="s">
        <v>1003</v>
      </c>
      <c r="D676" s="52" t="s">
        <v>899</v>
      </c>
      <c r="E676" s="8">
        <v>119</v>
      </c>
      <c r="F676" s="9">
        <v>0.536036036036036</v>
      </c>
      <c r="G676" s="8">
        <v>103</v>
      </c>
      <c r="H676" s="9">
        <v>9.6126924871675207E-3</v>
      </c>
      <c r="I676" s="8">
        <v>951</v>
      </c>
      <c r="J676" s="9">
        <v>7.5175488522102102E-3</v>
      </c>
      <c r="K676" s="8">
        <v>2</v>
      </c>
      <c r="L676" s="9">
        <v>1.94174757281553E-2</v>
      </c>
      <c r="M676" s="8">
        <v>33</v>
      </c>
      <c r="N676" s="9">
        <v>3.47003154574132E-2</v>
      </c>
      <c r="O676" s="54" t="s">
        <v>940</v>
      </c>
      <c r="P676" s="55">
        <v>9.2330097087378604</v>
      </c>
      <c r="Q676" s="55">
        <v>8.2376237623762396</v>
      </c>
      <c r="R676" s="117">
        <v>3.5145631067961198</v>
      </c>
    </row>
    <row r="677" spans="2:18" s="1" customFormat="1" ht="11.85" customHeight="1" x14ac:dyDescent="0.15">
      <c r="B677" s="116" t="s">
        <v>394</v>
      </c>
      <c r="C677" s="56" t="s">
        <v>1003</v>
      </c>
      <c r="D677" s="56" t="s">
        <v>906</v>
      </c>
      <c r="E677" s="10">
        <v>1</v>
      </c>
      <c r="F677" s="11">
        <v>1.5384615384615399E-2</v>
      </c>
      <c r="G677" s="10">
        <v>64</v>
      </c>
      <c r="H677" s="11">
        <v>5.97293513765749E-3</v>
      </c>
      <c r="I677" s="10">
        <v>711</v>
      </c>
      <c r="J677" s="11">
        <v>5.6203756402959599E-3</v>
      </c>
      <c r="K677" s="10">
        <v>18</v>
      </c>
      <c r="L677" s="11">
        <v>0.28125</v>
      </c>
      <c r="M677" s="10">
        <v>166</v>
      </c>
      <c r="N677" s="11">
        <v>0.23347398030942301</v>
      </c>
      <c r="O677" s="58" t="s">
        <v>912</v>
      </c>
      <c r="P677" s="59">
        <v>11.109375</v>
      </c>
      <c r="Q677" s="59">
        <v>6.7608695652173898</v>
      </c>
      <c r="R677" s="118"/>
    </row>
    <row r="678" spans="2:18" s="1" customFormat="1" ht="11.85" customHeight="1" x14ac:dyDescent="0.15">
      <c r="B678" s="116" t="s">
        <v>571</v>
      </c>
      <c r="C678" s="52" t="s">
        <v>916</v>
      </c>
      <c r="D678" s="52" t="s">
        <v>899</v>
      </c>
      <c r="E678" s="8">
        <v>206</v>
      </c>
      <c r="F678" s="9">
        <v>0.228634850166482</v>
      </c>
      <c r="G678" s="8">
        <v>695</v>
      </c>
      <c r="H678" s="9">
        <v>6.4862342510499299E-2</v>
      </c>
      <c r="I678" s="8">
        <v>7952</v>
      </c>
      <c r="J678" s="9">
        <v>6.28596724214254E-2</v>
      </c>
      <c r="K678" s="8">
        <v>28</v>
      </c>
      <c r="L678" s="9">
        <v>4.02877697841727E-2</v>
      </c>
      <c r="M678" s="8">
        <v>498</v>
      </c>
      <c r="N678" s="9">
        <v>6.2625754527163E-2</v>
      </c>
      <c r="O678" s="54" t="s">
        <v>904</v>
      </c>
      <c r="P678" s="55">
        <v>11.441726618704999</v>
      </c>
      <c r="Q678" s="55">
        <v>9.4962518740629704</v>
      </c>
      <c r="R678" s="117">
        <v>5.4561151079136696</v>
      </c>
    </row>
    <row r="679" spans="2:18" s="1" customFormat="1" ht="11.85" customHeight="1" x14ac:dyDescent="0.15">
      <c r="B679" s="116" t="s">
        <v>354</v>
      </c>
      <c r="C679" s="56" t="s">
        <v>1004</v>
      </c>
      <c r="D679" s="56" t="s">
        <v>906</v>
      </c>
      <c r="E679" s="10">
        <v>1</v>
      </c>
      <c r="F679" s="11">
        <v>1.63934426229508E-2</v>
      </c>
      <c r="G679" s="10">
        <v>60</v>
      </c>
      <c r="H679" s="11">
        <v>5.5996266915539E-3</v>
      </c>
      <c r="I679" s="10">
        <v>752</v>
      </c>
      <c r="J679" s="11">
        <v>5.9444760639979803E-3</v>
      </c>
      <c r="K679" s="10">
        <v>16</v>
      </c>
      <c r="L679" s="11">
        <v>0.266666666666667</v>
      </c>
      <c r="M679" s="10">
        <v>158</v>
      </c>
      <c r="N679" s="11">
        <v>0.210106382978723</v>
      </c>
      <c r="O679" s="58" t="s">
        <v>923</v>
      </c>
      <c r="P679" s="59">
        <v>12.533333333333299</v>
      </c>
      <c r="Q679" s="59">
        <v>8.0454545454545503</v>
      </c>
      <c r="R679" s="118"/>
    </row>
    <row r="680" spans="2:18" s="1" customFormat="1" ht="11.85" customHeight="1" x14ac:dyDescent="0.15">
      <c r="B680" s="116" t="s">
        <v>587</v>
      </c>
      <c r="C680" s="52" t="s">
        <v>916</v>
      </c>
      <c r="D680" s="52" t="s">
        <v>906</v>
      </c>
      <c r="E680" s="8"/>
      <c r="F680" s="9"/>
      <c r="G680" s="8">
        <v>143</v>
      </c>
      <c r="H680" s="9">
        <v>1.33457769482035E-2</v>
      </c>
      <c r="I680" s="8">
        <v>1907</v>
      </c>
      <c r="J680" s="9">
        <v>1.5074622146335301E-2</v>
      </c>
      <c r="K680" s="8">
        <v>57</v>
      </c>
      <c r="L680" s="9">
        <v>0.39860139860139898</v>
      </c>
      <c r="M680" s="8">
        <v>716</v>
      </c>
      <c r="N680" s="9">
        <v>0.375458835867855</v>
      </c>
      <c r="O680" s="54" t="s">
        <v>916</v>
      </c>
      <c r="P680" s="55">
        <v>13.335664335664299</v>
      </c>
      <c r="Q680" s="55">
        <v>6.5581395348837201</v>
      </c>
      <c r="R680" s="117"/>
    </row>
    <row r="681" spans="2:18" s="1" customFormat="1" ht="11.85" customHeight="1" x14ac:dyDescent="0.15">
      <c r="B681" s="116" t="s">
        <v>398</v>
      </c>
      <c r="C681" s="56" t="s">
        <v>1003</v>
      </c>
      <c r="D681" s="56" t="s">
        <v>906</v>
      </c>
      <c r="E681" s="10">
        <v>1</v>
      </c>
      <c r="F681" s="11">
        <v>1.58730158730159E-2</v>
      </c>
      <c r="G681" s="10">
        <v>62</v>
      </c>
      <c r="H681" s="11">
        <v>5.7862809146056902E-3</v>
      </c>
      <c r="I681" s="10">
        <v>370</v>
      </c>
      <c r="J681" s="11">
        <v>2.92480870170113E-3</v>
      </c>
      <c r="K681" s="10"/>
      <c r="L681" s="11"/>
      <c r="M681" s="10"/>
      <c r="N681" s="11"/>
      <c r="O681" s="58" t="s">
        <v>918</v>
      </c>
      <c r="P681" s="59">
        <v>5.9677419354838701</v>
      </c>
      <c r="Q681" s="59">
        <v>5.9677419354838701</v>
      </c>
      <c r="R681" s="118"/>
    </row>
    <row r="682" spans="2:18" s="1" customFormat="1" ht="11.85" customHeight="1" x14ac:dyDescent="0.15">
      <c r="B682" s="116" t="s">
        <v>496</v>
      </c>
      <c r="C682" s="52" t="s">
        <v>1002</v>
      </c>
      <c r="D682" s="52" t="s">
        <v>906</v>
      </c>
      <c r="E682" s="8"/>
      <c r="F682" s="9"/>
      <c r="G682" s="8">
        <v>57</v>
      </c>
      <c r="H682" s="9">
        <v>5.3196453569761999E-3</v>
      </c>
      <c r="I682" s="8">
        <v>1131</v>
      </c>
      <c r="J682" s="9">
        <v>8.9404287611458896E-3</v>
      </c>
      <c r="K682" s="8">
        <v>21</v>
      </c>
      <c r="L682" s="9">
        <v>0.36842105263157898</v>
      </c>
      <c r="M682" s="8">
        <v>504</v>
      </c>
      <c r="N682" s="9">
        <v>0.445623342175066</v>
      </c>
      <c r="O682" s="54" t="s">
        <v>908</v>
      </c>
      <c r="P682" s="55">
        <v>19.842105263157901</v>
      </c>
      <c r="Q682" s="55">
        <v>8.0833333333333304</v>
      </c>
      <c r="R682" s="117"/>
    </row>
    <row r="683" spans="2:18" s="1" customFormat="1" ht="11.85" customHeight="1" x14ac:dyDescent="0.15">
      <c r="B683" s="116" t="s">
        <v>811</v>
      </c>
      <c r="C683" s="56" t="s">
        <v>918</v>
      </c>
      <c r="D683" s="56" t="s">
        <v>899</v>
      </c>
      <c r="E683" s="10"/>
      <c r="F683" s="11"/>
      <c r="G683" s="10">
        <v>52</v>
      </c>
      <c r="H683" s="11">
        <v>4.8530097993467096E-3</v>
      </c>
      <c r="I683" s="10">
        <v>1643</v>
      </c>
      <c r="J683" s="11">
        <v>1.29877316132296E-2</v>
      </c>
      <c r="K683" s="10">
        <v>3</v>
      </c>
      <c r="L683" s="11">
        <v>5.7692307692307702E-2</v>
      </c>
      <c r="M683" s="10">
        <v>250</v>
      </c>
      <c r="N683" s="11">
        <v>0.152160681679854</v>
      </c>
      <c r="O683" s="58" t="s">
        <v>936</v>
      </c>
      <c r="P683" s="59">
        <v>31.5961538461539</v>
      </c>
      <c r="Q683" s="59">
        <v>23.959183673469401</v>
      </c>
      <c r="R683" s="118">
        <v>6.1923076923076898</v>
      </c>
    </row>
    <row r="684" spans="2:18" s="1" customFormat="1" ht="11.85" customHeight="1" x14ac:dyDescent="0.15">
      <c r="B684" s="116" t="s">
        <v>589</v>
      </c>
      <c r="C684" s="52" t="s">
        <v>916</v>
      </c>
      <c r="D684" s="52" t="s">
        <v>906</v>
      </c>
      <c r="E684" s="8">
        <v>3</v>
      </c>
      <c r="F684" s="9">
        <v>2.9411764705882401E-2</v>
      </c>
      <c r="G684" s="8">
        <v>99</v>
      </c>
      <c r="H684" s="9">
        <v>9.2393840410639298E-3</v>
      </c>
      <c r="I684" s="8">
        <v>671</v>
      </c>
      <c r="J684" s="9">
        <v>5.3041801049769199E-3</v>
      </c>
      <c r="K684" s="8">
        <v>5</v>
      </c>
      <c r="L684" s="9">
        <v>5.0505050505050497E-2</v>
      </c>
      <c r="M684" s="8">
        <v>47</v>
      </c>
      <c r="N684" s="9">
        <v>7.0044709388971699E-2</v>
      </c>
      <c r="O684" s="54" t="s">
        <v>923</v>
      </c>
      <c r="P684" s="55">
        <v>6.7777777777777803</v>
      </c>
      <c r="Q684" s="55">
        <v>5.8404255319148897</v>
      </c>
      <c r="R684" s="117"/>
    </row>
    <row r="685" spans="2:18" s="1" customFormat="1" ht="11.85" customHeight="1" x14ac:dyDescent="0.15">
      <c r="B685" s="116" t="s">
        <v>573</v>
      </c>
      <c r="C685" s="56" t="s">
        <v>916</v>
      </c>
      <c r="D685" s="56" t="s">
        <v>906</v>
      </c>
      <c r="E685" s="10">
        <v>19</v>
      </c>
      <c r="F685" s="11">
        <v>0.21590909090909099</v>
      </c>
      <c r="G685" s="10">
        <v>69</v>
      </c>
      <c r="H685" s="11">
        <v>6.4395706952869803E-3</v>
      </c>
      <c r="I685" s="10">
        <v>787</v>
      </c>
      <c r="J685" s="11">
        <v>6.2211471574021397E-3</v>
      </c>
      <c r="K685" s="10">
        <v>3</v>
      </c>
      <c r="L685" s="11">
        <v>4.3478260869565202E-2</v>
      </c>
      <c r="M685" s="10">
        <v>162</v>
      </c>
      <c r="N685" s="11">
        <v>0.20584498094028</v>
      </c>
      <c r="O685" s="58" t="s">
        <v>911</v>
      </c>
      <c r="P685" s="59">
        <v>11.4057971014493</v>
      </c>
      <c r="Q685" s="59">
        <v>8.1060606060606109</v>
      </c>
      <c r="R685" s="118"/>
    </row>
    <row r="686" spans="2:18" s="1" customFormat="1" ht="15.4" customHeight="1" x14ac:dyDescent="0.15">
      <c r="B686" s="119" t="s">
        <v>1009</v>
      </c>
      <c r="C686" s="63"/>
      <c r="D686" s="63"/>
      <c r="E686" s="20">
        <v>9</v>
      </c>
      <c r="F686" s="22">
        <v>1.90677966101695E-2</v>
      </c>
      <c r="G686" s="20">
        <v>463</v>
      </c>
      <c r="H686" s="22">
        <v>4.3210452636490898E-2</v>
      </c>
      <c r="I686" s="20">
        <v>11041</v>
      </c>
      <c r="J686" s="22">
        <v>8.7277872636438394E-2</v>
      </c>
      <c r="K686" s="20">
        <v>192</v>
      </c>
      <c r="L686" s="22">
        <v>0.41468682505399601</v>
      </c>
      <c r="M686" s="20">
        <v>3439</v>
      </c>
      <c r="N686" s="22">
        <v>0.31147540983606598</v>
      </c>
      <c r="O686" s="63"/>
      <c r="P686" s="64">
        <v>23.846652267818602</v>
      </c>
      <c r="Q686" s="64">
        <v>16.121771217712201</v>
      </c>
      <c r="R686" s="120">
        <v>7.2073434125269999</v>
      </c>
    </row>
    <row r="687" spans="2:18" s="1" customFormat="1" ht="14.65" customHeight="1" x14ac:dyDescent="0.15">
      <c r="B687" s="119" t="s">
        <v>1010</v>
      </c>
      <c r="C687" s="65"/>
      <c r="D687" s="65"/>
      <c r="E687" s="21">
        <v>45</v>
      </c>
      <c r="F687" s="23">
        <v>2.9277813923227099E-2</v>
      </c>
      <c r="G687" s="21">
        <v>1492</v>
      </c>
      <c r="H687" s="23">
        <v>0.13924405039664001</v>
      </c>
      <c r="I687" s="21">
        <v>17271</v>
      </c>
      <c r="J687" s="23">
        <v>0.13652532726237901</v>
      </c>
      <c r="K687" s="21">
        <v>255</v>
      </c>
      <c r="L687" s="23">
        <v>0.170911528150134</v>
      </c>
      <c r="M687" s="21">
        <v>3187</v>
      </c>
      <c r="N687" s="23">
        <v>0.184528979213711</v>
      </c>
      <c r="O687" s="65"/>
      <c r="P687" s="66">
        <v>11.5757372654155</v>
      </c>
      <c r="Q687" s="66">
        <v>8.3961196443007307</v>
      </c>
      <c r="R687" s="121"/>
    </row>
    <row r="688" spans="2:18" s="1" customFormat="1" ht="14.65" customHeight="1" x14ac:dyDescent="0.15">
      <c r="B688" s="108" t="s">
        <v>879</v>
      </c>
      <c r="C688" s="122"/>
      <c r="D688" s="122"/>
      <c r="E688" s="109">
        <v>681</v>
      </c>
      <c r="F688" s="110">
        <v>5.9757809757809803E-2</v>
      </c>
      <c r="G688" s="109">
        <v>10715</v>
      </c>
      <c r="H688" s="110">
        <v>1</v>
      </c>
      <c r="I688" s="109">
        <v>126504</v>
      </c>
      <c r="J688" s="110">
        <v>1</v>
      </c>
      <c r="K688" s="109">
        <v>1156</v>
      </c>
      <c r="L688" s="110">
        <v>0.107886140923938</v>
      </c>
      <c r="M688" s="109">
        <v>14510</v>
      </c>
      <c r="N688" s="110">
        <v>0.114699930436982</v>
      </c>
      <c r="O688" s="122"/>
      <c r="P688" s="123">
        <v>11.8062529164722</v>
      </c>
      <c r="Q688" s="123">
        <v>9.4624960769954995</v>
      </c>
      <c r="R688" s="124">
        <v>5.5329780146568996</v>
      </c>
    </row>
    <row r="689" spans="2:18" s="1" customFormat="1" ht="12.75" customHeight="1" x14ac:dyDescent="0.2">
      <c r="B689" s="183" t="s">
        <v>979</v>
      </c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</row>
    <row r="690" spans="2:18" s="1" customFormat="1" ht="14.65" customHeight="1" x14ac:dyDescent="0.15"/>
    <row r="691" spans="2:18" s="1" customFormat="1" ht="14.65" customHeight="1" x14ac:dyDescent="0.15">
      <c r="B691" s="114" t="s">
        <v>1828</v>
      </c>
    </row>
    <row r="692" spans="2:18" s="1" customFormat="1" ht="21.75" customHeight="1" x14ac:dyDescent="0.2">
      <c r="B692" s="192"/>
      <c r="C692" s="101"/>
      <c r="D692" s="193"/>
      <c r="E692" s="193"/>
      <c r="F692" s="193"/>
      <c r="G692" s="167" t="s">
        <v>885</v>
      </c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</row>
    <row r="693" spans="2:18" s="1" customFormat="1" ht="14.65" customHeight="1" x14ac:dyDescent="0.2">
      <c r="B693" s="192"/>
      <c r="C693" s="62"/>
      <c r="D693" s="193"/>
      <c r="E693" s="193"/>
      <c r="F693" s="193"/>
      <c r="G693" s="177" t="s">
        <v>832</v>
      </c>
      <c r="H693" s="177"/>
      <c r="I693" s="177"/>
      <c r="J693" s="177"/>
      <c r="K693" s="174" t="s">
        <v>886</v>
      </c>
      <c r="L693" s="174"/>
      <c r="M693" s="174"/>
      <c r="N693" s="174"/>
      <c r="O693" s="174" t="s">
        <v>887</v>
      </c>
      <c r="P693" s="191" t="s">
        <v>888</v>
      </c>
      <c r="Q693" s="191"/>
      <c r="R693" s="191"/>
    </row>
    <row r="694" spans="2:18" s="1" customFormat="1" ht="14.65" customHeight="1" x14ac:dyDescent="0.15">
      <c r="B694" s="194" t="s">
        <v>274</v>
      </c>
      <c r="C694" s="177" t="s">
        <v>1001</v>
      </c>
      <c r="D694" s="177" t="s">
        <v>889</v>
      </c>
      <c r="E694" s="195" t="s">
        <v>842</v>
      </c>
      <c r="F694" s="195"/>
      <c r="G694" s="177" t="s">
        <v>890</v>
      </c>
      <c r="H694" s="177"/>
      <c r="I694" s="177" t="s">
        <v>891</v>
      </c>
      <c r="J694" s="177"/>
      <c r="K694" s="174" t="s">
        <v>890</v>
      </c>
      <c r="L694" s="174"/>
      <c r="M694" s="174" t="s">
        <v>891</v>
      </c>
      <c r="N694" s="174"/>
      <c r="O694" s="174"/>
      <c r="P694" s="191"/>
      <c r="Q694" s="191"/>
      <c r="R694" s="191"/>
    </row>
    <row r="695" spans="2:18" s="1" customFormat="1" ht="37.15" customHeight="1" x14ac:dyDescent="0.15">
      <c r="B695" s="194"/>
      <c r="C695" s="177"/>
      <c r="D695" s="177"/>
      <c r="E695" s="50" t="s">
        <v>892</v>
      </c>
      <c r="F695" s="50" t="s">
        <v>893</v>
      </c>
      <c r="G695" s="50" t="s">
        <v>892</v>
      </c>
      <c r="H695" s="27" t="s">
        <v>894</v>
      </c>
      <c r="I695" s="50" t="s">
        <v>892</v>
      </c>
      <c r="J695" s="27" t="s">
        <v>894</v>
      </c>
      <c r="K695" s="27" t="s">
        <v>892</v>
      </c>
      <c r="L695" s="27" t="s">
        <v>893</v>
      </c>
      <c r="M695" s="27" t="s">
        <v>892</v>
      </c>
      <c r="N695" s="27" t="s">
        <v>893</v>
      </c>
      <c r="O695" s="174"/>
      <c r="P695" s="27" t="s">
        <v>895</v>
      </c>
      <c r="Q695" s="27" t="s">
        <v>896</v>
      </c>
      <c r="R695" s="115" t="s">
        <v>897</v>
      </c>
    </row>
    <row r="696" spans="2:18" s="1" customFormat="1" ht="11.85" customHeight="1" x14ac:dyDescent="0.15">
      <c r="B696" s="116" t="s">
        <v>284</v>
      </c>
      <c r="C696" s="52" t="s">
        <v>1006</v>
      </c>
      <c r="D696" s="52" t="s">
        <v>906</v>
      </c>
      <c r="E696" s="8">
        <v>86</v>
      </c>
      <c r="F696" s="9">
        <v>0.43</v>
      </c>
      <c r="G696" s="8">
        <v>114</v>
      </c>
      <c r="H696" s="9">
        <v>5.89299560609977E-3</v>
      </c>
      <c r="I696" s="8">
        <v>789</v>
      </c>
      <c r="J696" s="9">
        <v>4.3290755859889396E-3</v>
      </c>
      <c r="K696" s="8">
        <v>3</v>
      </c>
      <c r="L696" s="9">
        <v>2.6315789473684199E-2</v>
      </c>
      <c r="M696" s="8">
        <v>76</v>
      </c>
      <c r="N696" s="9">
        <v>9.6324461343472806E-2</v>
      </c>
      <c r="O696" s="54" t="s">
        <v>909</v>
      </c>
      <c r="P696" s="55">
        <v>6.9210526315789496</v>
      </c>
      <c r="Q696" s="55">
        <v>5.8018018018018003</v>
      </c>
      <c r="R696" s="117"/>
    </row>
    <row r="697" spans="2:18" s="1" customFormat="1" ht="11.85" customHeight="1" x14ac:dyDescent="0.15">
      <c r="B697" s="116" t="s">
        <v>286</v>
      </c>
      <c r="C697" s="56" t="s">
        <v>1006</v>
      </c>
      <c r="D697" s="56" t="s">
        <v>906</v>
      </c>
      <c r="E697" s="10">
        <v>16</v>
      </c>
      <c r="F697" s="11">
        <v>4.8929663608562698E-2</v>
      </c>
      <c r="G697" s="10">
        <v>311</v>
      </c>
      <c r="H697" s="11">
        <v>1.6076505556991499E-2</v>
      </c>
      <c r="I697" s="10">
        <v>3371</v>
      </c>
      <c r="J697" s="11">
        <v>1.8495961724168199E-2</v>
      </c>
      <c r="K697" s="10">
        <v>12</v>
      </c>
      <c r="L697" s="11">
        <v>3.8585209003215402E-2</v>
      </c>
      <c r="M697" s="10">
        <v>85</v>
      </c>
      <c r="N697" s="11">
        <v>2.5215069712251601E-2</v>
      </c>
      <c r="O697" s="58" t="s">
        <v>911</v>
      </c>
      <c r="P697" s="59">
        <v>10.8392282958199</v>
      </c>
      <c r="Q697" s="59">
        <v>9.7859531772575306</v>
      </c>
      <c r="R697" s="118"/>
    </row>
    <row r="698" spans="2:18" s="1" customFormat="1" ht="11.85" customHeight="1" x14ac:dyDescent="0.15">
      <c r="B698" s="116" t="s">
        <v>710</v>
      </c>
      <c r="C698" s="52" t="s">
        <v>909</v>
      </c>
      <c r="D698" s="52" t="s">
        <v>906</v>
      </c>
      <c r="E698" s="8">
        <v>213</v>
      </c>
      <c r="F698" s="9">
        <v>0.68051118210862604</v>
      </c>
      <c r="G698" s="8">
        <v>100</v>
      </c>
      <c r="H698" s="9">
        <v>5.1692943913155898E-3</v>
      </c>
      <c r="I698" s="8">
        <v>386</v>
      </c>
      <c r="J698" s="9">
        <v>2.11790009656747E-3</v>
      </c>
      <c r="K698" s="8">
        <v>2</v>
      </c>
      <c r="L698" s="9">
        <v>0.02</v>
      </c>
      <c r="M698" s="8">
        <v>15</v>
      </c>
      <c r="N698" s="9">
        <v>3.8860103626942998E-2</v>
      </c>
      <c r="O698" s="54" t="s">
        <v>922</v>
      </c>
      <c r="P698" s="55">
        <v>3.86</v>
      </c>
      <c r="Q698" s="55">
        <v>3.6020408163265301</v>
      </c>
      <c r="R698" s="117"/>
    </row>
    <row r="699" spans="2:18" s="1" customFormat="1" ht="11.85" customHeight="1" x14ac:dyDescent="0.15">
      <c r="B699" s="116" t="s">
        <v>738</v>
      </c>
      <c r="C699" s="56" t="s">
        <v>1002</v>
      </c>
      <c r="D699" s="56" t="s">
        <v>899</v>
      </c>
      <c r="E699" s="10">
        <v>483</v>
      </c>
      <c r="F699" s="11">
        <v>0.10241730279898199</v>
      </c>
      <c r="G699" s="10">
        <v>4233</v>
      </c>
      <c r="H699" s="11">
        <v>0.21881623158438901</v>
      </c>
      <c r="I699" s="10">
        <v>16718</v>
      </c>
      <c r="J699" s="11">
        <v>9.1728118690193997E-2</v>
      </c>
      <c r="K699" s="10">
        <v>68</v>
      </c>
      <c r="L699" s="11">
        <v>1.60642570281124E-2</v>
      </c>
      <c r="M699" s="10">
        <v>477</v>
      </c>
      <c r="N699" s="11">
        <v>2.8532121067113302E-2</v>
      </c>
      <c r="O699" s="58" t="s">
        <v>917</v>
      </c>
      <c r="P699" s="59">
        <v>3.9494448381762299</v>
      </c>
      <c r="Q699" s="59">
        <v>3.6703481392557</v>
      </c>
      <c r="R699" s="118">
        <v>0.95440585872903405</v>
      </c>
    </row>
    <row r="700" spans="2:18" s="1" customFormat="1" ht="11.85" customHeight="1" x14ac:dyDescent="0.15">
      <c r="B700" s="116" t="s">
        <v>276</v>
      </c>
      <c r="C700" s="52" t="s">
        <v>1006</v>
      </c>
      <c r="D700" s="52" t="s">
        <v>899</v>
      </c>
      <c r="E700" s="8">
        <v>6</v>
      </c>
      <c r="F700" s="9">
        <v>1.45525103080281E-3</v>
      </c>
      <c r="G700" s="8">
        <v>4117</v>
      </c>
      <c r="H700" s="9">
        <v>0.212819850090463</v>
      </c>
      <c r="I700" s="8">
        <v>43152</v>
      </c>
      <c r="J700" s="9">
        <v>0.23676586779036099</v>
      </c>
      <c r="K700" s="8">
        <v>20</v>
      </c>
      <c r="L700" s="9">
        <v>4.8579062424095199E-3</v>
      </c>
      <c r="M700" s="8">
        <v>397</v>
      </c>
      <c r="N700" s="9">
        <v>9.2000370782350793E-3</v>
      </c>
      <c r="O700" s="54" t="s">
        <v>901</v>
      </c>
      <c r="P700" s="55">
        <v>10.4814185086228</v>
      </c>
      <c r="Q700" s="55">
        <v>10.2453014400781</v>
      </c>
      <c r="R700" s="117">
        <v>2.8003400534369698</v>
      </c>
    </row>
    <row r="701" spans="2:18" s="1" customFormat="1" ht="11.85" customHeight="1" x14ac:dyDescent="0.15">
      <c r="B701" s="116" t="s">
        <v>304</v>
      </c>
      <c r="C701" s="56" t="s">
        <v>1006</v>
      </c>
      <c r="D701" s="56" t="s">
        <v>906</v>
      </c>
      <c r="E701" s="10">
        <v>97</v>
      </c>
      <c r="F701" s="11">
        <v>0.27714285714285702</v>
      </c>
      <c r="G701" s="10">
        <v>253</v>
      </c>
      <c r="H701" s="11">
        <v>1.3078314810028401E-2</v>
      </c>
      <c r="I701" s="10">
        <v>1431</v>
      </c>
      <c r="J701" s="11">
        <v>7.8515933631814593E-3</v>
      </c>
      <c r="K701" s="10">
        <v>6</v>
      </c>
      <c r="L701" s="11">
        <v>2.3715415019762799E-2</v>
      </c>
      <c r="M701" s="10">
        <v>41</v>
      </c>
      <c r="N701" s="11">
        <v>2.8651292802236199E-2</v>
      </c>
      <c r="O701" s="58" t="s">
        <v>910</v>
      </c>
      <c r="P701" s="59">
        <v>5.6561264822134403</v>
      </c>
      <c r="Q701" s="59">
        <v>5.1417004048582999</v>
      </c>
      <c r="R701" s="118"/>
    </row>
    <row r="702" spans="2:18" s="1" customFormat="1" ht="11.85" customHeight="1" x14ac:dyDescent="0.15">
      <c r="B702" s="116" t="s">
        <v>499</v>
      </c>
      <c r="C702" s="52" t="s">
        <v>1002</v>
      </c>
      <c r="D702" s="52" t="s">
        <v>906</v>
      </c>
      <c r="E702" s="8">
        <v>73</v>
      </c>
      <c r="F702" s="9">
        <v>0.176328502415459</v>
      </c>
      <c r="G702" s="8">
        <v>341</v>
      </c>
      <c r="H702" s="9">
        <v>1.76272938743861E-2</v>
      </c>
      <c r="I702" s="8">
        <v>2548</v>
      </c>
      <c r="J702" s="9">
        <v>1.39803353524713E-2</v>
      </c>
      <c r="K702" s="8">
        <v>10</v>
      </c>
      <c r="L702" s="9">
        <v>2.9325513196480898E-2</v>
      </c>
      <c r="M702" s="8">
        <v>51</v>
      </c>
      <c r="N702" s="9">
        <v>2.0015698587127199E-2</v>
      </c>
      <c r="O702" s="54" t="s">
        <v>913</v>
      </c>
      <c r="P702" s="55">
        <v>7.47214076246334</v>
      </c>
      <c r="Q702" s="55">
        <v>6.8791540785498499</v>
      </c>
      <c r="R702" s="117"/>
    </row>
    <row r="703" spans="2:18" s="1" customFormat="1" ht="11.85" customHeight="1" x14ac:dyDescent="0.15">
      <c r="B703" s="116" t="s">
        <v>736</v>
      </c>
      <c r="C703" s="56" t="s">
        <v>1002</v>
      </c>
      <c r="D703" s="56" t="s">
        <v>899</v>
      </c>
      <c r="E703" s="10">
        <v>2</v>
      </c>
      <c r="F703" s="11">
        <v>1.06666666666667E-3</v>
      </c>
      <c r="G703" s="10">
        <v>1873</v>
      </c>
      <c r="H703" s="11">
        <v>9.6820883949340894E-2</v>
      </c>
      <c r="I703" s="10">
        <v>12140</v>
      </c>
      <c r="J703" s="11">
        <v>6.6609604073391296E-2</v>
      </c>
      <c r="K703" s="10">
        <v>15</v>
      </c>
      <c r="L703" s="11">
        <v>8.0085424452749597E-3</v>
      </c>
      <c r="M703" s="10">
        <v>126</v>
      </c>
      <c r="N703" s="11">
        <v>1.03789126853377E-2</v>
      </c>
      <c r="O703" s="58" t="s">
        <v>931</v>
      </c>
      <c r="P703" s="59">
        <v>6.4815803523758699</v>
      </c>
      <c r="Q703" s="59">
        <v>6.2960172228202396</v>
      </c>
      <c r="R703" s="118">
        <v>1.1222637479978601</v>
      </c>
    </row>
    <row r="704" spans="2:18" s="1" customFormat="1" ht="11.85" customHeight="1" x14ac:dyDescent="0.15">
      <c r="B704" s="116" t="s">
        <v>704</v>
      </c>
      <c r="C704" s="52" t="s">
        <v>909</v>
      </c>
      <c r="D704" s="52" t="s">
        <v>899</v>
      </c>
      <c r="E704" s="8">
        <v>18</v>
      </c>
      <c r="F704" s="9">
        <v>0.17475728155339801</v>
      </c>
      <c r="G704" s="8">
        <v>85</v>
      </c>
      <c r="H704" s="9">
        <v>4.3939002326182502E-3</v>
      </c>
      <c r="I704" s="8">
        <v>622</v>
      </c>
      <c r="J704" s="9">
        <v>3.41278202089369E-3</v>
      </c>
      <c r="K704" s="8">
        <v>3</v>
      </c>
      <c r="L704" s="9">
        <v>3.5294117647058802E-2</v>
      </c>
      <c r="M704" s="8">
        <v>39</v>
      </c>
      <c r="N704" s="9">
        <v>6.2700964630225106E-2</v>
      </c>
      <c r="O704" s="54" t="s">
        <v>913</v>
      </c>
      <c r="P704" s="55">
        <v>7.3176470588235301</v>
      </c>
      <c r="Q704" s="55">
        <v>6.3048780487804903</v>
      </c>
      <c r="R704" s="117">
        <v>2.0470588235294098</v>
      </c>
    </row>
    <row r="705" spans="2:18" s="1" customFormat="1" ht="11.85" customHeight="1" x14ac:dyDescent="0.15">
      <c r="B705" s="116" t="s">
        <v>490</v>
      </c>
      <c r="C705" s="56" t="s">
        <v>1002</v>
      </c>
      <c r="D705" s="56" t="s">
        <v>899</v>
      </c>
      <c r="E705" s="10">
        <v>75</v>
      </c>
      <c r="F705" s="11">
        <v>0.19083969465648901</v>
      </c>
      <c r="G705" s="10">
        <v>318</v>
      </c>
      <c r="H705" s="11">
        <v>1.6438356164383602E-2</v>
      </c>
      <c r="I705" s="10">
        <v>1761</v>
      </c>
      <c r="J705" s="11">
        <v>9.6622333421121902E-3</v>
      </c>
      <c r="K705" s="10">
        <v>26</v>
      </c>
      <c r="L705" s="11">
        <v>8.17610062893082E-2</v>
      </c>
      <c r="M705" s="10">
        <v>155</v>
      </c>
      <c r="N705" s="11">
        <v>8.8018171493469605E-2</v>
      </c>
      <c r="O705" s="58" t="s">
        <v>921</v>
      </c>
      <c r="P705" s="59">
        <v>5.5377358490565998</v>
      </c>
      <c r="Q705" s="59">
        <v>4.4315068493150704</v>
      </c>
      <c r="R705" s="118">
        <v>1.6163522012578599</v>
      </c>
    </row>
    <row r="706" spans="2:18" s="1" customFormat="1" ht="11.85" customHeight="1" x14ac:dyDescent="0.15">
      <c r="B706" s="116" t="s">
        <v>796</v>
      </c>
      <c r="C706" s="52" t="s">
        <v>1006</v>
      </c>
      <c r="D706" s="52" t="s">
        <v>906</v>
      </c>
      <c r="E706" s="8">
        <v>1</v>
      </c>
      <c r="F706" s="9">
        <v>8.40336134453782E-3</v>
      </c>
      <c r="G706" s="8">
        <v>118</v>
      </c>
      <c r="H706" s="9">
        <v>6.09976738175239E-3</v>
      </c>
      <c r="I706" s="8">
        <v>578</v>
      </c>
      <c r="J706" s="9">
        <v>3.1713633570362599E-3</v>
      </c>
      <c r="K706" s="8">
        <v>4</v>
      </c>
      <c r="L706" s="9">
        <v>3.3898305084745797E-2</v>
      </c>
      <c r="M706" s="8">
        <v>15</v>
      </c>
      <c r="N706" s="9">
        <v>2.5951557093425601E-2</v>
      </c>
      <c r="O706" s="54" t="s">
        <v>935</v>
      </c>
      <c r="P706" s="55">
        <v>4.8983050847457603</v>
      </c>
      <c r="Q706" s="55">
        <v>4.3421052631578902</v>
      </c>
      <c r="R706" s="117"/>
    </row>
    <row r="707" spans="2:18" s="1" customFormat="1" ht="11.85" customHeight="1" x14ac:dyDescent="0.15">
      <c r="B707" s="116" t="s">
        <v>298</v>
      </c>
      <c r="C707" s="56" t="s">
        <v>1006</v>
      </c>
      <c r="D707" s="56" t="s">
        <v>906</v>
      </c>
      <c r="E707" s="10">
        <v>32</v>
      </c>
      <c r="F707" s="11">
        <v>5.69395017793594E-2</v>
      </c>
      <c r="G707" s="10">
        <v>530</v>
      </c>
      <c r="H707" s="11">
        <v>2.7397260273972601E-2</v>
      </c>
      <c r="I707" s="10">
        <v>4286</v>
      </c>
      <c r="J707" s="11">
        <v>2.3516372574839801E-2</v>
      </c>
      <c r="K707" s="10">
        <v>35</v>
      </c>
      <c r="L707" s="11">
        <v>6.6037735849056603E-2</v>
      </c>
      <c r="M707" s="10">
        <v>251</v>
      </c>
      <c r="N707" s="11">
        <v>5.8562762482501203E-2</v>
      </c>
      <c r="O707" s="58" t="s">
        <v>918</v>
      </c>
      <c r="P707" s="59">
        <v>8.0867924528301902</v>
      </c>
      <c r="Q707" s="59">
        <v>6.8787878787878798</v>
      </c>
      <c r="R707" s="118"/>
    </row>
    <row r="708" spans="2:18" s="1" customFormat="1" ht="11.85" customHeight="1" x14ac:dyDescent="0.15">
      <c r="B708" s="116" t="s">
        <v>774</v>
      </c>
      <c r="C708" s="52" t="s">
        <v>1572</v>
      </c>
      <c r="D708" s="52" t="s">
        <v>899</v>
      </c>
      <c r="E708" s="8"/>
      <c r="F708" s="9"/>
      <c r="G708" s="8">
        <v>355</v>
      </c>
      <c r="H708" s="9">
        <v>1.8350995089170302E-2</v>
      </c>
      <c r="I708" s="8">
        <v>18327</v>
      </c>
      <c r="J708" s="9">
        <v>0.100556360284435</v>
      </c>
      <c r="K708" s="8">
        <v>18</v>
      </c>
      <c r="L708" s="9">
        <v>5.0704225352112699E-2</v>
      </c>
      <c r="M708" s="8">
        <v>935</v>
      </c>
      <c r="N708" s="9">
        <v>5.10176242702024E-2</v>
      </c>
      <c r="O708" s="54" t="s">
        <v>976</v>
      </c>
      <c r="P708" s="55">
        <v>51.625352112676097</v>
      </c>
      <c r="Q708" s="55">
        <v>45.626112759643902</v>
      </c>
      <c r="R708" s="117">
        <v>4.8169014084506996</v>
      </c>
    </row>
    <row r="709" spans="2:18" s="1" customFormat="1" ht="11.85" customHeight="1" x14ac:dyDescent="0.15">
      <c r="B709" s="116" t="s">
        <v>283</v>
      </c>
      <c r="C709" s="56" t="s">
        <v>1006</v>
      </c>
      <c r="D709" s="56" t="s">
        <v>906</v>
      </c>
      <c r="E709" s="10">
        <v>62</v>
      </c>
      <c r="F709" s="11">
        <v>0.14058956916099799</v>
      </c>
      <c r="G709" s="10">
        <v>379</v>
      </c>
      <c r="H709" s="11">
        <v>1.9591625743086101E-2</v>
      </c>
      <c r="I709" s="10">
        <v>3080</v>
      </c>
      <c r="J709" s="11">
        <v>1.6899306470020199E-2</v>
      </c>
      <c r="K709" s="10">
        <v>9</v>
      </c>
      <c r="L709" s="11">
        <v>2.3746701846965701E-2</v>
      </c>
      <c r="M709" s="10">
        <v>82</v>
      </c>
      <c r="N709" s="11">
        <v>2.6623376623376601E-2</v>
      </c>
      <c r="O709" s="58" t="s">
        <v>900</v>
      </c>
      <c r="P709" s="59">
        <v>8.1266490765171504</v>
      </c>
      <c r="Q709" s="59">
        <v>7.4702702702702704</v>
      </c>
      <c r="R709" s="118"/>
    </row>
    <row r="710" spans="2:18" s="1" customFormat="1" ht="11.85" customHeight="1" x14ac:dyDescent="0.15">
      <c r="B710" s="116" t="s">
        <v>755</v>
      </c>
      <c r="C710" s="52" t="s">
        <v>1002</v>
      </c>
      <c r="D710" s="52" t="s">
        <v>899</v>
      </c>
      <c r="E710" s="8">
        <v>41</v>
      </c>
      <c r="F710" s="9">
        <v>3.6607142857142901E-2</v>
      </c>
      <c r="G710" s="8">
        <v>1079</v>
      </c>
      <c r="H710" s="9">
        <v>5.5776686482295203E-2</v>
      </c>
      <c r="I710" s="8">
        <v>5627</v>
      </c>
      <c r="J710" s="9">
        <v>3.0874155034676502E-2</v>
      </c>
      <c r="K710" s="8">
        <v>33</v>
      </c>
      <c r="L710" s="9">
        <v>3.0583873957367901E-2</v>
      </c>
      <c r="M710" s="8">
        <v>367</v>
      </c>
      <c r="N710" s="9">
        <v>6.5221254665007999E-2</v>
      </c>
      <c r="O710" s="54" t="s">
        <v>923</v>
      </c>
      <c r="P710" s="55">
        <v>5.2150139017608899</v>
      </c>
      <c r="Q710" s="55">
        <v>4.5554493307839401</v>
      </c>
      <c r="R710" s="117">
        <v>1.5301204819277101</v>
      </c>
    </row>
    <row r="711" spans="2:18" s="1" customFormat="1" ht="11.85" customHeight="1" x14ac:dyDescent="0.15">
      <c r="B711" s="116" t="s">
        <v>691</v>
      </c>
      <c r="C711" s="56" t="s">
        <v>931</v>
      </c>
      <c r="D711" s="56" t="s">
        <v>899</v>
      </c>
      <c r="E711" s="10">
        <v>2</v>
      </c>
      <c r="F711" s="11">
        <v>1.5503875968992199E-2</v>
      </c>
      <c r="G711" s="10">
        <v>127</v>
      </c>
      <c r="H711" s="11">
        <v>6.5650038769707901E-3</v>
      </c>
      <c r="I711" s="10">
        <v>1436</v>
      </c>
      <c r="J711" s="11">
        <v>7.87902730225617E-3</v>
      </c>
      <c r="K711" s="10">
        <v>16</v>
      </c>
      <c r="L711" s="11">
        <v>0.12598425196850399</v>
      </c>
      <c r="M711" s="10">
        <v>211</v>
      </c>
      <c r="N711" s="11">
        <v>0.14693593314763201</v>
      </c>
      <c r="O711" s="58" t="s">
        <v>928</v>
      </c>
      <c r="P711" s="59">
        <v>11.307086614173199</v>
      </c>
      <c r="Q711" s="59">
        <v>8.2972972972973</v>
      </c>
      <c r="R711" s="118">
        <v>2.2677165354330699</v>
      </c>
    </row>
    <row r="712" spans="2:18" s="1" customFormat="1" ht="11.85" customHeight="1" x14ac:dyDescent="0.15">
      <c r="B712" s="116" t="s">
        <v>280</v>
      </c>
      <c r="C712" s="52" t="s">
        <v>1006</v>
      </c>
      <c r="D712" s="52" t="s">
        <v>899</v>
      </c>
      <c r="E712" s="8">
        <v>851</v>
      </c>
      <c r="F712" s="9">
        <v>0.65061162079510704</v>
      </c>
      <c r="G712" s="8">
        <v>457</v>
      </c>
      <c r="H712" s="9">
        <v>2.36236753683122E-2</v>
      </c>
      <c r="I712" s="8">
        <v>1753</v>
      </c>
      <c r="J712" s="9">
        <v>9.6183390395926608E-3</v>
      </c>
      <c r="K712" s="8">
        <v>7</v>
      </c>
      <c r="L712" s="9">
        <v>1.53172866520788E-2</v>
      </c>
      <c r="M712" s="8">
        <v>50</v>
      </c>
      <c r="N712" s="9">
        <v>2.85225328009127E-2</v>
      </c>
      <c r="O712" s="54" t="s">
        <v>905</v>
      </c>
      <c r="P712" s="55">
        <v>3.8358862144420098</v>
      </c>
      <c r="Q712" s="55">
        <v>3.56666666666667</v>
      </c>
      <c r="R712" s="117">
        <v>1.31728665207877</v>
      </c>
    </row>
    <row r="713" spans="2:18" s="1" customFormat="1" ht="11.85" customHeight="1" x14ac:dyDescent="0.15">
      <c r="B713" s="116" t="s">
        <v>297</v>
      </c>
      <c r="C713" s="56" t="s">
        <v>1006</v>
      </c>
      <c r="D713" s="56" t="s">
        <v>906</v>
      </c>
      <c r="E713" s="10">
        <v>3</v>
      </c>
      <c r="F713" s="11">
        <v>2.6785714285714302E-2</v>
      </c>
      <c r="G713" s="10">
        <v>109</v>
      </c>
      <c r="H713" s="11">
        <v>5.6345308865339899E-3</v>
      </c>
      <c r="I713" s="10">
        <v>1280</v>
      </c>
      <c r="J713" s="11">
        <v>7.0230884031252799E-3</v>
      </c>
      <c r="K713" s="10">
        <v>28</v>
      </c>
      <c r="L713" s="11">
        <v>0.25688073394495398</v>
      </c>
      <c r="M713" s="10">
        <v>326</v>
      </c>
      <c r="N713" s="11">
        <v>0.25468750000000001</v>
      </c>
      <c r="O713" s="58" t="s">
        <v>917</v>
      </c>
      <c r="P713" s="59">
        <v>11.743119266055</v>
      </c>
      <c r="Q713" s="59">
        <v>6.9382716049382704</v>
      </c>
      <c r="R713" s="118"/>
    </row>
    <row r="714" spans="2:18" s="1" customFormat="1" ht="11.85" customHeight="1" x14ac:dyDescent="0.15">
      <c r="B714" s="116" t="s">
        <v>776</v>
      </c>
      <c r="C714" s="52" t="s">
        <v>1006</v>
      </c>
      <c r="D714" s="52" t="s">
        <v>899</v>
      </c>
      <c r="E714" s="8"/>
      <c r="F714" s="9"/>
      <c r="G714" s="8">
        <v>162</v>
      </c>
      <c r="H714" s="9">
        <v>8.3742569139312502E-3</v>
      </c>
      <c r="I714" s="8">
        <v>3054</v>
      </c>
      <c r="J714" s="9">
        <v>1.6756649986831702E-2</v>
      </c>
      <c r="K714" s="8">
        <v>15</v>
      </c>
      <c r="L714" s="9">
        <v>9.2592592592592601E-2</v>
      </c>
      <c r="M714" s="8">
        <v>315</v>
      </c>
      <c r="N714" s="9">
        <v>0.103143418467584</v>
      </c>
      <c r="O714" s="54" t="s">
        <v>901</v>
      </c>
      <c r="P714" s="55">
        <v>18.851851851851901</v>
      </c>
      <c r="Q714" s="55">
        <v>14.6530612244898</v>
      </c>
      <c r="R714" s="117">
        <v>3.1666666666666701</v>
      </c>
    </row>
    <row r="715" spans="2:18" s="1" customFormat="1" ht="11.85" customHeight="1" x14ac:dyDescent="0.15">
      <c r="B715" s="116" t="s">
        <v>275</v>
      </c>
      <c r="C715" s="56" t="s">
        <v>1006</v>
      </c>
      <c r="D715" s="56" t="s">
        <v>899</v>
      </c>
      <c r="E715" s="10">
        <v>1</v>
      </c>
      <c r="F715" s="11">
        <v>1.72711571675302E-3</v>
      </c>
      <c r="G715" s="10">
        <v>578</v>
      </c>
      <c r="H715" s="11">
        <v>2.98785215818041E-2</v>
      </c>
      <c r="I715" s="10">
        <v>13204</v>
      </c>
      <c r="J715" s="11">
        <v>7.2447546308489194E-2</v>
      </c>
      <c r="K715" s="10">
        <v>157</v>
      </c>
      <c r="L715" s="11">
        <v>0.271626297577855</v>
      </c>
      <c r="M715" s="10">
        <v>2616</v>
      </c>
      <c r="N715" s="11">
        <v>0.19812178127840099</v>
      </c>
      <c r="O715" s="58" t="s">
        <v>900</v>
      </c>
      <c r="P715" s="59">
        <v>22.844290657439501</v>
      </c>
      <c r="Q715" s="59">
        <v>15.451306413301699</v>
      </c>
      <c r="R715" s="118">
        <v>5.4100346020761299</v>
      </c>
    </row>
    <row r="716" spans="2:18" s="1" customFormat="1" ht="11.85" customHeight="1" x14ac:dyDescent="0.15">
      <c r="B716" s="116" t="s">
        <v>765</v>
      </c>
      <c r="C716" s="52" t="s">
        <v>1006</v>
      </c>
      <c r="D716" s="52" t="s">
        <v>899</v>
      </c>
      <c r="E716" s="8">
        <v>11</v>
      </c>
      <c r="F716" s="9">
        <v>2.16962524654832E-2</v>
      </c>
      <c r="G716" s="8">
        <v>496</v>
      </c>
      <c r="H716" s="9">
        <v>2.56397001809253E-2</v>
      </c>
      <c r="I716" s="8">
        <v>4565</v>
      </c>
      <c r="J716" s="9">
        <v>2.5047186375208499E-2</v>
      </c>
      <c r="K716" s="8">
        <v>1</v>
      </c>
      <c r="L716" s="9">
        <v>2.0161290322580601E-3</v>
      </c>
      <c r="M716" s="8">
        <v>9</v>
      </c>
      <c r="N716" s="9">
        <v>1.9715224534501601E-3</v>
      </c>
      <c r="O716" s="54" t="s">
        <v>901</v>
      </c>
      <c r="P716" s="55">
        <v>9.2036290322580605</v>
      </c>
      <c r="Q716" s="55">
        <v>9.1252525252525292</v>
      </c>
      <c r="R716" s="117">
        <v>1.9798387096774199</v>
      </c>
    </row>
    <row r="717" spans="2:18" s="1" customFormat="1" ht="11.85" customHeight="1" x14ac:dyDescent="0.15">
      <c r="B717" s="116" t="s">
        <v>542</v>
      </c>
      <c r="C717" s="56" t="s">
        <v>920</v>
      </c>
      <c r="D717" s="56" t="s">
        <v>899</v>
      </c>
      <c r="E717" s="10"/>
      <c r="F717" s="11"/>
      <c r="G717" s="10">
        <v>391</v>
      </c>
      <c r="H717" s="11">
        <v>2.0211941070043898E-2</v>
      </c>
      <c r="I717" s="10">
        <v>3502</v>
      </c>
      <c r="J717" s="11">
        <v>1.92147309279256E-2</v>
      </c>
      <c r="K717" s="10">
        <v>10</v>
      </c>
      <c r="L717" s="11">
        <v>2.5575447570332501E-2</v>
      </c>
      <c r="M717" s="10">
        <v>117</v>
      </c>
      <c r="N717" s="11">
        <v>3.3409480296973201E-2</v>
      </c>
      <c r="O717" s="58" t="s">
        <v>915</v>
      </c>
      <c r="P717" s="59">
        <v>8.9565217391304408</v>
      </c>
      <c r="Q717" s="59">
        <v>8.2545931758530209</v>
      </c>
      <c r="R717" s="118">
        <v>2.0434782608695699</v>
      </c>
    </row>
    <row r="718" spans="2:18" s="1" customFormat="1" ht="11.85" customHeight="1" x14ac:dyDescent="0.15">
      <c r="B718" s="116" t="s">
        <v>296</v>
      </c>
      <c r="C718" s="52" t="s">
        <v>1006</v>
      </c>
      <c r="D718" s="52" t="s">
        <v>906</v>
      </c>
      <c r="E718" s="8">
        <v>2</v>
      </c>
      <c r="F718" s="9">
        <v>1.25786163522013E-2</v>
      </c>
      <c r="G718" s="8">
        <v>157</v>
      </c>
      <c r="H718" s="9">
        <v>8.11579219436547E-3</v>
      </c>
      <c r="I718" s="8">
        <v>1866</v>
      </c>
      <c r="J718" s="9">
        <v>1.02383460626811E-2</v>
      </c>
      <c r="K718" s="8">
        <v>6</v>
      </c>
      <c r="L718" s="9">
        <v>3.8216560509554097E-2</v>
      </c>
      <c r="M718" s="8">
        <v>63</v>
      </c>
      <c r="N718" s="9">
        <v>3.3762057877813501E-2</v>
      </c>
      <c r="O718" s="54" t="s">
        <v>907</v>
      </c>
      <c r="P718" s="55">
        <v>11.8853503184713</v>
      </c>
      <c r="Q718" s="55">
        <v>10.7086092715232</v>
      </c>
      <c r="R718" s="117"/>
    </row>
    <row r="719" spans="2:18" s="1" customFormat="1" ht="11.85" customHeight="1" x14ac:dyDescent="0.15">
      <c r="B719" s="116" t="s">
        <v>475</v>
      </c>
      <c r="C719" s="56" t="s">
        <v>1002</v>
      </c>
      <c r="D719" s="56" t="s">
        <v>899</v>
      </c>
      <c r="E719" s="10">
        <v>13</v>
      </c>
      <c r="F719" s="11">
        <v>0.12037037037037</v>
      </c>
      <c r="G719" s="10">
        <v>95</v>
      </c>
      <c r="H719" s="11">
        <v>4.9108296717498097E-3</v>
      </c>
      <c r="I719" s="10">
        <v>744</v>
      </c>
      <c r="J719" s="11">
        <v>4.0821701343165696E-3</v>
      </c>
      <c r="K719" s="10">
        <v>2</v>
      </c>
      <c r="L719" s="11">
        <v>2.1052631578947399E-2</v>
      </c>
      <c r="M719" s="10">
        <v>40</v>
      </c>
      <c r="N719" s="11">
        <v>5.3763440860215103E-2</v>
      </c>
      <c r="O719" s="58" t="s">
        <v>944</v>
      </c>
      <c r="P719" s="59">
        <v>7.8315789473684196</v>
      </c>
      <c r="Q719" s="59">
        <v>6.8387096774193603</v>
      </c>
      <c r="R719" s="118">
        <v>3.30526315789474</v>
      </c>
    </row>
    <row r="720" spans="2:18" s="1" customFormat="1" ht="11.85" customHeight="1" x14ac:dyDescent="0.15">
      <c r="B720" s="116" t="s">
        <v>779</v>
      </c>
      <c r="C720" s="52" t="s">
        <v>1002</v>
      </c>
      <c r="D720" s="52" t="s">
        <v>899</v>
      </c>
      <c r="E720" s="8"/>
      <c r="F720" s="9"/>
      <c r="G720" s="8">
        <v>92</v>
      </c>
      <c r="H720" s="9">
        <v>4.7557508400103404E-3</v>
      </c>
      <c r="I720" s="8">
        <v>1765</v>
      </c>
      <c r="J720" s="9">
        <v>9.6841804933719602E-3</v>
      </c>
      <c r="K720" s="8">
        <v>31</v>
      </c>
      <c r="L720" s="9">
        <v>0.33695652173912999</v>
      </c>
      <c r="M720" s="8">
        <v>574</v>
      </c>
      <c r="N720" s="9">
        <v>0.32521246458923497</v>
      </c>
      <c r="O720" s="54" t="s">
        <v>928</v>
      </c>
      <c r="P720" s="55">
        <v>19.184782608695699</v>
      </c>
      <c r="Q720" s="55">
        <v>9.8688524590163897</v>
      </c>
      <c r="R720" s="117">
        <v>4.2608695652173898</v>
      </c>
    </row>
    <row r="721" spans="2:18" s="1" customFormat="1" ht="11.85" customHeight="1" x14ac:dyDescent="0.15">
      <c r="B721" s="116" t="s">
        <v>763</v>
      </c>
      <c r="C721" s="56" t="s">
        <v>1006</v>
      </c>
      <c r="D721" s="56" t="s">
        <v>899</v>
      </c>
      <c r="E721" s="10">
        <v>3</v>
      </c>
      <c r="F721" s="11">
        <v>8.31024930747923E-3</v>
      </c>
      <c r="G721" s="10">
        <v>358</v>
      </c>
      <c r="H721" s="11">
        <v>1.8506073920909801E-2</v>
      </c>
      <c r="I721" s="10">
        <v>4069</v>
      </c>
      <c r="J721" s="11">
        <v>2.23257396189975E-2</v>
      </c>
      <c r="K721" s="10">
        <v>5</v>
      </c>
      <c r="L721" s="11">
        <v>1.3966480446927399E-2</v>
      </c>
      <c r="M721" s="10">
        <v>72</v>
      </c>
      <c r="N721" s="11">
        <v>1.7694765298599199E-2</v>
      </c>
      <c r="O721" s="58" t="s">
        <v>901</v>
      </c>
      <c r="P721" s="59">
        <v>11.3659217877095</v>
      </c>
      <c r="Q721" s="59">
        <v>10.770538243626101</v>
      </c>
      <c r="R721" s="118">
        <v>2.8156424581005601</v>
      </c>
    </row>
    <row r="722" spans="2:18" s="1" customFormat="1" ht="11.85" customHeight="1" x14ac:dyDescent="0.15">
      <c r="B722" s="116" t="s">
        <v>735</v>
      </c>
      <c r="C722" s="52" t="s">
        <v>1002</v>
      </c>
      <c r="D722" s="52" t="s">
        <v>899</v>
      </c>
      <c r="E722" s="8"/>
      <c r="F722" s="9"/>
      <c r="G722" s="8">
        <v>135</v>
      </c>
      <c r="H722" s="9">
        <v>6.9785474282760404E-3</v>
      </c>
      <c r="I722" s="8">
        <v>1966</v>
      </c>
      <c r="J722" s="9">
        <v>1.0787024844175199E-2</v>
      </c>
      <c r="K722" s="8">
        <v>33</v>
      </c>
      <c r="L722" s="9">
        <v>0.24444444444444399</v>
      </c>
      <c r="M722" s="8">
        <v>472</v>
      </c>
      <c r="N722" s="9">
        <v>0.24008138351983699</v>
      </c>
      <c r="O722" s="54" t="s">
        <v>923</v>
      </c>
      <c r="P722" s="55">
        <v>14.562962962963001</v>
      </c>
      <c r="Q722" s="55">
        <v>9.7647058823529402</v>
      </c>
      <c r="R722" s="117">
        <v>3.1407407407407399</v>
      </c>
    </row>
    <row r="723" spans="2:18" s="1" customFormat="1" ht="11.85" customHeight="1" x14ac:dyDescent="0.15">
      <c r="B723" s="116" t="s">
        <v>277</v>
      </c>
      <c r="C723" s="56" t="s">
        <v>1006</v>
      </c>
      <c r="D723" s="56" t="s">
        <v>899</v>
      </c>
      <c r="E723" s="10">
        <v>3</v>
      </c>
      <c r="F723" s="11">
        <v>1.8987341772151899E-2</v>
      </c>
      <c r="G723" s="10">
        <v>155</v>
      </c>
      <c r="H723" s="11">
        <v>8.0124063065391601E-3</v>
      </c>
      <c r="I723" s="10">
        <v>1778</v>
      </c>
      <c r="J723" s="11">
        <v>9.7555087349662003E-3</v>
      </c>
      <c r="K723" s="10">
        <v>2</v>
      </c>
      <c r="L723" s="11">
        <v>1.2903225806451601E-2</v>
      </c>
      <c r="M723" s="10">
        <v>22</v>
      </c>
      <c r="N723" s="11">
        <v>1.23734533183352E-2</v>
      </c>
      <c r="O723" s="58" t="s">
        <v>902</v>
      </c>
      <c r="P723" s="59">
        <v>11.4709677419355</v>
      </c>
      <c r="Q723" s="59">
        <v>10.6928104575163</v>
      </c>
      <c r="R723" s="118">
        <v>2.0580645161290301</v>
      </c>
    </row>
    <row r="724" spans="2:18" s="1" customFormat="1" ht="11.85" customHeight="1" x14ac:dyDescent="0.15">
      <c r="B724" s="116" t="s">
        <v>761</v>
      </c>
      <c r="C724" s="52" t="s">
        <v>1006</v>
      </c>
      <c r="D724" s="52" t="s">
        <v>899</v>
      </c>
      <c r="E724" s="8"/>
      <c r="F724" s="9"/>
      <c r="G724" s="8">
        <v>246</v>
      </c>
      <c r="H724" s="9">
        <v>1.27164642026363E-2</v>
      </c>
      <c r="I724" s="8">
        <v>5424</v>
      </c>
      <c r="J724" s="9">
        <v>2.9760337108243402E-2</v>
      </c>
      <c r="K724" s="8">
        <v>15</v>
      </c>
      <c r="L724" s="9">
        <v>6.0975609756097601E-2</v>
      </c>
      <c r="M724" s="8">
        <v>185</v>
      </c>
      <c r="N724" s="9">
        <v>3.4107669616519197E-2</v>
      </c>
      <c r="O724" s="54" t="s">
        <v>901</v>
      </c>
      <c r="P724" s="55">
        <v>22.048780487804901</v>
      </c>
      <c r="Q724" s="55">
        <v>20.147186147186101</v>
      </c>
      <c r="R724" s="117">
        <v>1.6300813008130099</v>
      </c>
    </row>
    <row r="725" spans="2:18" s="1" customFormat="1" ht="11.85" customHeight="1" x14ac:dyDescent="0.15">
      <c r="B725" s="116" t="s">
        <v>762</v>
      </c>
      <c r="C725" s="56" t="s">
        <v>1006</v>
      </c>
      <c r="D725" s="56" t="s">
        <v>899</v>
      </c>
      <c r="E725" s="10">
        <v>1</v>
      </c>
      <c r="F725" s="11">
        <v>1.01010101010101E-2</v>
      </c>
      <c r="G725" s="10">
        <v>98</v>
      </c>
      <c r="H725" s="11">
        <v>5.0659085034892703E-3</v>
      </c>
      <c r="I725" s="10">
        <v>2838</v>
      </c>
      <c r="J725" s="11">
        <v>1.5571503818804301E-2</v>
      </c>
      <c r="K725" s="10">
        <v>25</v>
      </c>
      <c r="L725" s="11">
        <v>0.25510204081632698</v>
      </c>
      <c r="M725" s="10">
        <v>614</v>
      </c>
      <c r="N725" s="11">
        <v>0.216349541930937</v>
      </c>
      <c r="O725" s="58" t="s">
        <v>901</v>
      </c>
      <c r="P725" s="59">
        <v>28.959183673469401</v>
      </c>
      <c r="Q725" s="59">
        <v>17.095890410958901</v>
      </c>
      <c r="R725" s="118">
        <v>6.5204081632653104</v>
      </c>
    </row>
    <row r="726" spans="2:18" s="1" customFormat="1" ht="15.4" customHeight="1" x14ac:dyDescent="0.15">
      <c r="B726" s="119" t="s">
        <v>1009</v>
      </c>
      <c r="C726" s="63"/>
      <c r="D726" s="63"/>
      <c r="E726" s="20">
        <v>64</v>
      </c>
      <c r="F726" s="22">
        <v>7.5829383886255902E-2</v>
      </c>
      <c r="G726" s="20">
        <v>780</v>
      </c>
      <c r="H726" s="22">
        <v>4.0320496252261598E-2</v>
      </c>
      <c r="I726" s="20">
        <v>11606</v>
      </c>
      <c r="J726" s="22">
        <v>6.36796593802125E-2</v>
      </c>
      <c r="K726" s="20">
        <v>159</v>
      </c>
      <c r="L726" s="22">
        <v>0.20384615384615401</v>
      </c>
      <c r="M726" s="20">
        <v>2616</v>
      </c>
      <c r="N726" s="22">
        <v>0.225400654833707</v>
      </c>
      <c r="O726" s="63"/>
      <c r="P726" s="64">
        <v>14.879487179487199</v>
      </c>
      <c r="Q726" s="64">
        <v>10.766505636070899</v>
      </c>
      <c r="R726" s="120">
        <v>3.7205128205128202</v>
      </c>
    </row>
    <row r="727" spans="2:18" s="1" customFormat="1" ht="14.65" customHeight="1" x14ac:dyDescent="0.15">
      <c r="B727" s="119" t="s">
        <v>1010</v>
      </c>
      <c r="C727" s="65"/>
      <c r="D727" s="65"/>
      <c r="E727" s="21">
        <v>171</v>
      </c>
      <c r="F727" s="23">
        <v>0.19565217391304299</v>
      </c>
      <c r="G727" s="21">
        <v>703</v>
      </c>
      <c r="H727" s="23">
        <v>3.6340139570948601E-2</v>
      </c>
      <c r="I727" s="21">
        <v>6590</v>
      </c>
      <c r="J727" s="23">
        <v>3.6157931700465301E-2</v>
      </c>
      <c r="K727" s="21">
        <v>97</v>
      </c>
      <c r="L727" s="23">
        <v>0.137980085348506</v>
      </c>
      <c r="M727" s="21">
        <v>1333</v>
      </c>
      <c r="N727" s="23">
        <v>0.202276176024279</v>
      </c>
      <c r="O727" s="65"/>
      <c r="P727" s="66">
        <v>9.3741109530583202</v>
      </c>
      <c r="Q727" s="66">
        <v>6.8036303630362998</v>
      </c>
      <c r="R727" s="121"/>
    </row>
    <row r="728" spans="2:18" s="1" customFormat="1" ht="14.65" customHeight="1" x14ac:dyDescent="0.15">
      <c r="B728" s="108" t="s">
        <v>879</v>
      </c>
      <c r="C728" s="122"/>
      <c r="D728" s="122"/>
      <c r="E728" s="109">
        <v>2330</v>
      </c>
      <c r="F728" s="110">
        <v>0.10749711649365599</v>
      </c>
      <c r="G728" s="109">
        <v>19345</v>
      </c>
      <c r="H728" s="110">
        <v>1</v>
      </c>
      <c r="I728" s="109">
        <v>182256</v>
      </c>
      <c r="J728" s="110">
        <v>1</v>
      </c>
      <c r="K728" s="109">
        <v>873</v>
      </c>
      <c r="L728" s="110">
        <v>4.5127940036185102E-2</v>
      </c>
      <c r="M728" s="109">
        <v>12497</v>
      </c>
      <c r="N728" s="110">
        <v>6.8568387323325403E-2</v>
      </c>
      <c r="O728" s="122"/>
      <c r="P728" s="123">
        <v>9.4213491858361298</v>
      </c>
      <c r="Q728" s="123">
        <v>8.1450303161541804</v>
      </c>
      <c r="R728" s="124">
        <v>2.12138016019717</v>
      </c>
    </row>
    <row r="729" spans="2:18" s="1" customFormat="1" ht="12.75" customHeight="1" x14ac:dyDescent="0.2">
      <c r="B729" s="183" t="s">
        <v>979</v>
      </c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</row>
    <row r="730" spans="2:18" s="1" customFormat="1" ht="14.65" customHeight="1" x14ac:dyDescent="0.15"/>
    <row r="731" spans="2:18" s="1" customFormat="1" ht="14.65" customHeight="1" x14ac:dyDescent="0.15">
      <c r="B731" s="114" t="s">
        <v>1829</v>
      </c>
    </row>
    <row r="732" spans="2:18" s="1" customFormat="1" ht="21.75" customHeight="1" x14ac:dyDescent="0.2">
      <c r="B732" s="192"/>
      <c r="C732" s="101"/>
      <c r="D732" s="193"/>
      <c r="E732" s="193"/>
      <c r="F732" s="193"/>
      <c r="G732" s="167" t="s">
        <v>885</v>
      </c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</row>
    <row r="733" spans="2:18" s="1" customFormat="1" ht="14.65" customHeight="1" x14ac:dyDescent="0.2">
      <c r="B733" s="192"/>
      <c r="C733" s="62"/>
      <c r="D733" s="193"/>
      <c r="E733" s="193"/>
      <c r="F733" s="193"/>
      <c r="G733" s="177" t="s">
        <v>832</v>
      </c>
      <c r="H733" s="177"/>
      <c r="I733" s="177"/>
      <c r="J733" s="177"/>
      <c r="K733" s="174" t="s">
        <v>886</v>
      </c>
      <c r="L733" s="174"/>
      <c r="M733" s="174"/>
      <c r="N733" s="174"/>
      <c r="O733" s="174" t="s">
        <v>887</v>
      </c>
      <c r="P733" s="191" t="s">
        <v>888</v>
      </c>
      <c r="Q733" s="191"/>
      <c r="R733" s="191"/>
    </row>
    <row r="734" spans="2:18" s="1" customFormat="1" ht="14.65" customHeight="1" x14ac:dyDescent="0.15">
      <c r="B734" s="194" t="s">
        <v>274</v>
      </c>
      <c r="C734" s="177" t="s">
        <v>1001</v>
      </c>
      <c r="D734" s="177" t="s">
        <v>889</v>
      </c>
      <c r="E734" s="195" t="s">
        <v>842</v>
      </c>
      <c r="F734" s="195"/>
      <c r="G734" s="177" t="s">
        <v>890</v>
      </c>
      <c r="H734" s="177"/>
      <c r="I734" s="177" t="s">
        <v>891</v>
      </c>
      <c r="J734" s="177"/>
      <c r="K734" s="174" t="s">
        <v>890</v>
      </c>
      <c r="L734" s="174"/>
      <c r="M734" s="174" t="s">
        <v>891</v>
      </c>
      <c r="N734" s="174"/>
      <c r="O734" s="174"/>
      <c r="P734" s="191"/>
      <c r="Q734" s="191"/>
      <c r="R734" s="191"/>
    </row>
    <row r="735" spans="2:18" s="1" customFormat="1" ht="37.15" customHeight="1" x14ac:dyDescent="0.15">
      <c r="B735" s="194"/>
      <c r="C735" s="177"/>
      <c r="D735" s="177"/>
      <c r="E735" s="50" t="s">
        <v>892</v>
      </c>
      <c r="F735" s="50" t="s">
        <v>893</v>
      </c>
      <c r="G735" s="50" t="s">
        <v>892</v>
      </c>
      <c r="H735" s="27" t="s">
        <v>894</v>
      </c>
      <c r="I735" s="50" t="s">
        <v>892</v>
      </c>
      <c r="J735" s="27" t="s">
        <v>894</v>
      </c>
      <c r="K735" s="27" t="s">
        <v>892</v>
      </c>
      <c r="L735" s="27" t="s">
        <v>893</v>
      </c>
      <c r="M735" s="27" t="s">
        <v>892</v>
      </c>
      <c r="N735" s="27" t="s">
        <v>893</v>
      </c>
      <c r="O735" s="174"/>
      <c r="P735" s="27" t="s">
        <v>895</v>
      </c>
      <c r="Q735" s="27" t="s">
        <v>896</v>
      </c>
      <c r="R735" s="115" t="s">
        <v>897</v>
      </c>
    </row>
    <row r="736" spans="2:18" s="1" customFormat="1" ht="11.85" customHeight="1" x14ac:dyDescent="0.15">
      <c r="B736" s="116" t="s">
        <v>647</v>
      </c>
      <c r="C736" s="52" t="s">
        <v>923</v>
      </c>
      <c r="D736" s="52" t="s">
        <v>906</v>
      </c>
      <c r="E736" s="8">
        <v>155</v>
      </c>
      <c r="F736" s="9">
        <v>2.9114542244261599E-3</v>
      </c>
      <c r="G736" s="8">
        <v>53083</v>
      </c>
      <c r="H736" s="9">
        <v>0.93594400169264402</v>
      </c>
      <c r="I736" s="8">
        <v>160973</v>
      </c>
      <c r="J736" s="9">
        <v>0.910774401249272</v>
      </c>
      <c r="K736" s="8">
        <v>209</v>
      </c>
      <c r="L736" s="9">
        <v>3.9372303750730003E-3</v>
      </c>
      <c r="M736" s="8">
        <v>926</v>
      </c>
      <c r="N736" s="9">
        <v>5.7525175029352798E-3</v>
      </c>
      <c r="O736" s="54" t="s">
        <v>919</v>
      </c>
      <c r="P736" s="55">
        <v>3.0324774409886399</v>
      </c>
      <c r="Q736" s="55">
        <v>2.9953285168513801</v>
      </c>
      <c r="R736" s="117"/>
    </row>
    <row r="737" spans="2:18" s="1" customFormat="1" ht="11.85" customHeight="1" x14ac:dyDescent="0.15">
      <c r="B737" s="116" t="s">
        <v>512</v>
      </c>
      <c r="C737" s="56" t="s">
        <v>1002</v>
      </c>
      <c r="D737" s="56" t="s">
        <v>906</v>
      </c>
      <c r="E737" s="10"/>
      <c r="F737" s="11"/>
      <c r="G737" s="10">
        <v>18</v>
      </c>
      <c r="H737" s="11">
        <v>3.1737075957401797E-4</v>
      </c>
      <c r="I737" s="10">
        <v>53</v>
      </c>
      <c r="J737" s="11">
        <v>2.9987043334106598E-4</v>
      </c>
      <c r="K737" s="10"/>
      <c r="L737" s="11"/>
      <c r="M737" s="10"/>
      <c r="N737" s="11"/>
      <c r="O737" s="58" t="s">
        <v>912</v>
      </c>
      <c r="P737" s="59">
        <v>2.9444444444444402</v>
      </c>
      <c r="Q737" s="59">
        <v>2.9444444444444402</v>
      </c>
      <c r="R737" s="118"/>
    </row>
    <row r="738" spans="2:18" s="1" customFormat="1" ht="11.85" customHeight="1" x14ac:dyDescent="0.15">
      <c r="B738" s="116" t="s">
        <v>710</v>
      </c>
      <c r="C738" s="52" t="s">
        <v>909</v>
      </c>
      <c r="D738" s="52" t="s">
        <v>906</v>
      </c>
      <c r="E738" s="8">
        <v>8</v>
      </c>
      <c r="F738" s="9">
        <v>7.0175438596491196E-2</v>
      </c>
      <c r="G738" s="8">
        <v>106</v>
      </c>
      <c r="H738" s="9">
        <v>1.8689611397136601E-3</v>
      </c>
      <c r="I738" s="8">
        <v>518</v>
      </c>
      <c r="J738" s="9">
        <v>2.9308091409560801E-3</v>
      </c>
      <c r="K738" s="8">
        <v>5</v>
      </c>
      <c r="L738" s="9">
        <v>4.71698113207547E-2</v>
      </c>
      <c r="M738" s="8">
        <v>35</v>
      </c>
      <c r="N738" s="9">
        <v>6.7567567567567599E-2</v>
      </c>
      <c r="O738" s="54" t="s">
        <v>922</v>
      </c>
      <c r="P738" s="55">
        <v>4.88679245283019</v>
      </c>
      <c r="Q738" s="55">
        <v>4.3366336633663396</v>
      </c>
      <c r="R738" s="117"/>
    </row>
    <row r="739" spans="2:18" s="1" customFormat="1" ht="11.85" customHeight="1" x14ac:dyDescent="0.15">
      <c r="B739" s="116" t="s">
        <v>645</v>
      </c>
      <c r="C739" s="56" t="s">
        <v>923</v>
      </c>
      <c r="D739" s="56" t="s">
        <v>906</v>
      </c>
      <c r="E739" s="10">
        <v>1</v>
      </c>
      <c r="F739" s="11">
        <v>9.7847358121330697E-4</v>
      </c>
      <c r="G739" s="10">
        <v>1021</v>
      </c>
      <c r="H739" s="11">
        <v>1.80019747513929E-2</v>
      </c>
      <c r="I739" s="10">
        <v>5165</v>
      </c>
      <c r="J739" s="11">
        <v>2.9223222418992501E-2</v>
      </c>
      <c r="K739" s="10">
        <v>4</v>
      </c>
      <c r="L739" s="11">
        <v>3.9177277179236001E-3</v>
      </c>
      <c r="M739" s="10">
        <v>112</v>
      </c>
      <c r="N739" s="11">
        <v>2.1684414327202299E-2</v>
      </c>
      <c r="O739" s="58" t="s">
        <v>908</v>
      </c>
      <c r="P739" s="59">
        <v>5.0587659157688503</v>
      </c>
      <c r="Q739" s="59">
        <v>4.9056047197640096</v>
      </c>
      <c r="R739" s="118"/>
    </row>
    <row r="740" spans="2:18" s="1" customFormat="1" ht="11.85" customHeight="1" x14ac:dyDescent="0.15">
      <c r="B740" s="116" t="s">
        <v>646</v>
      </c>
      <c r="C740" s="52" t="s">
        <v>923</v>
      </c>
      <c r="D740" s="52" t="s">
        <v>906</v>
      </c>
      <c r="E740" s="8">
        <v>3</v>
      </c>
      <c r="F740" s="9">
        <v>1.91815856777494E-3</v>
      </c>
      <c r="G740" s="8">
        <v>1561</v>
      </c>
      <c r="H740" s="9">
        <v>2.75230975386134E-2</v>
      </c>
      <c r="I740" s="8">
        <v>6061</v>
      </c>
      <c r="J740" s="9">
        <v>3.4292730122267898E-2</v>
      </c>
      <c r="K740" s="8">
        <v>15</v>
      </c>
      <c r="L740" s="9">
        <v>9.6092248558616294E-3</v>
      </c>
      <c r="M740" s="8">
        <v>134</v>
      </c>
      <c r="N740" s="9">
        <v>2.21085629434087E-2</v>
      </c>
      <c r="O740" s="54" t="s">
        <v>916</v>
      </c>
      <c r="P740" s="55">
        <v>3.88276745675849</v>
      </c>
      <c r="Q740" s="55">
        <v>3.7270375161707601</v>
      </c>
      <c r="R740" s="117"/>
    </row>
    <row r="741" spans="2:18" s="1" customFormat="1" ht="11.85" customHeight="1" x14ac:dyDescent="0.15">
      <c r="B741" s="116" t="s">
        <v>304</v>
      </c>
      <c r="C741" s="56" t="s">
        <v>1006</v>
      </c>
      <c r="D741" s="56" t="s">
        <v>906</v>
      </c>
      <c r="E741" s="10"/>
      <c r="F741" s="11"/>
      <c r="G741" s="10">
        <v>6</v>
      </c>
      <c r="H741" s="11">
        <v>1.05790253191339E-4</v>
      </c>
      <c r="I741" s="10">
        <v>29</v>
      </c>
      <c r="J741" s="11">
        <v>1.6408004843190401E-4</v>
      </c>
      <c r="K741" s="10"/>
      <c r="L741" s="11"/>
      <c r="M741" s="10"/>
      <c r="N741" s="11"/>
      <c r="O741" s="58" t="s">
        <v>910</v>
      </c>
      <c r="P741" s="59">
        <v>4.8333333333333304</v>
      </c>
      <c r="Q741" s="59">
        <v>4.8333333333333304</v>
      </c>
      <c r="R741" s="118"/>
    </row>
    <row r="742" spans="2:18" s="1" customFormat="1" ht="11.85" customHeight="1" x14ac:dyDescent="0.15">
      <c r="B742" s="116" t="s">
        <v>403</v>
      </c>
      <c r="C742" s="52" t="s">
        <v>1003</v>
      </c>
      <c r="D742" s="52" t="s">
        <v>906</v>
      </c>
      <c r="E742" s="8"/>
      <c r="F742" s="9"/>
      <c r="G742" s="8">
        <v>1</v>
      </c>
      <c r="H742" s="9">
        <v>1.7631708865223201E-5</v>
      </c>
      <c r="I742" s="8">
        <v>3</v>
      </c>
      <c r="J742" s="9">
        <v>1.6973798113645199E-5</v>
      </c>
      <c r="K742" s="8"/>
      <c r="L742" s="9"/>
      <c r="M742" s="8"/>
      <c r="N742" s="9"/>
      <c r="O742" s="54" t="s">
        <v>917</v>
      </c>
      <c r="P742" s="55">
        <v>3</v>
      </c>
      <c r="Q742" s="55">
        <v>3</v>
      </c>
      <c r="R742" s="117"/>
    </row>
    <row r="743" spans="2:18" s="1" customFormat="1" ht="11.85" customHeight="1" x14ac:dyDescent="0.15">
      <c r="B743" s="116" t="s">
        <v>580</v>
      </c>
      <c r="C743" s="56" t="s">
        <v>916</v>
      </c>
      <c r="D743" s="56" t="s">
        <v>906</v>
      </c>
      <c r="E743" s="10"/>
      <c r="F743" s="11"/>
      <c r="G743" s="10">
        <v>1</v>
      </c>
      <c r="H743" s="11">
        <v>1.7631708865223201E-5</v>
      </c>
      <c r="I743" s="10">
        <v>2</v>
      </c>
      <c r="J743" s="11">
        <v>1.13158654090968E-5</v>
      </c>
      <c r="K743" s="10"/>
      <c r="L743" s="11"/>
      <c r="M743" s="10"/>
      <c r="N743" s="11"/>
      <c r="O743" s="58" t="s">
        <v>921</v>
      </c>
      <c r="P743" s="59">
        <v>2</v>
      </c>
      <c r="Q743" s="59">
        <v>2</v>
      </c>
      <c r="R743" s="118"/>
    </row>
    <row r="744" spans="2:18" s="1" customFormat="1" ht="11.85" customHeight="1" x14ac:dyDescent="0.15">
      <c r="B744" s="116" t="s">
        <v>644</v>
      </c>
      <c r="C744" s="52" t="s">
        <v>923</v>
      </c>
      <c r="D744" s="52" t="s">
        <v>906</v>
      </c>
      <c r="E744" s="8">
        <v>1</v>
      </c>
      <c r="F744" s="9">
        <v>2.05338809034908E-3</v>
      </c>
      <c r="G744" s="8">
        <v>486</v>
      </c>
      <c r="H744" s="9">
        <v>8.5690105084984796E-3</v>
      </c>
      <c r="I744" s="8">
        <v>2634</v>
      </c>
      <c r="J744" s="9">
        <v>1.49029947437805E-2</v>
      </c>
      <c r="K744" s="8">
        <v>1</v>
      </c>
      <c r="L744" s="9">
        <v>2.05761316872428E-3</v>
      </c>
      <c r="M744" s="8">
        <v>10</v>
      </c>
      <c r="N744" s="9">
        <v>3.7965072133637101E-3</v>
      </c>
      <c r="O744" s="54" t="s">
        <v>900</v>
      </c>
      <c r="P744" s="55">
        <v>5.4197530864197496</v>
      </c>
      <c r="Q744" s="55">
        <v>5.3567010309278302</v>
      </c>
      <c r="R744" s="117"/>
    </row>
    <row r="745" spans="2:18" s="1" customFormat="1" ht="11.85" customHeight="1" x14ac:dyDescent="0.15">
      <c r="B745" s="116" t="s">
        <v>495</v>
      </c>
      <c r="C745" s="56" t="s">
        <v>1002</v>
      </c>
      <c r="D745" s="56" t="s">
        <v>906</v>
      </c>
      <c r="E745" s="10"/>
      <c r="F745" s="11"/>
      <c r="G745" s="10">
        <v>1</v>
      </c>
      <c r="H745" s="11">
        <v>1.7631708865223201E-5</v>
      </c>
      <c r="I745" s="10">
        <v>1</v>
      </c>
      <c r="J745" s="11">
        <v>5.6579327045484103E-6</v>
      </c>
      <c r="K745" s="10"/>
      <c r="L745" s="11"/>
      <c r="M745" s="10"/>
      <c r="N745" s="11"/>
      <c r="O745" s="58" t="s">
        <v>930</v>
      </c>
      <c r="P745" s="59">
        <v>1</v>
      </c>
      <c r="Q745" s="59">
        <v>1</v>
      </c>
      <c r="R745" s="118"/>
    </row>
    <row r="746" spans="2:18" s="1" customFormat="1" ht="11.85" customHeight="1" x14ac:dyDescent="0.15">
      <c r="B746" s="116" t="s">
        <v>395</v>
      </c>
      <c r="C746" s="52" t="s">
        <v>1003</v>
      </c>
      <c r="D746" s="52" t="s">
        <v>906</v>
      </c>
      <c r="E746" s="8"/>
      <c r="F746" s="9"/>
      <c r="G746" s="8">
        <v>4</v>
      </c>
      <c r="H746" s="9">
        <v>7.05268354608929E-5</v>
      </c>
      <c r="I746" s="8">
        <v>12</v>
      </c>
      <c r="J746" s="9">
        <v>6.7895192454580904E-5</v>
      </c>
      <c r="K746" s="8"/>
      <c r="L746" s="9"/>
      <c r="M746" s="8"/>
      <c r="N746" s="9"/>
      <c r="O746" s="54" t="s">
        <v>914</v>
      </c>
      <c r="P746" s="55">
        <v>3</v>
      </c>
      <c r="Q746" s="55">
        <v>3</v>
      </c>
      <c r="R746" s="117"/>
    </row>
    <row r="747" spans="2:18" s="1" customFormat="1" ht="11.85" customHeight="1" x14ac:dyDescent="0.15">
      <c r="B747" s="116" t="s">
        <v>303</v>
      </c>
      <c r="C747" s="56" t="s">
        <v>1006</v>
      </c>
      <c r="D747" s="56" t="s">
        <v>906</v>
      </c>
      <c r="E747" s="10"/>
      <c r="F747" s="11"/>
      <c r="G747" s="10">
        <v>1</v>
      </c>
      <c r="H747" s="11">
        <v>1.7631708865223201E-5</v>
      </c>
      <c r="I747" s="10">
        <v>5</v>
      </c>
      <c r="J747" s="11">
        <v>2.8289663522742101E-5</v>
      </c>
      <c r="K747" s="10"/>
      <c r="L747" s="11"/>
      <c r="M747" s="10"/>
      <c r="N747" s="11"/>
      <c r="O747" s="58" t="s">
        <v>920</v>
      </c>
      <c r="P747" s="59">
        <v>5</v>
      </c>
      <c r="Q747" s="59">
        <v>5</v>
      </c>
      <c r="R747" s="118"/>
    </row>
    <row r="748" spans="2:18" s="1" customFormat="1" ht="11.85" customHeight="1" x14ac:dyDescent="0.15">
      <c r="B748" s="116" t="s">
        <v>578</v>
      </c>
      <c r="C748" s="52" t="s">
        <v>916</v>
      </c>
      <c r="D748" s="52" t="s">
        <v>906</v>
      </c>
      <c r="E748" s="8"/>
      <c r="F748" s="9"/>
      <c r="G748" s="8">
        <v>1</v>
      </c>
      <c r="H748" s="9">
        <v>1.7631708865223201E-5</v>
      </c>
      <c r="I748" s="8">
        <v>12</v>
      </c>
      <c r="J748" s="9">
        <v>6.7895192454580904E-5</v>
      </c>
      <c r="K748" s="8"/>
      <c r="L748" s="9"/>
      <c r="M748" s="8"/>
      <c r="N748" s="9"/>
      <c r="O748" s="54" t="s">
        <v>912</v>
      </c>
      <c r="P748" s="55">
        <v>12</v>
      </c>
      <c r="Q748" s="55">
        <v>12</v>
      </c>
      <c r="R748" s="117"/>
    </row>
    <row r="749" spans="2:18" s="1" customFormat="1" ht="11.85" customHeight="1" x14ac:dyDescent="0.15">
      <c r="B749" s="116" t="s">
        <v>643</v>
      </c>
      <c r="C749" s="56" t="s">
        <v>923</v>
      </c>
      <c r="D749" s="56" t="s">
        <v>906</v>
      </c>
      <c r="E749" s="10">
        <v>1</v>
      </c>
      <c r="F749" s="11">
        <v>2.5641025641025599E-2</v>
      </c>
      <c r="G749" s="10">
        <v>38</v>
      </c>
      <c r="H749" s="11">
        <v>6.70004936878482E-4</v>
      </c>
      <c r="I749" s="10">
        <v>314</v>
      </c>
      <c r="J749" s="11">
        <v>1.7765908692282E-3</v>
      </c>
      <c r="K749" s="10"/>
      <c r="L749" s="11"/>
      <c r="M749" s="10"/>
      <c r="N749" s="11"/>
      <c r="O749" s="58" t="s">
        <v>938</v>
      </c>
      <c r="P749" s="59">
        <v>8.2631578947368407</v>
      </c>
      <c r="Q749" s="59">
        <v>8.2631578947368407</v>
      </c>
      <c r="R749" s="118"/>
    </row>
    <row r="750" spans="2:18" s="1" customFormat="1" ht="11.85" customHeight="1" x14ac:dyDescent="0.15">
      <c r="B750" s="116" t="s">
        <v>554</v>
      </c>
      <c r="C750" s="52" t="s">
        <v>920</v>
      </c>
      <c r="D750" s="52" t="s">
        <v>906</v>
      </c>
      <c r="E750" s="8"/>
      <c r="F750" s="9"/>
      <c r="G750" s="8">
        <v>5</v>
      </c>
      <c r="H750" s="9">
        <v>8.8158544326116101E-5</v>
      </c>
      <c r="I750" s="8">
        <v>14</v>
      </c>
      <c r="J750" s="9">
        <v>7.9211057863677795E-5</v>
      </c>
      <c r="K750" s="8"/>
      <c r="L750" s="9"/>
      <c r="M750" s="8"/>
      <c r="N750" s="9"/>
      <c r="O750" s="54" t="s">
        <v>920</v>
      </c>
      <c r="P750" s="55">
        <v>2.8</v>
      </c>
      <c r="Q750" s="55">
        <v>2.8</v>
      </c>
      <c r="R750" s="117"/>
    </row>
    <row r="751" spans="2:18" s="1" customFormat="1" ht="11.85" customHeight="1" x14ac:dyDescent="0.15">
      <c r="B751" s="116" t="s">
        <v>625</v>
      </c>
      <c r="C751" s="56" t="s">
        <v>912</v>
      </c>
      <c r="D751" s="56" t="s">
        <v>906</v>
      </c>
      <c r="E751" s="10"/>
      <c r="F751" s="11"/>
      <c r="G751" s="10">
        <v>7</v>
      </c>
      <c r="H751" s="11">
        <v>1.2342196205656299E-4</v>
      </c>
      <c r="I751" s="10">
        <v>25</v>
      </c>
      <c r="J751" s="11">
        <v>1.4144831761371001E-4</v>
      </c>
      <c r="K751" s="10"/>
      <c r="L751" s="11"/>
      <c r="M751" s="10"/>
      <c r="N751" s="11"/>
      <c r="O751" s="58" t="s">
        <v>922</v>
      </c>
      <c r="P751" s="59">
        <v>3.5714285714285698</v>
      </c>
      <c r="Q751" s="59">
        <v>3.5714285714285698</v>
      </c>
      <c r="R751" s="118"/>
    </row>
    <row r="752" spans="2:18" s="1" customFormat="1" ht="11.85" customHeight="1" x14ac:dyDescent="0.15">
      <c r="B752" s="116" t="s">
        <v>642</v>
      </c>
      <c r="C752" s="52" t="s">
        <v>923</v>
      </c>
      <c r="D752" s="52" t="s">
        <v>906</v>
      </c>
      <c r="E752" s="8">
        <v>1</v>
      </c>
      <c r="F752" s="9">
        <v>0.33333333333333298</v>
      </c>
      <c r="G752" s="8">
        <v>2</v>
      </c>
      <c r="H752" s="9">
        <v>3.5263417730446402E-5</v>
      </c>
      <c r="I752" s="8">
        <v>6</v>
      </c>
      <c r="J752" s="9">
        <v>3.3947596227290499E-5</v>
      </c>
      <c r="K752" s="8"/>
      <c r="L752" s="9"/>
      <c r="M752" s="8"/>
      <c r="N752" s="9"/>
      <c r="O752" s="54" t="s">
        <v>959</v>
      </c>
      <c r="P752" s="55">
        <v>3</v>
      </c>
      <c r="Q752" s="55">
        <v>3</v>
      </c>
      <c r="R752" s="117"/>
    </row>
    <row r="753" spans="2:18" s="1" customFormat="1" ht="11.85" customHeight="1" x14ac:dyDescent="0.15">
      <c r="B753" s="116" t="s">
        <v>397</v>
      </c>
      <c r="C753" s="56" t="s">
        <v>1003</v>
      </c>
      <c r="D753" s="56" t="s">
        <v>906</v>
      </c>
      <c r="E753" s="10"/>
      <c r="F753" s="11"/>
      <c r="G753" s="10">
        <v>1</v>
      </c>
      <c r="H753" s="11">
        <v>1.7631708865223201E-5</v>
      </c>
      <c r="I753" s="10">
        <v>6</v>
      </c>
      <c r="J753" s="11">
        <v>3.3947596227290499E-5</v>
      </c>
      <c r="K753" s="10"/>
      <c r="L753" s="11"/>
      <c r="M753" s="10"/>
      <c r="N753" s="11"/>
      <c r="O753" s="58" t="s">
        <v>935</v>
      </c>
      <c r="P753" s="59">
        <v>6</v>
      </c>
      <c r="Q753" s="59">
        <v>6</v>
      </c>
      <c r="R753" s="118"/>
    </row>
    <row r="754" spans="2:18" s="1" customFormat="1" ht="11.85" customHeight="1" x14ac:dyDescent="0.15">
      <c r="B754" s="116" t="s">
        <v>557</v>
      </c>
      <c r="C754" s="52" t="s">
        <v>920</v>
      </c>
      <c r="D754" s="52" t="s">
        <v>906</v>
      </c>
      <c r="E754" s="8"/>
      <c r="F754" s="9"/>
      <c r="G754" s="8">
        <v>4</v>
      </c>
      <c r="H754" s="9">
        <v>7.05268354608929E-5</v>
      </c>
      <c r="I754" s="8">
        <v>16</v>
      </c>
      <c r="J754" s="9">
        <v>9.0526923272774606E-5</v>
      </c>
      <c r="K754" s="8"/>
      <c r="L754" s="9"/>
      <c r="M754" s="8"/>
      <c r="N754" s="9"/>
      <c r="O754" s="54" t="s">
        <v>931</v>
      </c>
      <c r="P754" s="55">
        <v>4</v>
      </c>
      <c r="Q754" s="55">
        <v>4</v>
      </c>
      <c r="R754" s="117"/>
    </row>
    <row r="755" spans="2:18" s="1" customFormat="1" ht="11.85" customHeight="1" x14ac:dyDescent="0.15">
      <c r="B755" s="116" t="s">
        <v>655</v>
      </c>
      <c r="C755" s="56" t="s">
        <v>908</v>
      </c>
      <c r="D755" s="56" t="s">
        <v>906</v>
      </c>
      <c r="E755" s="10"/>
      <c r="F755" s="11"/>
      <c r="G755" s="10">
        <v>2</v>
      </c>
      <c r="H755" s="11">
        <v>3.5263417730446402E-5</v>
      </c>
      <c r="I755" s="10">
        <v>10</v>
      </c>
      <c r="J755" s="11">
        <v>5.65793270454841E-5</v>
      </c>
      <c r="K755" s="10"/>
      <c r="L755" s="11"/>
      <c r="M755" s="10"/>
      <c r="N755" s="11"/>
      <c r="O755" s="58" t="s">
        <v>928</v>
      </c>
      <c r="P755" s="59">
        <v>5</v>
      </c>
      <c r="Q755" s="59">
        <v>5</v>
      </c>
      <c r="R755" s="118"/>
    </row>
    <row r="756" spans="2:18" s="1" customFormat="1" ht="11.85" customHeight="1" x14ac:dyDescent="0.15">
      <c r="B756" s="116" t="s">
        <v>641</v>
      </c>
      <c r="C756" s="52" t="s">
        <v>923</v>
      </c>
      <c r="D756" s="52" t="s">
        <v>906</v>
      </c>
      <c r="E756" s="8"/>
      <c r="F756" s="9"/>
      <c r="G756" s="8">
        <v>194</v>
      </c>
      <c r="H756" s="9">
        <v>3.4205515198533001E-3</v>
      </c>
      <c r="I756" s="8">
        <v>277</v>
      </c>
      <c r="J756" s="9">
        <v>1.5672473591599101E-3</v>
      </c>
      <c r="K756" s="8"/>
      <c r="L756" s="9"/>
      <c r="M756" s="8"/>
      <c r="N756" s="9"/>
      <c r="O756" s="54" t="s">
        <v>913</v>
      </c>
      <c r="P756" s="55">
        <v>1.42783505154639</v>
      </c>
      <c r="Q756" s="55">
        <v>1.42783505154639</v>
      </c>
      <c r="R756" s="117"/>
    </row>
    <row r="757" spans="2:18" s="1" customFormat="1" ht="11.85" customHeight="1" x14ac:dyDescent="0.15">
      <c r="B757" s="116" t="s">
        <v>540</v>
      </c>
      <c r="C757" s="56" t="s">
        <v>1008</v>
      </c>
      <c r="D757" s="56" t="s">
        <v>906</v>
      </c>
      <c r="E757" s="10"/>
      <c r="F757" s="11"/>
      <c r="G757" s="10">
        <v>4</v>
      </c>
      <c r="H757" s="11">
        <v>7.05268354608929E-5</v>
      </c>
      <c r="I757" s="10">
        <v>13</v>
      </c>
      <c r="J757" s="11">
        <v>7.3553125159129404E-5</v>
      </c>
      <c r="K757" s="10"/>
      <c r="L757" s="11"/>
      <c r="M757" s="10"/>
      <c r="N757" s="11"/>
      <c r="O757" s="58" t="s">
        <v>928</v>
      </c>
      <c r="P757" s="59">
        <v>3.25</v>
      </c>
      <c r="Q757" s="59">
        <v>3.25</v>
      </c>
      <c r="R757" s="118"/>
    </row>
    <row r="758" spans="2:18" s="1" customFormat="1" ht="11.85" customHeight="1" x14ac:dyDescent="0.15">
      <c r="B758" s="116" t="s">
        <v>666</v>
      </c>
      <c r="C758" s="52" t="s">
        <v>935</v>
      </c>
      <c r="D758" s="52" t="s">
        <v>906</v>
      </c>
      <c r="E758" s="8"/>
      <c r="F758" s="9"/>
      <c r="G758" s="8">
        <v>1</v>
      </c>
      <c r="H758" s="9">
        <v>1.7631708865223201E-5</v>
      </c>
      <c r="I758" s="8">
        <v>2</v>
      </c>
      <c r="J758" s="9">
        <v>1.13158654090968E-5</v>
      </c>
      <c r="K758" s="8"/>
      <c r="L758" s="9"/>
      <c r="M758" s="8"/>
      <c r="N758" s="9"/>
      <c r="O758" s="54" t="s">
        <v>918</v>
      </c>
      <c r="P758" s="55">
        <v>2</v>
      </c>
      <c r="Q758" s="55">
        <v>2</v>
      </c>
      <c r="R758" s="117"/>
    </row>
    <row r="759" spans="2:18" s="1" customFormat="1" ht="11.85" customHeight="1" x14ac:dyDescent="0.15">
      <c r="B759" s="116" t="s">
        <v>452</v>
      </c>
      <c r="C759" s="56" t="s">
        <v>1007</v>
      </c>
      <c r="D759" s="56" t="s">
        <v>906</v>
      </c>
      <c r="E759" s="10"/>
      <c r="F759" s="11"/>
      <c r="G759" s="10">
        <v>1</v>
      </c>
      <c r="H759" s="11">
        <v>1.7631708865223201E-5</v>
      </c>
      <c r="I759" s="10">
        <v>1</v>
      </c>
      <c r="J759" s="11">
        <v>5.6579327045484103E-6</v>
      </c>
      <c r="K759" s="10"/>
      <c r="L759" s="11"/>
      <c r="M759" s="10"/>
      <c r="N759" s="11"/>
      <c r="O759" s="58" t="s">
        <v>922</v>
      </c>
      <c r="P759" s="59">
        <v>1</v>
      </c>
      <c r="Q759" s="59">
        <v>1</v>
      </c>
      <c r="R759" s="118"/>
    </row>
    <row r="760" spans="2:18" s="1" customFormat="1" ht="11.85" customHeight="1" x14ac:dyDescent="0.15">
      <c r="B760" s="116" t="s">
        <v>448</v>
      </c>
      <c r="C760" s="52" t="s">
        <v>1013</v>
      </c>
      <c r="D760" s="52" t="s">
        <v>906</v>
      </c>
      <c r="E760" s="8"/>
      <c r="F760" s="9"/>
      <c r="G760" s="8">
        <v>53</v>
      </c>
      <c r="H760" s="9">
        <v>9.3448056985683101E-4</v>
      </c>
      <c r="I760" s="8">
        <v>181</v>
      </c>
      <c r="J760" s="9">
        <v>1.0240858195232599E-3</v>
      </c>
      <c r="K760" s="8"/>
      <c r="L760" s="9"/>
      <c r="M760" s="8"/>
      <c r="N760" s="9"/>
      <c r="O760" s="54" t="s">
        <v>922</v>
      </c>
      <c r="P760" s="55">
        <v>3.4150943396226401</v>
      </c>
      <c r="Q760" s="55">
        <v>3.4150943396226401</v>
      </c>
      <c r="R760" s="117"/>
    </row>
    <row r="761" spans="2:18" s="1" customFormat="1" ht="11.85" customHeight="1" x14ac:dyDescent="0.15">
      <c r="B761" s="116" t="s">
        <v>804</v>
      </c>
      <c r="C761" s="56" t="s">
        <v>1007</v>
      </c>
      <c r="D761" s="56" t="s">
        <v>906</v>
      </c>
      <c r="E761" s="10"/>
      <c r="F761" s="11"/>
      <c r="G761" s="10">
        <v>1</v>
      </c>
      <c r="H761" s="11">
        <v>1.7631708865223201E-5</v>
      </c>
      <c r="I761" s="10">
        <v>1</v>
      </c>
      <c r="J761" s="11">
        <v>5.6579327045484103E-6</v>
      </c>
      <c r="K761" s="10"/>
      <c r="L761" s="11"/>
      <c r="M761" s="10"/>
      <c r="N761" s="11"/>
      <c r="O761" s="58" t="s">
        <v>916</v>
      </c>
      <c r="P761" s="59">
        <v>1</v>
      </c>
      <c r="Q761" s="59">
        <v>1</v>
      </c>
      <c r="R761" s="118"/>
    </row>
    <row r="762" spans="2:18" s="1" customFormat="1" ht="11.85" customHeight="1" x14ac:dyDescent="0.15">
      <c r="B762" s="116" t="s">
        <v>589</v>
      </c>
      <c r="C762" s="52" t="s">
        <v>916</v>
      </c>
      <c r="D762" s="52" t="s">
        <v>906</v>
      </c>
      <c r="E762" s="8"/>
      <c r="F762" s="9"/>
      <c r="G762" s="8">
        <v>16</v>
      </c>
      <c r="H762" s="9">
        <v>2.82107341843571E-4</v>
      </c>
      <c r="I762" s="8">
        <v>48</v>
      </c>
      <c r="J762" s="9">
        <v>2.7158076981832399E-4</v>
      </c>
      <c r="K762" s="8"/>
      <c r="L762" s="9"/>
      <c r="M762" s="8"/>
      <c r="N762" s="9"/>
      <c r="O762" s="54" t="s">
        <v>923</v>
      </c>
      <c r="P762" s="55">
        <v>3</v>
      </c>
      <c r="Q762" s="55">
        <v>3</v>
      </c>
      <c r="R762" s="117"/>
    </row>
    <row r="763" spans="2:18" s="1" customFormat="1" ht="11.85" customHeight="1" x14ac:dyDescent="0.15">
      <c r="B763" s="116" t="s">
        <v>343</v>
      </c>
      <c r="C763" s="56" t="s">
        <v>1013</v>
      </c>
      <c r="D763" s="56" t="s">
        <v>906</v>
      </c>
      <c r="E763" s="10"/>
      <c r="F763" s="11"/>
      <c r="G763" s="10">
        <v>3</v>
      </c>
      <c r="H763" s="11">
        <v>5.2895126595669698E-5</v>
      </c>
      <c r="I763" s="10">
        <v>9</v>
      </c>
      <c r="J763" s="11">
        <v>5.0921394340935701E-5</v>
      </c>
      <c r="K763" s="10"/>
      <c r="L763" s="11"/>
      <c r="M763" s="10"/>
      <c r="N763" s="11"/>
      <c r="O763" s="58" t="s">
        <v>922</v>
      </c>
      <c r="P763" s="59">
        <v>3</v>
      </c>
      <c r="Q763" s="59">
        <v>3</v>
      </c>
      <c r="R763" s="118"/>
    </row>
    <row r="764" spans="2:18" s="1" customFormat="1" ht="11.85" customHeight="1" x14ac:dyDescent="0.15">
      <c r="B764" s="116" t="s">
        <v>401</v>
      </c>
      <c r="C764" s="52" t="s">
        <v>1003</v>
      </c>
      <c r="D764" s="52" t="s">
        <v>906</v>
      </c>
      <c r="E764" s="8"/>
      <c r="F764" s="9"/>
      <c r="G764" s="8">
        <v>67</v>
      </c>
      <c r="H764" s="9">
        <v>1.1813244939699601E-3</v>
      </c>
      <c r="I764" s="8">
        <v>258</v>
      </c>
      <c r="J764" s="9">
        <v>1.4597466377734901E-3</v>
      </c>
      <c r="K764" s="8">
        <v>1</v>
      </c>
      <c r="L764" s="9">
        <v>1.49253731343284E-2</v>
      </c>
      <c r="M764" s="8">
        <v>1</v>
      </c>
      <c r="N764" s="9">
        <v>3.8759689922480598E-3</v>
      </c>
      <c r="O764" s="54" t="s">
        <v>921</v>
      </c>
      <c r="P764" s="55">
        <v>3.85074626865672</v>
      </c>
      <c r="Q764" s="55">
        <v>3.7121212121212102</v>
      </c>
      <c r="R764" s="117"/>
    </row>
    <row r="765" spans="2:18" s="1" customFormat="1" ht="11.85" customHeight="1" x14ac:dyDescent="0.15">
      <c r="B765" s="116" t="s">
        <v>652</v>
      </c>
      <c r="C765" s="56" t="s">
        <v>908</v>
      </c>
      <c r="D765" s="56" t="s">
        <v>906</v>
      </c>
      <c r="E765" s="10"/>
      <c r="F765" s="11"/>
      <c r="G765" s="10">
        <v>3</v>
      </c>
      <c r="H765" s="11">
        <v>5.2895126595669698E-5</v>
      </c>
      <c r="I765" s="10">
        <v>23</v>
      </c>
      <c r="J765" s="11">
        <v>1.3013245220461301E-4</v>
      </c>
      <c r="K765" s="10"/>
      <c r="L765" s="11"/>
      <c r="M765" s="10"/>
      <c r="N765" s="11"/>
      <c r="O765" s="58" t="s">
        <v>908</v>
      </c>
      <c r="P765" s="59">
        <v>7.6666666666666696</v>
      </c>
      <c r="Q765" s="59">
        <v>7.6666666666666696</v>
      </c>
      <c r="R765" s="118"/>
    </row>
    <row r="766" spans="2:18" s="1" customFormat="1" ht="11.85" customHeight="1" x14ac:dyDescent="0.15">
      <c r="B766" s="116" t="s">
        <v>669</v>
      </c>
      <c r="C766" s="52" t="s">
        <v>935</v>
      </c>
      <c r="D766" s="52" t="s">
        <v>906</v>
      </c>
      <c r="E766" s="8"/>
      <c r="F766" s="9"/>
      <c r="G766" s="8">
        <v>1</v>
      </c>
      <c r="H766" s="9">
        <v>1.7631708865223201E-5</v>
      </c>
      <c r="I766" s="8">
        <v>3</v>
      </c>
      <c r="J766" s="9">
        <v>1.6973798113645199E-5</v>
      </c>
      <c r="K766" s="8"/>
      <c r="L766" s="9"/>
      <c r="M766" s="8"/>
      <c r="N766" s="9"/>
      <c r="O766" s="54" t="s">
        <v>944</v>
      </c>
      <c r="P766" s="55">
        <v>3</v>
      </c>
      <c r="Q766" s="55">
        <v>3</v>
      </c>
      <c r="R766" s="117"/>
    </row>
    <row r="767" spans="2:18" s="1" customFormat="1" ht="11.85" customHeight="1" x14ac:dyDescent="0.15">
      <c r="B767" s="116" t="s">
        <v>317</v>
      </c>
      <c r="C767" s="56" t="s">
        <v>1570</v>
      </c>
      <c r="D767" s="56" t="s">
        <v>906</v>
      </c>
      <c r="E767" s="10"/>
      <c r="F767" s="11"/>
      <c r="G767" s="10">
        <v>3</v>
      </c>
      <c r="H767" s="11">
        <v>5.2895126595669698E-5</v>
      </c>
      <c r="I767" s="10">
        <v>9</v>
      </c>
      <c r="J767" s="11">
        <v>5.0921394340935701E-5</v>
      </c>
      <c r="K767" s="10"/>
      <c r="L767" s="11"/>
      <c r="M767" s="10"/>
      <c r="N767" s="11"/>
      <c r="O767" s="58" t="s">
        <v>912</v>
      </c>
      <c r="P767" s="59">
        <v>3</v>
      </c>
      <c r="Q767" s="59">
        <v>3</v>
      </c>
      <c r="R767" s="118"/>
    </row>
    <row r="768" spans="2:18" s="1" customFormat="1" ht="11.85" customHeight="1" x14ac:dyDescent="0.15">
      <c r="B768" s="116" t="s">
        <v>608</v>
      </c>
      <c r="C768" s="52" t="s">
        <v>921</v>
      </c>
      <c r="D768" s="52" t="s">
        <v>906</v>
      </c>
      <c r="E768" s="8"/>
      <c r="F768" s="9"/>
      <c r="G768" s="8">
        <v>19</v>
      </c>
      <c r="H768" s="9">
        <v>3.35002468439241E-4</v>
      </c>
      <c r="I768" s="8">
        <v>56</v>
      </c>
      <c r="J768" s="9">
        <v>3.1684423145471102E-4</v>
      </c>
      <c r="K768" s="8">
        <v>1</v>
      </c>
      <c r="L768" s="9">
        <v>5.2631578947368397E-2</v>
      </c>
      <c r="M768" s="8">
        <v>1</v>
      </c>
      <c r="N768" s="9">
        <v>1.7857142857142901E-2</v>
      </c>
      <c r="O768" s="54" t="s">
        <v>903</v>
      </c>
      <c r="P768" s="55">
        <v>2.9473684210526301</v>
      </c>
      <c r="Q768" s="55">
        <v>2.8333333333333299</v>
      </c>
      <c r="R768" s="117"/>
    </row>
    <row r="769" spans="2:18" s="1" customFormat="1" ht="11.85" customHeight="1" x14ac:dyDescent="0.15">
      <c r="B769" s="116" t="s">
        <v>583</v>
      </c>
      <c r="C769" s="56" t="s">
        <v>916</v>
      </c>
      <c r="D769" s="56" t="s">
        <v>906</v>
      </c>
      <c r="E769" s="10"/>
      <c r="F769" s="11"/>
      <c r="G769" s="10">
        <v>1</v>
      </c>
      <c r="H769" s="11">
        <v>1.7631708865223201E-5</v>
      </c>
      <c r="I769" s="10">
        <v>3</v>
      </c>
      <c r="J769" s="11">
        <v>1.6973798113645199E-5</v>
      </c>
      <c r="K769" s="10"/>
      <c r="L769" s="11"/>
      <c r="M769" s="10"/>
      <c r="N769" s="11"/>
      <c r="O769" s="58" t="s">
        <v>920</v>
      </c>
      <c r="P769" s="59">
        <v>3</v>
      </c>
      <c r="Q769" s="59">
        <v>3</v>
      </c>
      <c r="R769" s="118"/>
    </row>
    <row r="770" spans="2:18" s="1" customFormat="1" ht="15.4" customHeight="1" x14ac:dyDescent="0.15">
      <c r="B770" s="119" t="s">
        <v>1009</v>
      </c>
      <c r="C770" s="63"/>
      <c r="D770" s="63"/>
      <c r="E770" s="20"/>
      <c r="F770" s="22"/>
      <c r="G770" s="20"/>
      <c r="H770" s="22"/>
      <c r="I770" s="20"/>
      <c r="J770" s="22"/>
      <c r="K770" s="20"/>
      <c r="L770" s="22"/>
      <c r="M770" s="20"/>
      <c r="N770" s="22"/>
      <c r="O770" s="63"/>
      <c r="P770" s="64"/>
      <c r="Q770" s="64"/>
      <c r="R770" s="120"/>
    </row>
    <row r="771" spans="2:18" s="1" customFormat="1" ht="14.65" customHeight="1" x14ac:dyDescent="0.15">
      <c r="B771" s="119" t="s">
        <v>1010</v>
      </c>
      <c r="C771" s="65"/>
      <c r="D771" s="65"/>
      <c r="E771" s="21">
        <v>0</v>
      </c>
      <c r="F771" s="23">
        <v>0</v>
      </c>
      <c r="G771" s="21">
        <v>0</v>
      </c>
      <c r="H771" s="23">
        <v>0</v>
      </c>
      <c r="I771" s="21">
        <v>0</v>
      </c>
      <c r="J771" s="23">
        <v>0</v>
      </c>
      <c r="K771" s="21">
        <v>0</v>
      </c>
      <c r="L771" s="23">
        <v>0</v>
      </c>
      <c r="M771" s="21">
        <v>0</v>
      </c>
      <c r="N771" s="23">
        <v>0</v>
      </c>
      <c r="O771" s="65"/>
      <c r="P771" s="66">
        <v>0</v>
      </c>
      <c r="Q771" s="66">
        <v>0</v>
      </c>
      <c r="R771" s="121"/>
    </row>
    <row r="772" spans="2:18" s="1" customFormat="1" ht="14.65" customHeight="1" x14ac:dyDescent="0.15">
      <c r="B772" s="108" t="s">
        <v>879</v>
      </c>
      <c r="C772" s="122"/>
      <c r="D772" s="122"/>
      <c r="E772" s="109">
        <v>170</v>
      </c>
      <c r="F772" s="110">
        <v>2.9884330063636002E-3</v>
      </c>
      <c r="G772" s="109">
        <v>56716</v>
      </c>
      <c r="H772" s="110">
        <v>1</v>
      </c>
      <c r="I772" s="109">
        <v>176743</v>
      </c>
      <c r="J772" s="110">
        <v>1</v>
      </c>
      <c r="K772" s="109">
        <v>236</v>
      </c>
      <c r="L772" s="110">
        <v>4.1610832921926801E-3</v>
      </c>
      <c r="M772" s="109">
        <v>1219</v>
      </c>
      <c r="N772" s="110">
        <v>6.8970199668445097E-3</v>
      </c>
      <c r="O772" s="122"/>
      <c r="P772" s="123">
        <v>3.1162811199661502</v>
      </c>
      <c r="Q772" s="123">
        <v>3.07252124645892</v>
      </c>
      <c r="R772" s="124"/>
    </row>
    <row r="773" spans="2:18" s="1" customFormat="1" ht="12.75" customHeight="1" x14ac:dyDescent="0.2">
      <c r="B773" s="183" t="s">
        <v>979</v>
      </c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</row>
    <row r="774" spans="2:18" s="1" customFormat="1" ht="14.65" customHeight="1" x14ac:dyDescent="0.15"/>
    <row r="775" spans="2:18" s="1" customFormat="1" ht="14.65" customHeight="1" x14ac:dyDescent="0.15">
      <c r="B775" s="114" t="s">
        <v>1830</v>
      </c>
    </row>
    <row r="776" spans="2:18" s="1" customFormat="1" ht="21.75" customHeight="1" x14ac:dyDescent="0.2">
      <c r="B776" s="192"/>
      <c r="C776" s="101"/>
      <c r="D776" s="193"/>
      <c r="E776" s="193"/>
      <c r="F776" s="193"/>
      <c r="G776" s="167" t="s">
        <v>885</v>
      </c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</row>
    <row r="777" spans="2:18" s="1" customFormat="1" ht="14.65" customHeight="1" x14ac:dyDescent="0.2">
      <c r="B777" s="192"/>
      <c r="C777" s="62"/>
      <c r="D777" s="193"/>
      <c r="E777" s="193"/>
      <c r="F777" s="193"/>
      <c r="G777" s="177" t="s">
        <v>832</v>
      </c>
      <c r="H777" s="177"/>
      <c r="I777" s="177"/>
      <c r="J777" s="177"/>
      <c r="K777" s="174" t="s">
        <v>886</v>
      </c>
      <c r="L777" s="174"/>
      <c r="M777" s="174"/>
      <c r="N777" s="174"/>
      <c r="O777" s="174" t="s">
        <v>887</v>
      </c>
      <c r="P777" s="191" t="s">
        <v>888</v>
      </c>
      <c r="Q777" s="191"/>
      <c r="R777" s="191"/>
    </row>
    <row r="778" spans="2:18" s="1" customFormat="1" ht="14.65" customHeight="1" x14ac:dyDescent="0.15">
      <c r="B778" s="194" t="s">
        <v>274</v>
      </c>
      <c r="C778" s="177" t="s">
        <v>1001</v>
      </c>
      <c r="D778" s="177" t="s">
        <v>889</v>
      </c>
      <c r="E778" s="195" t="s">
        <v>842</v>
      </c>
      <c r="F778" s="195"/>
      <c r="G778" s="177" t="s">
        <v>890</v>
      </c>
      <c r="H778" s="177"/>
      <c r="I778" s="177" t="s">
        <v>891</v>
      </c>
      <c r="J778" s="177"/>
      <c r="K778" s="174" t="s">
        <v>890</v>
      </c>
      <c r="L778" s="174"/>
      <c r="M778" s="174" t="s">
        <v>891</v>
      </c>
      <c r="N778" s="174"/>
      <c r="O778" s="174"/>
      <c r="P778" s="191"/>
      <c r="Q778" s="191"/>
      <c r="R778" s="191"/>
    </row>
    <row r="779" spans="2:18" s="1" customFormat="1" ht="37.15" customHeight="1" x14ac:dyDescent="0.15">
      <c r="B779" s="194"/>
      <c r="C779" s="177"/>
      <c r="D779" s="177"/>
      <c r="E779" s="50" t="s">
        <v>892</v>
      </c>
      <c r="F779" s="50" t="s">
        <v>893</v>
      </c>
      <c r="G779" s="50" t="s">
        <v>892</v>
      </c>
      <c r="H779" s="27" t="s">
        <v>894</v>
      </c>
      <c r="I779" s="50" t="s">
        <v>892</v>
      </c>
      <c r="J779" s="27" t="s">
        <v>894</v>
      </c>
      <c r="K779" s="27" t="s">
        <v>892</v>
      </c>
      <c r="L779" s="27" t="s">
        <v>893</v>
      </c>
      <c r="M779" s="27" t="s">
        <v>892</v>
      </c>
      <c r="N779" s="27" t="s">
        <v>893</v>
      </c>
      <c r="O779" s="174"/>
      <c r="P779" s="27" t="s">
        <v>895</v>
      </c>
      <c r="Q779" s="27" t="s">
        <v>896</v>
      </c>
      <c r="R779" s="115" t="s">
        <v>897</v>
      </c>
    </row>
    <row r="780" spans="2:18" s="1" customFormat="1" ht="11.85" customHeight="1" x14ac:dyDescent="0.15">
      <c r="B780" s="116" t="s">
        <v>284</v>
      </c>
      <c r="C780" s="52" t="s">
        <v>1006</v>
      </c>
      <c r="D780" s="52" t="s">
        <v>906</v>
      </c>
      <c r="E780" s="8">
        <v>67</v>
      </c>
      <c r="F780" s="9">
        <v>1.55200370627751E-2</v>
      </c>
      <c r="G780" s="8">
        <v>4250</v>
      </c>
      <c r="H780" s="9">
        <v>0.116492612997835</v>
      </c>
      <c r="I780" s="8">
        <v>36609</v>
      </c>
      <c r="J780" s="9">
        <v>0.10554006797877</v>
      </c>
      <c r="K780" s="8">
        <v>135</v>
      </c>
      <c r="L780" s="9">
        <v>3.1764705882352903E-2</v>
      </c>
      <c r="M780" s="8">
        <v>1800</v>
      </c>
      <c r="N780" s="9">
        <v>4.9168237318692097E-2</v>
      </c>
      <c r="O780" s="54" t="s">
        <v>909</v>
      </c>
      <c r="P780" s="55">
        <v>8.6138823529411805</v>
      </c>
      <c r="Q780" s="55">
        <v>7.7044957472661002</v>
      </c>
      <c r="R780" s="117"/>
    </row>
    <row r="781" spans="2:18" s="1" customFormat="1" ht="11.85" customHeight="1" x14ac:dyDescent="0.15">
      <c r="B781" s="116" t="s">
        <v>286</v>
      </c>
      <c r="C781" s="56" t="s">
        <v>1006</v>
      </c>
      <c r="D781" s="56" t="s">
        <v>906</v>
      </c>
      <c r="E781" s="10">
        <v>20</v>
      </c>
      <c r="F781" s="11">
        <v>2.0451988955925999E-3</v>
      </c>
      <c r="G781" s="10">
        <v>9759</v>
      </c>
      <c r="H781" s="11">
        <v>0.26749444946961598</v>
      </c>
      <c r="I781" s="10">
        <v>104194</v>
      </c>
      <c r="J781" s="11">
        <v>0.30038083102461099</v>
      </c>
      <c r="K781" s="10">
        <v>210</v>
      </c>
      <c r="L781" s="11">
        <v>2.15185982170304E-2</v>
      </c>
      <c r="M781" s="10">
        <v>2130</v>
      </c>
      <c r="N781" s="11">
        <v>2.0442635852352301E-2</v>
      </c>
      <c r="O781" s="58" t="s">
        <v>911</v>
      </c>
      <c r="P781" s="59">
        <v>10.6767086791679</v>
      </c>
      <c r="Q781" s="59">
        <v>10.0166509582155</v>
      </c>
      <c r="R781" s="118"/>
    </row>
    <row r="782" spans="2:18" s="1" customFormat="1" ht="11.85" customHeight="1" x14ac:dyDescent="0.15">
      <c r="B782" s="116" t="s">
        <v>683</v>
      </c>
      <c r="C782" s="52" t="s">
        <v>928</v>
      </c>
      <c r="D782" s="52" t="s">
        <v>906</v>
      </c>
      <c r="E782" s="8"/>
      <c r="F782" s="9"/>
      <c r="G782" s="8">
        <v>214</v>
      </c>
      <c r="H782" s="9">
        <v>5.8657456897733204E-3</v>
      </c>
      <c r="I782" s="8">
        <v>1858</v>
      </c>
      <c r="J782" s="9">
        <v>5.3564272803014396E-3</v>
      </c>
      <c r="K782" s="8">
        <v>1</v>
      </c>
      <c r="L782" s="9">
        <v>4.6728971962616802E-3</v>
      </c>
      <c r="M782" s="8">
        <v>21</v>
      </c>
      <c r="N782" s="9">
        <v>1.1302475780409001E-2</v>
      </c>
      <c r="O782" s="54" t="s">
        <v>962</v>
      </c>
      <c r="P782" s="55">
        <v>8.6822429906542098</v>
      </c>
      <c r="Q782" s="55">
        <v>8.4460093896713602</v>
      </c>
      <c r="R782" s="117"/>
    </row>
    <row r="783" spans="2:18" s="1" customFormat="1" ht="11.85" customHeight="1" x14ac:dyDescent="0.15">
      <c r="B783" s="116" t="s">
        <v>276</v>
      </c>
      <c r="C783" s="56" t="s">
        <v>1006</v>
      </c>
      <c r="D783" s="56" t="s">
        <v>899</v>
      </c>
      <c r="E783" s="10"/>
      <c r="F783" s="11"/>
      <c r="G783" s="10">
        <v>202</v>
      </c>
      <c r="H783" s="11">
        <v>5.53682537072061E-3</v>
      </c>
      <c r="I783" s="10">
        <v>1590</v>
      </c>
      <c r="J783" s="11">
        <v>4.5838102129597902E-3</v>
      </c>
      <c r="K783" s="10">
        <v>1</v>
      </c>
      <c r="L783" s="11">
        <v>4.9504950495049497E-3</v>
      </c>
      <c r="M783" s="10">
        <v>24</v>
      </c>
      <c r="N783" s="11">
        <v>1.5094339622641499E-2</v>
      </c>
      <c r="O783" s="58" t="s">
        <v>901</v>
      </c>
      <c r="P783" s="59">
        <v>7.8712871287128703</v>
      </c>
      <c r="Q783" s="59">
        <v>7.5970149253731298</v>
      </c>
      <c r="R783" s="118">
        <v>2.38613861386139</v>
      </c>
    </row>
    <row r="784" spans="2:18" s="1" customFormat="1" ht="11.85" customHeight="1" x14ac:dyDescent="0.15">
      <c r="B784" s="116" t="s">
        <v>304</v>
      </c>
      <c r="C784" s="52" t="s">
        <v>1006</v>
      </c>
      <c r="D784" s="52" t="s">
        <v>906</v>
      </c>
      <c r="E784" s="8">
        <v>51</v>
      </c>
      <c r="F784" s="9">
        <v>4.0832666132906301E-2</v>
      </c>
      <c r="G784" s="8">
        <v>1198</v>
      </c>
      <c r="H784" s="9">
        <v>3.2837211852095503E-2</v>
      </c>
      <c r="I784" s="8">
        <v>8264</v>
      </c>
      <c r="J784" s="9">
        <v>2.3824281509370899E-2</v>
      </c>
      <c r="K784" s="8">
        <v>23</v>
      </c>
      <c r="L784" s="9">
        <v>1.9198664440734599E-2</v>
      </c>
      <c r="M784" s="8">
        <v>146</v>
      </c>
      <c r="N784" s="9">
        <v>1.7666989351403699E-2</v>
      </c>
      <c r="O784" s="54" t="s">
        <v>910</v>
      </c>
      <c r="P784" s="55">
        <v>6.8981636060100202</v>
      </c>
      <c r="Q784" s="55">
        <v>6.5174468085106403</v>
      </c>
      <c r="R784" s="117"/>
    </row>
    <row r="785" spans="2:18" s="1" customFormat="1" ht="11.85" customHeight="1" x14ac:dyDescent="0.15">
      <c r="B785" s="116" t="s">
        <v>499</v>
      </c>
      <c r="C785" s="56" t="s">
        <v>1002</v>
      </c>
      <c r="D785" s="56" t="s">
        <v>906</v>
      </c>
      <c r="E785" s="10">
        <v>3</v>
      </c>
      <c r="F785" s="11">
        <v>6.96055684454756E-3</v>
      </c>
      <c r="G785" s="10">
        <v>428</v>
      </c>
      <c r="H785" s="11">
        <v>1.1731491379546599E-2</v>
      </c>
      <c r="I785" s="10">
        <v>3570</v>
      </c>
      <c r="J785" s="11">
        <v>1.0291951232872E-2</v>
      </c>
      <c r="K785" s="10">
        <v>13</v>
      </c>
      <c r="L785" s="11">
        <v>3.03738317757009E-2</v>
      </c>
      <c r="M785" s="10">
        <v>108</v>
      </c>
      <c r="N785" s="11">
        <v>3.02521008403361E-2</v>
      </c>
      <c r="O785" s="58" t="s">
        <v>913</v>
      </c>
      <c r="P785" s="59">
        <v>8.3411214953270996</v>
      </c>
      <c r="Q785" s="59">
        <v>7.6530120481927701</v>
      </c>
      <c r="R785" s="118"/>
    </row>
    <row r="786" spans="2:18" s="1" customFormat="1" ht="11.85" customHeight="1" x14ac:dyDescent="0.15">
      <c r="B786" s="116" t="s">
        <v>759</v>
      </c>
      <c r="C786" s="52" t="s">
        <v>1006</v>
      </c>
      <c r="D786" s="52" t="s">
        <v>906</v>
      </c>
      <c r="E786" s="8">
        <v>23</v>
      </c>
      <c r="F786" s="9">
        <v>1.07577174929841E-2</v>
      </c>
      <c r="G786" s="8">
        <v>2115</v>
      </c>
      <c r="H786" s="9">
        <v>5.7972206233040002E-2</v>
      </c>
      <c r="I786" s="8">
        <v>14718</v>
      </c>
      <c r="J786" s="9">
        <v>4.2430514914680598E-2</v>
      </c>
      <c r="K786" s="8">
        <v>148</v>
      </c>
      <c r="L786" s="9">
        <v>6.9976359338061497E-2</v>
      </c>
      <c r="M786" s="8">
        <v>738</v>
      </c>
      <c r="N786" s="9">
        <v>5.0142682429677898E-2</v>
      </c>
      <c r="O786" s="54" t="s">
        <v>912</v>
      </c>
      <c r="P786" s="55">
        <v>6.9588652482269504</v>
      </c>
      <c r="Q786" s="55">
        <v>6.1270971021860703</v>
      </c>
      <c r="R786" s="117"/>
    </row>
    <row r="787" spans="2:18" s="1" customFormat="1" ht="11.85" customHeight="1" x14ac:dyDescent="0.15">
      <c r="B787" s="116" t="s">
        <v>682</v>
      </c>
      <c r="C787" s="56" t="s">
        <v>928</v>
      </c>
      <c r="D787" s="56" t="s">
        <v>906</v>
      </c>
      <c r="E787" s="10">
        <v>9</v>
      </c>
      <c r="F787" s="11">
        <v>2.0833333333333301E-2</v>
      </c>
      <c r="G787" s="10">
        <v>423</v>
      </c>
      <c r="H787" s="11">
        <v>1.1594441246608E-2</v>
      </c>
      <c r="I787" s="10">
        <v>4005</v>
      </c>
      <c r="J787" s="11">
        <v>1.1546012517549701E-2</v>
      </c>
      <c r="K787" s="10">
        <v>12</v>
      </c>
      <c r="L787" s="11">
        <v>2.8368794326241099E-2</v>
      </c>
      <c r="M787" s="10">
        <v>241</v>
      </c>
      <c r="N787" s="11">
        <v>6.0174781523096098E-2</v>
      </c>
      <c r="O787" s="58" t="s">
        <v>943</v>
      </c>
      <c r="P787" s="59">
        <v>9.4680851063829792</v>
      </c>
      <c r="Q787" s="59">
        <v>8.3114355231143602</v>
      </c>
      <c r="R787" s="118"/>
    </row>
    <row r="788" spans="2:18" s="1" customFormat="1" ht="11.85" customHeight="1" x14ac:dyDescent="0.15">
      <c r="B788" s="116" t="s">
        <v>342</v>
      </c>
      <c r="C788" s="52" t="s">
        <v>1013</v>
      </c>
      <c r="D788" s="52" t="s">
        <v>906</v>
      </c>
      <c r="E788" s="8">
        <v>1</v>
      </c>
      <c r="F788" s="9">
        <v>4.2194092827004199E-3</v>
      </c>
      <c r="G788" s="8">
        <v>236</v>
      </c>
      <c r="H788" s="9">
        <v>6.4687662747032904E-3</v>
      </c>
      <c r="I788" s="8">
        <v>1178</v>
      </c>
      <c r="J788" s="9">
        <v>3.3960556168972501E-3</v>
      </c>
      <c r="K788" s="8">
        <v>1</v>
      </c>
      <c r="L788" s="9">
        <v>4.2372881355932203E-3</v>
      </c>
      <c r="M788" s="8">
        <v>8</v>
      </c>
      <c r="N788" s="9">
        <v>6.7911714770797996E-3</v>
      </c>
      <c r="O788" s="54" t="s">
        <v>912</v>
      </c>
      <c r="P788" s="55">
        <v>4.9915254237288096</v>
      </c>
      <c r="Q788" s="55">
        <v>4.9234042553191504</v>
      </c>
      <c r="R788" s="117"/>
    </row>
    <row r="789" spans="2:18" s="1" customFormat="1" ht="11.85" customHeight="1" x14ac:dyDescent="0.15">
      <c r="B789" s="116" t="s">
        <v>285</v>
      </c>
      <c r="C789" s="56" t="s">
        <v>1006</v>
      </c>
      <c r="D789" s="56" t="s">
        <v>906</v>
      </c>
      <c r="E789" s="10">
        <v>13</v>
      </c>
      <c r="F789" s="11">
        <v>1.02766798418972E-2</v>
      </c>
      <c r="G789" s="10">
        <v>1252</v>
      </c>
      <c r="H789" s="11">
        <v>3.4317353287832697E-2</v>
      </c>
      <c r="I789" s="10">
        <v>10399</v>
      </c>
      <c r="J789" s="11">
        <v>2.9979271952558999E-2</v>
      </c>
      <c r="K789" s="10">
        <v>30</v>
      </c>
      <c r="L789" s="11">
        <v>2.3961661341852999E-2</v>
      </c>
      <c r="M789" s="10">
        <v>312</v>
      </c>
      <c r="N789" s="11">
        <v>3.0002884892778098E-2</v>
      </c>
      <c r="O789" s="58" t="s">
        <v>910</v>
      </c>
      <c r="P789" s="59">
        <v>8.3059105431309899</v>
      </c>
      <c r="Q789" s="59">
        <v>7.7635024549918201</v>
      </c>
      <c r="R789" s="118"/>
    </row>
    <row r="790" spans="2:18" s="1" customFormat="1" ht="11.85" customHeight="1" x14ac:dyDescent="0.15">
      <c r="B790" s="116" t="s">
        <v>291</v>
      </c>
      <c r="C790" s="52" t="s">
        <v>1006</v>
      </c>
      <c r="D790" s="52" t="s">
        <v>906</v>
      </c>
      <c r="E790" s="8">
        <v>31</v>
      </c>
      <c r="F790" s="9">
        <v>4.05759162303665E-2</v>
      </c>
      <c r="G790" s="8">
        <v>733</v>
      </c>
      <c r="H790" s="9">
        <v>2.0091549488802998E-2</v>
      </c>
      <c r="I790" s="8">
        <v>5728</v>
      </c>
      <c r="J790" s="9">
        <v>1.6513248364675302E-2</v>
      </c>
      <c r="K790" s="8">
        <v>17</v>
      </c>
      <c r="L790" s="9">
        <v>2.3192360163710801E-2</v>
      </c>
      <c r="M790" s="8">
        <v>172</v>
      </c>
      <c r="N790" s="9">
        <v>3.0027932960893899E-2</v>
      </c>
      <c r="O790" s="54" t="s">
        <v>913</v>
      </c>
      <c r="P790" s="55">
        <v>7.8144611186903097</v>
      </c>
      <c r="Q790" s="55">
        <v>7.2374301675977701</v>
      </c>
      <c r="R790" s="117"/>
    </row>
    <row r="791" spans="2:18" s="1" customFormat="1" ht="11.85" customHeight="1" x14ac:dyDescent="0.15">
      <c r="B791" s="116" t="s">
        <v>796</v>
      </c>
      <c r="C791" s="56" t="s">
        <v>1006</v>
      </c>
      <c r="D791" s="56" t="s">
        <v>906</v>
      </c>
      <c r="E791" s="10">
        <v>33</v>
      </c>
      <c r="F791" s="11">
        <v>2.32886379675371E-2</v>
      </c>
      <c r="G791" s="10">
        <v>1384</v>
      </c>
      <c r="H791" s="11">
        <v>3.79354767974125E-2</v>
      </c>
      <c r="I791" s="10">
        <v>9477</v>
      </c>
      <c r="J791" s="11">
        <v>2.73212386089433E-2</v>
      </c>
      <c r="K791" s="10">
        <v>43</v>
      </c>
      <c r="L791" s="11">
        <v>3.1069364161849699E-2</v>
      </c>
      <c r="M791" s="10">
        <v>262</v>
      </c>
      <c r="N791" s="11">
        <v>2.7645879497731299E-2</v>
      </c>
      <c r="O791" s="58" t="s">
        <v>935</v>
      </c>
      <c r="P791" s="59">
        <v>6.8475433526011598</v>
      </c>
      <c r="Q791" s="59">
        <v>6.3266219239373598</v>
      </c>
      <c r="R791" s="118"/>
    </row>
    <row r="792" spans="2:18" s="1" customFormat="1" ht="11.85" customHeight="1" x14ac:dyDescent="0.15">
      <c r="B792" s="116" t="s">
        <v>298</v>
      </c>
      <c r="C792" s="52" t="s">
        <v>1006</v>
      </c>
      <c r="D792" s="52" t="s">
        <v>906</v>
      </c>
      <c r="E792" s="8">
        <v>8</v>
      </c>
      <c r="F792" s="9">
        <v>9.9009900990098994E-3</v>
      </c>
      <c r="G792" s="8">
        <v>800</v>
      </c>
      <c r="H792" s="9">
        <v>2.1928021270180599E-2</v>
      </c>
      <c r="I792" s="8">
        <v>6523</v>
      </c>
      <c r="J792" s="9">
        <v>1.8805153471155099E-2</v>
      </c>
      <c r="K792" s="8">
        <v>31</v>
      </c>
      <c r="L792" s="9">
        <v>3.875E-2</v>
      </c>
      <c r="M792" s="8">
        <v>210</v>
      </c>
      <c r="N792" s="9">
        <v>3.2193775869998498E-2</v>
      </c>
      <c r="O792" s="54" t="s">
        <v>918</v>
      </c>
      <c r="P792" s="55">
        <v>8.1537500000000005</v>
      </c>
      <c r="Q792" s="55">
        <v>7.4798439531859602</v>
      </c>
      <c r="R792" s="117"/>
    </row>
    <row r="793" spans="2:18" s="1" customFormat="1" ht="11.85" customHeight="1" x14ac:dyDescent="0.15">
      <c r="B793" s="116" t="s">
        <v>334</v>
      </c>
      <c r="C793" s="56" t="s">
        <v>1013</v>
      </c>
      <c r="D793" s="56" t="s">
        <v>906</v>
      </c>
      <c r="E793" s="10">
        <v>9</v>
      </c>
      <c r="F793" s="11">
        <v>2.2900763358778602E-2</v>
      </c>
      <c r="G793" s="10">
        <v>384</v>
      </c>
      <c r="H793" s="11">
        <v>1.0525450209686701E-2</v>
      </c>
      <c r="I793" s="10">
        <v>2051</v>
      </c>
      <c r="J793" s="11">
        <v>5.9128268847676198E-3</v>
      </c>
      <c r="K793" s="10"/>
      <c r="L793" s="11"/>
      <c r="M793" s="10"/>
      <c r="N793" s="11"/>
      <c r="O793" s="58" t="s">
        <v>923</v>
      </c>
      <c r="P793" s="59">
        <v>5.3411458333333304</v>
      </c>
      <c r="Q793" s="59">
        <v>5.3411458333333304</v>
      </c>
      <c r="R793" s="118"/>
    </row>
    <row r="794" spans="2:18" s="1" customFormat="1" ht="11.85" customHeight="1" x14ac:dyDescent="0.15">
      <c r="B794" s="116" t="s">
        <v>287</v>
      </c>
      <c r="C794" s="52" t="s">
        <v>1006</v>
      </c>
      <c r="D794" s="52" t="s">
        <v>906</v>
      </c>
      <c r="E794" s="8">
        <v>9</v>
      </c>
      <c r="F794" s="9">
        <v>1.0250569476082E-2</v>
      </c>
      <c r="G794" s="8">
        <v>869</v>
      </c>
      <c r="H794" s="9">
        <v>2.3819313104733699E-2</v>
      </c>
      <c r="I794" s="8">
        <v>7365</v>
      </c>
      <c r="J794" s="9">
        <v>2.1232554854370301E-2</v>
      </c>
      <c r="K794" s="8">
        <v>6</v>
      </c>
      <c r="L794" s="9">
        <v>6.9044879171461402E-3</v>
      </c>
      <c r="M794" s="8">
        <v>101</v>
      </c>
      <c r="N794" s="9">
        <v>1.37135098438561E-2</v>
      </c>
      <c r="O794" s="54" t="s">
        <v>911</v>
      </c>
      <c r="P794" s="55">
        <v>8.4752589182968894</v>
      </c>
      <c r="Q794" s="55">
        <v>8.2085747392815804</v>
      </c>
      <c r="R794" s="117"/>
    </row>
    <row r="795" spans="2:18" s="1" customFormat="1" ht="11.85" customHeight="1" x14ac:dyDescent="0.15">
      <c r="B795" s="116" t="s">
        <v>283</v>
      </c>
      <c r="C795" s="56" t="s">
        <v>1006</v>
      </c>
      <c r="D795" s="56" t="s">
        <v>906</v>
      </c>
      <c r="E795" s="10">
        <v>4</v>
      </c>
      <c r="F795" s="11">
        <v>4.65116279069767E-3</v>
      </c>
      <c r="G795" s="10">
        <v>856</v>
      </c>
      <c r="H795" s="11">
        <v>2.3462982759093299E-2</v>
      </c>
      <c r="I795" s="10">
        <v>7580</v>
      </c>
      <c r="J795" s="11">
        <v>2.18523782479467E-2</v>
      </c>
      <c r="K795" s="10">
        <v>23</v>
      </c>
      <c r="L795" s="11">
        <v>2.68691588785047E-2</v>
      </c>
      <c r="M795" s="10">
        <v>165</v>
      </c>
      <c r="N795" s="11">
        <v>2.1767810026385202E-2</v>
      </c>
      <c r="O795" s="58" t="s">
        <v>900</v>
      </c>
      <c r="P795" s="59">
        <v>8.8551401869158894</v>
      </c>
      <c r="Q795" s="59">
        <v>8.1836734693877595</v>
      </c>
      <c r="R795" s="118"/>
    </row>
    <row r="796" spans="2:18" s="1" customFormat="1" ht="11.85" customHeight="1" x14ac:dyDescent="0.15">
      <c r="B796" s="116" t="s">
        <v>303</v>
      </c>
      <c r="C796" s="52" t="s">
        <v>1006</v>
      </c>
      <c r="D796" s="52" t="s">
        <v>906</v>
      </c>
      <c r="E796" s="8"/>
      <c r="F796" s="9"/>
      <c r="G796" s="8">
        <v>212</v>
      </c>
      <c r="H796" s="9">
        <v>5.8109256365978697E-3</v>
      </c>
      <c r="I796" s="8">
        <v>2221</v>
      </c>
      <c r="J796" s="9">
        <v>6.4029198006186703E-3</v>
      </c>
      <c r="K796" s="8">
        <v>73</v>
      </c>
      <c r="L796" s="9">
        <v>0.34433962264150902</v>
      </c>
      <c r="M796" s="8">
        <v>599</v>
      </c>
      <c r="N796" s="9">
        <v>0.26969833408374599</v>
      </c>
      <c r="O796" s="54" t="s">
        <v>920</v>
      </c>
      <c r="P796" s="55">
        <v>10.4764150943396</v>
      </c>
      <c r="Q796" s="55">
        <v>6.4172661870503598</v>
      </c>
      <c r="R796" s="117"/>
    </row>
    <row r="797" spans="2:18" s="1" customFormat="1" ht="11.85" customHeight="1" x14ac:dyDescent="0.15">
      <c r="B797" s="116" t="s">
        <v>678</v>
      </c>
      <c r="C797" s="56" t="s">
        <v>928</v>
      </c>
      <c r="D797" s="56" t="s">
        <v>906</v>
      </c>
      <c r="E797" s="10">
        <v>9</v>
      </c>
      <c r="F797" s="11">
        <v>2.4590163934426201E-2</v>
      </c>
      <c r="G797" s="10">
        <v>357</v>
      </c>
      <c r="H797" s="11">
        <v>9.7853794918181108E-3</v>
      </c>
      <c r="I797" s="10">
        <v>2830</v>
      </c>
      <c r="J797" s="11">
        <v>8.1586055991674199E-3</v>
      </c>
      <c r="K797" s="10">
        <v>16</v>
      </c>
      <c r="L797" s="11">
        <v>4.4817927170868299E-2</v>
      </c>
      <c r="M797" s="10">
        <v>97</v>
      </c>
      <c r="N797" s="11">
        <v>3.4275618374558302E-2</v>
      </c>
      <c r="O797" s="58" t="s">
        <v>918</v>
      </c>
      <c r="P797" s="59">
        <v>7.9271708683473401</v>
      </c>
      <c r="Q797" s="59">
        <v>7.1671554252199403</v>
      </c>
      <c r="R797" s="118"/>
    </row>
    <row r="798" spans="2:18" s="1" customFormat="1" ht="11.85" customHeight="1" x14ac:dyDescent="0.15">
      <c r="B798" s="116" t="s">
        <v>792</v>
      </c>
      <c r="C798" s="52" t="s">
        <v>1006</v>
      </c>
      <c r="D798" s="52" t="s">
        <v>906</v>
      </c>
      <c r="E798" s="8">
        <v>2</v>
      </c>
      <c r="F798" s="9">
        <v>1.62337662337662E-3</v>
      </c>
      <c r="G798" s="8">
        <v>1230</v>
      </c>
      <c r="H798" s="9">
        <v>3.3714332702902701E-2</v>
      </c>
      <c r="I798" s="8">
        <v>12443</v>
      </c>
      <c r="J798" s="9">
        <v>3.5871918540791602E-2</v>
      </c>
      <c r="K798" s="8">
        <v>17</v>
      </c>
      <c r="L798" s="9">
        <v>1.3821138211382099E-2</v>
      </c>
      <c r="M798" s="8">
        <v>170</v>
      </c>
      <c r="N798" s="9">
        <v>1.36623000884031E-2</v>
      </c>
      <c r="O798" s="54" t="s">
        <v>911</v>
      </c>
      <c r="P798" s="55">
        <v>10.1162601626016</v>
      </c>
      <c r="Q798" s="55">
        <v>9.6974443528441903</v>
      </c>
      <c r="R798" s="117"/>
    </row>
    <row r="799" spans="2:18" s="1" customFormat="1" ht="11.85" customHeight="1" x14ac:dyDescent="0.15">
      <c r="B799" s="116" t="s">
        <v>289</v>
      </c>
      <c r="C799" s="56" t="s">
        <v>1006</v>
      </c>
      <c r="D799" s="56" t="s">
        <v>906</v>
      </c>
      <c r="E799" s="10">
        <v>6</v>
      </c>
      <c r="F799" s="11">
        <v>1.2371134020618599E-2</v>
      </c>
      <c r="G799" s="10">
        <v>479</v>
      </c>
      <c r="H799" s="11">
        <v>1.31294027355207E-2</v>
      </c>
      <c r="I799" s="10">
        <v>3536</v>
      </c>
      <c r="J799" s="11">
        <v>1.01939326497018E-2</v>
      </c>
      <c r="K799" s="10">
        <v>11</v>
      </c>
      <c r="L799" s="11">
        <v>2.2964509394572001E-2</v>
      </c>
      <c r="M799" s="10">
        <v>146</v>
      </c>
      <c r="N799" s="11">
        <v>4.1289592760181001E-2</v>
      </c>
      <c r="O799" s="58" t="s">
        <v>910</v>
      </c>
      <c r="P799" s="59">
        <v>7.3820459290187896</v>
      </c>
      <c r="Q799" s="59">
        <v>6.7735042735042699</v>
      </c>
      <c r="R799" s="118"/>
    </row>
    <row r="800" spans="2:18" s="1" customFormat="1" ht="11.85" customHeight="1" x14ac:dyDescent="0.15">
      <c r="B800" s="116" t="s">
        <v>757</v>
      </c>
      <c r="C800" s="52" t="s">
        <v>910</v>
      </c>
      <c r="D800" s="52" t="s">
        <v>906</v>
      </c>
      <c r="E800" s="8"/>
      <c r="F800" s="9"/>
      <c r="G800" s="8">
        <v>619</v>
      </c>
      <c r="H800" s="9">
        <v>1.69668064578023E-2</v>
      </c>
      <c r="I800" s="8">
        <v>4119</v>
      </c>
      <c r="J800" s="9">
        <v>1.1874663061120399E-2</v>
      </c>
      <c r="K800" s="8"/>
      <c r="L800" s="9"/>
      <c r="M800" s="8"/>
      <c r="N800" s="9"/>
      <c r="O800" s="54" t="s">
        <v>945</v>
      </c>
      <c r="P800" s="55">
        <v>6.6542810985460399</v>
      </c>
      <c r="Q800" s="55">
        <v>6.6542810985460399</v>
      </c>
      <c r="R800" s="117"/>
    </row>
    <row r="801" spans="2:18" s="1" customFormat="1" ht="11.85" customHeight="1" x14ac:dyDescent="0.15">
      <c r="B801" s="116" t="s">
        <v>282</v>
      </c>
      <c r="C801" s="56" t="s">
        <v>1006</v>
      </c>
      <c r="D801" s="56" t="s">
        <v>906</v>
      </c>
      <c r="E801" s="10"/>
      <c r="F801" s="11"/>
      <c r="G801" s="10">
        <v>386</v>
      </c>
      <c r="H801" s="11">
        <v>1.05802702628622E-2</v>
      </c>
      <c r="I801" s="10">
        <v>4818</v>
      </c>
      <c r="J801" s="11">
        <v>1.38898098151197E-2</v>
      </c>
      <c r="K801" s="10">
        <v>77</v>
      </c>
      <c r="L801" s="11">
        <v>0.199481865284974</v>
      </c>
      <c r="M801" s="10">
        <v>855</v>
      </c>
      <c r="N801" s="11">
        <v>0.17745952677459501</v>
      </c>
      <c r="O801" s="58" t="s">
        <v>908</v>
      </c>
      <c r="P801" s="59">
        <v>12.4818652849741</v>
      </c>
      <c r="Q801" s="59">
        <v>8.8381877022653708</v>
      </c>
      <c r="R801" s="118"/>
    </row>
    <row r="802" spans="2:18" s="1" customFormat="1" ht="11.85" customHeight="1" x14ac:dyDescent="0.15">
      <c r="B802" s="116" t="s">
        <v>795</v>
      </c>
      <c r="C802" s="52" t="s">
        <v>1006</v>
      </c>
      <c r="D802" s="52" t="s">
        <v>906</v>
      </c>
      <c r="E802" s="8">
        <v>4</v>
      </c>
      <c r="F802" s="9">
        <v>6.41025641025641E-3</v>
      </c>
      <c r="G802" s="8">
        <v>620</v>
      </c>
      <c r="H802" s="9">
        <v>1.699421648439E-2</v>
      </c>
      <c r="I802" s="8">
        <v>7098</v>
      </c>
      <c r="J802" s="9">
        <v>2.0462820686533701E-2</v>
      </c>
      <c r="K802" s="8">
        <v>210</v>
      </c>
      <c r="L802" s="9">
        <v>0.33870967741935498</v>
      </c>
      <c r="M802" s="8">
        <v>2107</v>
      </c>
      <c r="N802" s="9">
        <v>0.29684418145956598</v>
      </c>
      <c r="O802" s="54" t="s">
        <v>916</v>
      </c>
      <c r="P802" s="55">
        <v>11.4483870967742</v>
      </c>
      <c r="Q802" s="55">
        <v>6.4707317073170696</v>
      </c>
      <c r="R802" s="117"/>
    </row>
    <row r="803" spans="2:18" s="1" customFormat="1" ht="11.85" customHeight="1" x14ac:dyDescent="0.15">
      <c r="B803" s="116" t="s">
        <v>797</v>
      </c>
      <c r="C803" s="56" t="s">
        <v>1006</v>
      </c>
      <c r="D803" s="56" t="s">
        <v>906</v>
      </c>
      <c r="E803" s="10">
        <v>22</v>
      </c>
      <c r="F803" s="11">
        <v>2.6221692491060801E-2</v>
      </c>
      <c r="G803" s="10">
        <v>817</v>
      </c>
      <c r="H803" s="11">
        <v>2.2393991722172001E-2</v>
      </c>
      <c r="I803" s="10">
        <v>4655</v>
      </c>
      <c r="J803" s="11">
        <v>1.34198971958037E-2</v>
      </c>
      <c r="K803" s="10">
        <v>48</v>
      </c>
      <c r="L803" s="11">
        <v>5.87515299877601E-2</v>
      </c>
      <c r="M803" s="10">
        <v>184</v>
      </c>
      <c r="N803" s="11">
        <v>3.9527389903329803E-2</v>
      </c>
      <c r="O803" s="58" t="s">
        <v>916</v>
      </c>
      <c r="P803" s="59">
        <v>5.6976744186046497</v>
      </c>
      <c r="Q803" s="59">
        <v>5.1274382314694398</v>
      </c>
      <c r="R803" s="118"/>
    </row>
    <row r="804" spans="2:18" s="1" customFormat="1" ht="11.85" customHeight="1" x14ac:dyDescent="0.15">
      <c r="B804" s="116" t="s">
        <v>297</v>
      </c>
      <c r="C804" s="52" t="s">
        <v>1006</v>
      </c>
      <c r="D804" s="52" t="s">
        <v>906</v>
      </c>
      <c r="E804" s="8">
        <v>2</v>
      </c>
      <c r="F804" s="9">
        <v>5.1546391752577301E-3</v>
      </c>
      <c r="G804" s="8">
        <v>386</v>
      </c>
      <c r="H804" s="9">
        <v>1.05802702628622E-2</v>
      </c>
      <c r="I804" s="8">
        <v>5002</v>
      </c>
      <c r="J804" s="9">
        <v>1.44202633240408E-2</v>
      </c>
      <c r="K804" s="8">
        <v>120</v>
      </c>
      <c r="L804" s="9">
        <v>0.31088082901554398</v>
      </c>
      <c r="M804" s="8">
        <v>1083</v>
      </c>
      <c r="N804" s="9">
        <v>0.216513394642143</v>
      </c>
      <c r="O804" s="54" t="s">
        <v>917</v>
      </c>
      <c r="P804" s="55">
        <v>12.958549222797901</v>
      </c>
      <c r="Q804" s="55">
        <v>8.3609022556391004</v>
      </c>
      <c r="R804" s="117"/>
    </row>
    <row r="805" spans="2:18" s="1" customFormat="1" ht="11.85" customHeight="1" x14ac:dyDescent="0.15">
      <c r="B805" s="116" t="s">
        <v>776</v>
      </c>
      <c r="C805" s="56" t="s">
        <v>1006</v>
      </c>
      <c r="D805" s="56" t="s">
        <v>899</v>
      </c>
      <c r="E805" s="10"/>
      <c r="F805" s="11"/>
      <c r="G805" s="10">
        <v>581</v>
      </c>
      <c r="H805" s="11">
        <v>1.5925225447468699E-2</v>
      </c>
      <c r="I805" s="10">
        <v>6897</v>
      </c>
      <c r="J805" s="11">
        <v>1.9883357886027499E-2</v>
      </c>
      <c r="K805" s="10">
        <v>3</v>
      </c>
      <c r="L805" s="11">
        <v>5.1635111876075701E-3</v>
      </c>
      <c r="M805" s="10">
        <v>37</v>
      </c>
      <c r="N805" s="11">
        <v>5.3646512976656497E-3</v>
      </c>
      <c r="O805" s="58" t="s">
        <v>901</v>
      </c>
      <c r="P805" s="59">
        <v>11.870912220309799</v>
      </c>
      <c r="Q805" s="59">
        <v>11.6660899653979</v>
      </c>
      <c r="R805" s="118">
        <v>0.65232358003442303</v>
      </c>
    </row>
    <row r="806" spans="2:18" s="1" customFormat="1" ht="11.85" customHeight="1" x14ac:dyDescent="0.15">
      <c r="B806" s="116" t="s">
        <v>314</v>
      </c>
      <c r="C806" s="52" t="s">
        <v>1570</v>
      </c>
      <c r="D806" s="52" t="s">
        <v>906</v>
      </c>
      <c r="E806" s="8">
        <v>5</v>
      </c>
      <c r="F806" s="9">
        <v>8.8339222614840993E-3</v>
      </c>
      <c r="G806" s="8">
        <v>561</v>
      </c>
      <c r="H806" s="9">
        <v>1.53770249157142E-2</v>
      </c>
      <c r="I806" s="8">
        <v>4375</v>
      </c>
      <c r="J806" s="9">
        <v>1.26126853344019E-2</v>
      </c>
      <c r="K806" s="8">
        <v>10</v>
      </c>
      <c r="L806" s="9">
        <v>1.7825311942958999E-2</v>
      </c>
      <c r="M806" s="8">
        <v>51</v>
      </c>
      <c r="N806" s="9">
        <v>1.1657142857142901E-2</v>
      </c>
      <c r="O806" s="54" t="s">
        <v>910</v>
      </c>
      <c r="P806" s="55">
        <v>7.79857397504456</v>
      </c>
      <c r="Q806" s="55">
        <v>7.4845735027223199</v>
      </c>
      <c r="R806" s="117"/>
    </row>
    <row r="807" spans="2:18" s="1" customFormat="1" ht="11.85" customHeight="1" x14ac:dyDescent="0.15">
      <c r="B807" s="116" t="s">
        <v>794</v>
      </c>
      <c r="C807" s="56" t="s">
        <v>1006</v>
      </c>
      <c r="D807" s="56" t="s">
        <v>906</v>
      </c>
      <c r="E807" s="10">
        <v>4</v>
      </c>
      <c r="F807" s="11">
        <v>8.0808080808080808E-3</v>
      </c>
      <c r="G807" s="10">
        <v>491</v>
      </c>
      <c r="H807" s="11">
        <v>1.3458323054573401E-2</v>
      </c>
      <c r="I807" s="10">
        <v>7222</v>
      </c>
      <c r="J807" s="11">
        <v>2.0820300225154499E-2</v>
      </c>
      <c r="K807" s="10">
        <v>20</v>
      </c>
      <c r="L807" s="11">
        <v>4.0733197556008099E-2</v>
      </c>
      <c r="M807" s="10">
        <v>233</v>
      </c>
      <c r="N807" s="11">
        <v>3.2262531154804798E-2</v>
      </c>
      <c r="O807" s="58" t="s">
        <v>904</v>
      </c>
      <c r="P807" s="59">
        <v>14.7087576374745</v>
      </c>
      <c r="Q807" s="59">
        <v>13.140127388534999</v>
      </c>
      <c r="R807" s="118"/>
    </row>
    <row r="808" spans="2:18" s="1" customFormat="1" ht="11.85" customHeight="1" x14ac:dyDescent="0.15">
      <c r="B808" s="116" t="s">
        <v>793</v>
      </c>
      <c r="C808" s="52" t="s">
        <v>1006</v>
      </c>
      <c r="D808" s="52" t="s">
        <v>906</v>
      </c>
      <c r="E808" s="8"/>
      <c r="F808" s="9"/>
      <c r="G808" s="8">
        <v>278</v>
      </c>
      <c r="H808" s="9">
        <v>7.6199873913877702E-3</v>
      </c>
      <c r="I808" s="8">
        <v>3894</v>
      </c>
      <c r="J808" s="9">
        <v>1.1226010672494E-2</v>
      </c>
      <c r="K808" s="8">
        <v>8</v>
      </c>
      <c r="L808" s="9">
        <v>2.8776978417266199E-2</v>
      </c>
      <c r="M808" s="8">
        <v>75</v>
      </c>
      <c r="N808" s="9">
        <v>1.9260400616332801E-2</v>
      </c>
      <c r="O808" s="54" t="s">
        <v>904</v>
      </c>
      <c r="P808" s="55">
        <v>14.0071942446043</v>
      </c>
      <c r="Q808" s="55">
        <v>12.9592592592593</v>
      </c>
      <c r="R808" s="117"/>
    </row>
    <row r="809" spans="2:18" s="1" customFormat="1" ht="11.85" customHeight="1" x14ac:dyDescent="0.15">
      <c r="B809" s="116" t="s">
        <v>685</v>
      </c>
      <c r="C809" s="56" t="s">
        <v>928</v>
      </c>
      <c r="D809" s="56" t="s">
        <v>906</v>
      </c>
      <c r="E809" s="10">
        <v>3</v>
      </c>
      <c r="F809" s="11">
        <v>1.3043478260869599E-2</v>
      </c>
      <c r="G809" s="10">
        <v>227</v>
      </c>
      <c r="H809" s="11">
        <v>6.2220760354137501E-3</v>
      </c>
      <c r="I809" s="10">
        <v>1280</v>
      </c>
      <c r="J809" s="11">
        <v>3.69011136640788E-3</v>
      </c>
      <c r="K809" s="10"/>
      <c r="L809" s="11"/>
      <c r="M809" s="10"/>
      <c r="N809" s="11"/>
      <c r="O809" s="58" t="s">
        <v>908</v>
      </c>
      <c r="P809" s="59">
        <v>5.6387665198237897</v>
      </c>
      <c r="Q809" s="59">
        <v>5.6387665198237897</v>
      </c>
      <c r="R809" s="118"/>
    </row>
    <row r="810" spans="2:18" s="1" customFormat="1" ht="15.4" customHeight="1" x14ac:dyDescent="0.15">
      <c r="B810" s="119" t="s">
        <v>1009</v>
      </c>
      <c r="C810" s="63"/>
      <c r="D810" s="63"/>
      <c r="E810" s="20">
        <v>149</v>
      </c>
      <c r="F810" s="22">
        <v>0.120550161812298</v>
      </c>
      <c r="G810" s="20">
        <v>1087</v>
      </c>
      <c r="H810" s="22">
        <v>2.97946989008579E-2</v>
      </c>
      <c r="I810" s="20">
        <v>21095</v>
      </c>
      <c r="J810" s="22">
        <v>6.0814765058104799E-2</v>
      </c>
      <c r="K810" s="20">
        <v>197</v>
      </c>
      <c r="L810" s="22">
        <v>0.18123275068997199</v>
      </c>
      <c r="M810" s="20">
        <v>2183</v>
      </c>
      <c r="N810" s="22">
        <v>0.103484237971083</v>
      </c>
      <c r="O810" s="63"/>
      <c r="P810" s="64">
        <v>19.406623735050601</v>
      </c>
      <c r="Q810" s="64">
        <v>17.6460674157303</v>
      </c>
      <c r="R810" s="120">
        <v>5.6596136154553802</v>
      </c>
    </row>
    <row r="811" spans="2:18" s="1" customFormat="1" ht="14.65" customHeight="1" x14ac:dyDescent="0.15">
      <c r="B811" s="119" t="s">
        <v>1010</v>
      </c>
      <c r="C811" s="65"/>
      <c r="D811" s="65"/>
      <c r="E811" s="21">
        <v>347</v>
      </c>
      <c r="F811" s="23">
        <v>0.102179034157833</v>
      </c>
      <c r="G811" s="21">
        <v>3049</v>
      </c>
      <c r="H811" s="23">
        <v>8.3573171065975893E-2</v>
      </c>
      <c r="I811" s="21">
        <v>30279</v>
      </c>
      <c r="J811" s="23">
        <v>8.7291314112081395E-2</v>
      </c>
      <c r="K811" s="21">
        <v>345</v>
      </c>
      <c r="L811" s="23">
        <v>0.113151853066579</v>
      </c>
      <c r="M811" s="21">
        <v>4085</v>
      </c>
      <c r="N811" s="23">
        <v>0.134911985204267</v>
      </c>
      <c r="O811" s="65"/>
      <c r="P811" s="66">
        <v>9.9307969826172506</v>
      </c>
      <c r="Q811" s="66">
        <v>8.0562130177514799</v>
      </c>
      <c r="R811" s="121"/>
    </row>
    <row r="812" spans="2:18" s="1" customFormat="1" ht="14.65" customHeight="1" x14ac:dyDescent="0.15">
      <c r="B812" s="108" t="s">
        <v>879</v>
      </c>
      <c r="C812" s="122"/>
      <c r="D812" s="122"/>
      <c r="E812" s="109">
        <v>834</v>
      </c>
      <c r="F812" s="110">
        <v>2.23490634295361E-2</v>
      </c>
      <c r="G812" s="109">
        <v>36483</v>
      </c>
      <c r="H812" s="110">
        <v>1</v>
      </c>
      <c r="I812" s="109">
        <v>346873</v>
      </c>
      <c r="J812" s="110">
        <v>1</v>
      </c>
      <c r="K812" s="109">
        <v>1849</v>
      </c>
      <c r="L812" s="110">
        <v>5.0681139160704998E-2</v>
      </c>
      <c r="M812" s="109">
        <v>17764</v>
      </c>
      <c r="N812" s="110">
        <v>5.1211826806929303E-2</v>
      </c>
      <c r="O812" s="122"/>
      <c r="P812" s="123">
        <v>9.5077981525642095</v>
      </c>
      <c r="Q812" s="123">
        <v>8.5539643125252702</v>
      </c>
      <c r="R812" s="124">
        <v>3.7502673796791401</v>
      </c>
    </row>
    <row r="813" spans="2:18" s="1" customFormat="1" ht="12.75" customHeight="1" x14ac:dyDescent="0.2">
      <c r="B813" s="183" t="s">
        <v>979</v>
      </c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</row>
    <row r="814" spans="2:18" s="1" customFormat="1" ht="14.65" customHeight="1" x14ac:dyDescent="0.15"/>
    <row r="815" spans="2:18" s="1" customFormat="1" ht="14.65" customHeight="1" x14ac:dyDescent="0.15">
      <c r="B815" s="114" t="s">
        <v>1831</v>
      </c>
    </row>
    <row r="816" spans="2:18" s="1" customFormat="1" ht="21.75" customHeight="1" x14ac:dyDescent="0.2">
      <c r="B816" s="192"/>
      <c r="C816" s="101"/>
      <c r="D816" s="193"/>
      <c r="E816" s="193"/>
      <c r="F816" s="193"/>
      <c r="G816" s="167" t="s">
        <v>885</v>
      </c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</row>
    <row r="817" spans="2:18" s="1" customFormat="1" ht="14.65" customHeight="1" x14ac:dyDescent="0.2">
      <c r="B817" s="192"/>
      <c r="C817" s="62"/>
      <c r="D817" s="193"/>
      <c r="E817" s="193"/>
      <c r="F817" s="193"/>
      <c r="G817" s="177" t="s">
        <v>832</v>
      </c>
      <c r="H817" s="177"/>
      <c r="I817" s="177"/>
      <c r="J817" s="177"/>
      <c r="K817" s="174" t="s">
        <v>886</v>
      </c>
      <c r="L817" s="174"/>
      <c r="M817" s="174"/>
      <c r="N817" s="174"/>
      <c r="O817" s="174" t="s">
        <v>887</v>
      </c>
      <c r="P817" s="191" t="s">
        <v>888</v>
      </c>
      <c r="Q817" s="191"/>
      <c r="R817" s="191"/>
    </row>
    <row r="818" spans="2:18" s="1" customFormat="1" ht="14.65" customHeight="1" x14ac:dyDescent="0.15">
      <c r="B818" s="194" t="s">
        <v>274</v>
      </c>
      <c r="C818" s="177" t="s">
        <v>1001</v>
      </c>
      <c r="D818" s="177" t="s">
        <v>889</v>
      </c>
      <c r="E818" s="195" t="s">
        <v>842</v>
      </c>
      <c r="F818" s="195"/>
      <c r="G818" s="177" t="s">
        <v>890</v>
      </c>
      <c r="H818" s="177"/>
      <c r="I818" s="177" t="s">
        <v>891</v>
      </c>
      <c r="J818" s="177"/>
      <c r="K818" s="174" t="s">
        <v>890</v>
      </c>
      <c r="L818" s="174"/>
      <c r="M818" s="174" t="s">
        <v>891</v>
      </c>
      <c r="N818" s="174"/>
      <c r="O818" s="174"/>
      <c r="P818" s="191"/>
      <c r="Q818" s="191"/>
      <c r="R818" s="191"/>
    </row>
    <row r="819" spans="2:18" s="1" customFormat="1" ht="37.15" customHeight="1" x14ac:dyDescent="0.15">
      <c r="B819" s="194"/>
      <c r="C819" s="177"/>
      <c r="D819" s="177"/>
      <c r="E819" s="50" t="s">
        <v>892</v>
      </c>
      <c r="F819" s="50" t="s">
        <v>893</v>
      </c>
      <c r="G819" s="50" t="s">
        <v>892</v>
      </c>
      <c r="H819" s="27" t="s">
        <v>894</v>
      </c>
      <c r="I819" s="50" t="s">
        <v>892</v>
      </c>
      <c r="J819" s="27" t="s">
        <v>894</v>
      </c>
      <c r="K819" s="27" t="s">
        <v>892</v>
      </c>
      <c r="L819" s="27" t="s">
        <v>893</v>
      </c>
      <c r="M819" s="27" t="s">
        <v>892</v>
      </c>
      <c r="N819" s="27" t="s">
        <v>893</v>
      </c>
      <c r="O819" s="174"/>
      <c r="P819" s="27" t="s">
        <v>895</v>
      </c>
      <c r="Q819" s="27" t="s">
        <v>896</v>
      </c>
      <c r="R819" s="115" t="s">
        <v>897</v>
      </c>
    </row>
    <row r="820" spans="2:18" s="1" customFormat="1" ht="11.85" customHeight="1" x14ac:dyDescent="0.15">
      <c r="B820" s="116" t="s">
        <v>512</v>
      </c>
      <c r="C820" s="52" t="s">
        <v>1002</v>
      </c>
      <c r="D820" s="52" t="s">
        <v>906</v>
      </c>
      <c r="E820" s="8">
        <v>2</v>
      </c>
      <c r="F820" s="9">
        <v>2.6315789473684199E-2</v>
      </c>
      <c r="G820" s="8">
        <v>74</v>
      </c>
      <c r="H820" s="9">
        <v>2.7673896783844399E-2</v>
      </c>
      <c r="I820" s="8">
        <v>447</v>
      </c>
      <c r="J820" s="9">
        <v>1.9960703759935701E-2</v>
      </c>
      <c r="K820" s="8">
        <v>2</v>
      </c>
      <c r="L820" s="9">
        <v>2.7027027027027001E-2</v>
      </c>
      <c r="M820" s="8">
        <v>19</v>
      </c>
      <c r="N820" s="9">
        <v>4.25055928411633E-2</v>
      </c>
      <c r="O820" s="54" t="s">
        <v>912</v>
      </c>
      <c r="P820" s="55">
        <v>6.0405405405405403</v>
      </c>
      <c r="Q820" s="55">
        <v>5.5555555555555598</v>
      </c>
      <c r="R820" s="117"/>
    </row>
    <row r="821" spans="2:18" s="1" customFormat="1" ht="11.85" customHeight="1" x14ac:dyDescent="0.15">
      <c r="B821" s="116" t="s">
        <v>284</v>
      </c>
      <c r="C821" s="56" t="s">
        <v>1006</v>
      </c>
      <c r="D821" s="56" t="s">
        <v>906</v>
      </c>
      <c r="E821" s="10">
        <v>16</v>
      </c>
      <c r="F821" s="11">
        <v>7.0175438596491196E-2</v>
      </c>
      <c r="G821" s="10">
        <v>212</v>
      </c>
      <c r="H821" s="11">
        <v>7.9281974569932703E-2</v>
      </c>
      <c r="I821" s="10">
        <v>1143</v>
      </c>
      <c r="J821" s="11">
        <v>5.1040457265338901E-2</v>
      </c>
      <c r="K821" s="10">
        <v>3</v>
      </c>
      <c r="L821" s="11">
        <v>1.41509433962264E-2</v>
      </c>
      <c r="M821" s="10">
        <v>37</v>
      </c>
      <c r="N821" s="11">
        <v>3.2370953630796201E-2</v>
      </c>
      <c r="O821" s="58" t="s">
        <v>909</v>
      </c>
      <c r="P821" s="59">
        <v>5.39150943396226</v>
      </c>
      <c r="Q821" s="59">
        <v>4.96172248803828</v>
      </c>
      <c r="R821" s="118"/>
    </row>
    <row r="822" spans="2:18" s="1" customFormat="1" ht="11.85" customHeight="1" x14ac:dyDescent="0.15">
      <c r="B822" s="116" t="s">
        <v>683</v>
      </c>
      <c r="C822" s="52" t="s">
        <v>928</v>
      </c>
      <c r="D822" s="52" t="s">
        <v>906</v>
      </c>
      <c r="E822" s="8">
        <v>3</v>
      </c>
      <c r="F822" s="9">
        <v>1.58730158730159E-2</v>
      </c>
      <c r="G822" s="8">
        <v>186</v>
      </c>
      <c r="H822" s="9">
        <v>6.95587135377711E-2</v>
      </c>
      <c r="I822" s="8">
        <v>3096</v>
      </c>
      <c r="J822" s="9">
        <v>0.13825131731713899</v>
      </c>
      <c r="K822" s="8">
        <v>9</v>
      </c>
      <c r="L822" s="9">
        <v>4.8387096774193603E-2</v>
      </c>
      <c r="M822" s="8">
        <v>176</v>
      </c>
      <c r="N822" s="9">
        <v>5.6847545219638203E-2</v>
      </c>
      <c r="O822" s="54" t="s">
        <v>962</v>
      </c>
      <c r="P822" s="55">
        <v>16.645161290322601</v>
      </c>
      <c r="Q822" s="55">
        <v>14.564971751412401</v>
      </c>
      <c r="R822" s="117"/>
    </row>
    <row r="823" spans="2:18" s="1" customFormat="1" ht="11.85" customHeight="1" x14ac:dyDescent="0.15">
      <c r="B823" s="116" t="s">
        <v>710</v>
      </c>
      <c r="C823" s="56" t="s">
        <v>909</v>
      </c>
      <c r="D823" s="56" t="s">
        <v>906</v>
      </c>
      <c r="E823" s="10"/>
      <c r="F823" s="11"/>
      <c r="G823" s="10">
        <v>8</v>
      </c>
      <c r="H823" s="11">
        <v>2.9917726252804799E-3</v>
      </c>
      <c r="I823" s="10">
        <v>33</v>
      </c>
      <c r="J823" s="11">
        <v>1.47360900241136E-3</v>
      </c>
      <c r="K823" s="10"/>
      <c r="L823" s="11"/>
      <c r="M823" s="10"/>
      <c r="N823" s="11"/>
      <c r="O823" s="58" t="s">
        <v>922</v>
      </c>
      <c r="P823" s="59">
        <v>4.125</v>
      </c>
      <c r="Q823" s="59">
        <v>4.125</v>
      </c>
      <c r="R823" s="118"/>
    </row>
    <row r="824" spans="2:18" s="1" customFormat="1" ht="11.85" customHeight="1" x14ac:dyDescent="0.15">
      <c r="B824" s="116" t="s">
        <v>681</v>
      </c>
      <c r="C824" s="52" t="s">
        <v>928</v>
      </c>
      <c r="D824" s="52" t="s">
        <v>906</v>
      </c>
      <c r="E824" s="8"/>
      <c r="F824" s="9"/>
      <c r="G824" s="8">
        <v>165</v>
      </c>
      <c r="H824" s="9">
        <v>6.1705310396409897E-2</v>
      </c>
      <c r="I824" s="8">
        <v>3758</v>
      </c>
      <c r="J824" s="9">
        <v>0.16781280700187601</v>
      </c>
      <c r="K824" s="8">
        <v>15</v>
      </c>
      <c r="L824" s="9">
        <v>9.0909090909090898E-2</v>
      </c>
      <c r="M824" s="8">
        <v>889</v>
      </c>
      <c r="N824" s="9">
        <v>0.23656200106439601</v>
      </c>
      <c r="O824" s="54" t="s">
        <v>944</v>
      </c>
      <c r="P824" s="55">
        <v>22.775757575757599</v>
      </c>
      <c r="Q824" s="55">
        <v>15.7266666666667</v>
      </c>
      <c r="R824" s="117"/>
    </row>
    <row r="825" spans="2:18" s="1" customFormat="1" ht="11.85" customHeight="1" x14ac:dyDescent="0.15">
      <c r="B825" s="116" t="s">
        <v>304</v>
      </c>
      <c r="C825" s="56" t="s">
        <v>1006</v>
      </c>
      <c r="D825" s="56" t="s">
        <v>906</v>
      </c>
      <c r="E825" s="10">
        <v>12</v>
      </c>
      <c r="F825" s="11">
        <v>5.6603773584905703E-2</v>
      </c>
      <c r="G825" s="10">
        <v>200</v>
      </c>
      <c r="H825" s="11">
        <v>7.4794315632011998E-2</v>
      </c>
      <c r="I825" s="10">
        <v>948</v>
      </c>
      <c r="J825" s="11">
        <v>4.2332767705635398E-2</v>
      </c>
      <c r="K825" s="10">
        <v>2</v>
      </c>
      <c r="L825" s="11">
        <v>0.01</v>
      </c>
      <c r="M825" s="10">
        <v>9</v>
      </c>
      <c r="N825" s="11">
        <v>9.4936708860759497E-3</v>
      </c>
      <c r="O825" s="58" t="s">
        <v>910</v>
      </c>
      <c r="P825" s="59">
        <v>4.74</v>
      </c>
      <c r="Q825" s="59">
        <v>4.5404040404040398</v>
      </c>
      <c r="R825" s="118"/>
    </row>
    <row r="826" spans="2:18" s="1" customFormat="1" ht="11.85" customHeight="1" x14ac:dyDescent="0.15">
      <c r="B826" s="116" t="s">
        <v>295</v>
      </c>
      <c r="C826" s="52" t="s">
        <v>1006</v>
      </c>
      <c r="D826" s="52" t="s">
        <v>906</v>
      </c>
      <c r="E826" s="8">
        <v>29</v>
      </c>
      <c r="F826" s="9">
        <v>5.3803339517625198E-2</v>
      </c>
      <c r="G826" s="8">
        <v>510</v>
      </c>
      <c r="H826" s="9">
        <v>0.19072550486163101</v>
      </c>
      <c r="I826" s="8">
        <v>3347</v>
      </c>
      <c r="J826" s="9">
        <v>0.149459676699116</v>
      </c>
      <c r="K826" s="8">
        <v>45</v>
      </c>
      <c r="L826" s="9">
        <v>8.8235294117647106E-2</v>
      </c>
      <c r="M826" s="8">
        <v>499</v>
      </c>
      <c r="N826" s="9">
        <v>0.149088736181655</v>
      </c>
      <c r="O826" s="54" t="s">
        <v>916</v>
      </c>
      <c r="P826" s="55">
        <v>6.5627450980392199</v>
      </c>
      <c r="Q826" s="55">
        <v>5.0150537634408598</v>
      </c>
      <c r="R826" s="117"/>
    </row>
    <row r="827" spans="2:18" s="1" customFormat="1" ht="11.85" customHeight="1" x14ac:dyDescent="0.15">
      <c r="B827" s="116" t="s">
        <v>682</v>
      </c>
      <c r="C827" s="56" t="s">
        <v>928</v>
      </c>
      <c r="D827" s="56" t="s">
        <v>906</v>
      </c>
      <c r="E827" s="10">
        <v>6</v>
      </c>
      <c r="F827" s="11">
        <v>3.4883720930232599E-2</v>
      </c>
      <c r="G827" s="10">
        <v>166</v>
      </c>
      <c r="H827" s="11">
        <v>6.2079281974569897E-2</v>
      </c>
      <c r="I827" s="10">
        <v>868</v>
      </c>
      <c r="J827" s="11">
        <v>3.87603822452443E-2</v>
      </c>
      <c r="K827" s="10"/>
      <c r="L827" s="11"/>
      <c r="M827" s="10"/>
      <c r="N827" s="11"/>
      <c r="O827" s="58" t="s">
        <v>943</v>
      </c>
      <c r="P827" s="59">
        <v>5.2289156626505999</v>
      </c>
      <c r="Q827" s="59">
        <v>5.2289156626505999</v>
      </c>
      <c r="R827" s="118"/>
    </row>
    <row r="828" spans="2:18" s="1" customFormat="1" ht="11.85" customHeight="1" x14ac:dyDescent="0.15">
      <c r="B828" s="116" t="s">
        <v>281</v>
      </c>
      <c r="C828" s="52" t="s">
        <v>1006</v>
      </c>
      <c r="D828" s="52" t="s">
        <v>906</v>
      </c>
      <c r="E828" s="8">
        <v>6</v>
      </c>
      <c r="F828" s="9">
        <v>7.4999999999999997E-2</v>
      </c>
      <c r="G828" s="8">
        <v>74</v>
      </c>
      <c r="H828" s="9">
        <v>2.7673896783844399E-2</v>
      </c>
      <c r="I828" s="8">
        <v>377</v>
      </c>
      <c r="J828" s="9">
        <v>1.68348664820934E-2</v>
      </c>
      <c r="K828" s="8"/>
      <c r="L828" s="9"/>
      <c r="M828" s="8"/>
      <c r="N828" s="9"/>
      <c r="O828" s="54" t="s">
        <v>907</v>
      </c>
      <c r="P828" s="55">
        <v>5.0945945945945903</v>
      </c>
      <c r="Q828" s="55">
        <v>5.0945945945945903</v>
      </c>
      <c r="R828" s="117"/>
    </row>
    <row r="829" spans="2:18" s="1" customFormat="1" ht="11.85" customHeight="1" x14ac:dyDescent="0.15">
      <c r="B829" s="116" t="s">
        <v>285</v>
      </c>
      <c r="C829" s="56" t="s">
        <v>1006</v>
      </c>
      <c r="D829" s="56" t="s">
        <v>906</v>
      </c>
      <c r="E829" s="10"/>
      <c r="F829" s="11"/>
      <c r="G829" s="10">
        <v>41</v>
      </c>
      <c r="H829" s="11">
        <v>1.53328347045625E-2</v>
      </c>
      <c r="I829" s="10">
        <v>255</v>
      </c>
      <c r="J829" s="11">
        <v>1.1386978654996899E-2</v>
      </c>
      <c r="K829" s="10">
        <v>1</v>
      </c>
      <c r="L829" s="11">
        <v>2.4390243902439001E-2</v>
      </c>
      <c r="M829" s="10">
        <v>6</v>
      </c>
      <c r="N829" s="11">
        <v>2.3529411764705899E-2</v>
      </c>
      <c r="O829" s="58" t="s">
        <v>910</v>
      </c>
      <c r="P829" s="59">
        <v>6.2195121951219496</v>
      </c>
      <c r="Q829" s="59">
        <v>5.7249999999999996</v>
      </c>
      <c r="R829" s="118"/>
    </row>
    <row r="830" spans="2:18" s="1" customFormat="1" ht="11.85" customHeight="1" x14ac:dyDescent="0.15">
      <c r="B830" s="116" t="s">
        <v>291</v>
      </c>
      <c r="C830" s="52" t="s">
        <v>1006</v>
      </c>
      <c r="D830" s="52" t="s">
        <v>906</v>
      </c>
      <c r="E830" s="8"/>
      <c r="F830" s="9"/>
      <c r="G830" s="8">
        <v>44</v>
      </c>
      <c r="H830" s="9">
        <v>1.6454749439042599E-2</v>
      </c>
      <c r="I830" s="8">
        <v>211</v>
      </c>
      <c r="J830" s="9">
        <v>9.4221666517817302E-3</v>
      </c>
      <c r="K830" s="8"/>
      <c r="L830" s="9"/>
      <c r="M830" s="8"/>
      <c r="N830" s="9"/>
      <c r="O830" s="54" t="s">
        <v>913</v>
      </c>
      <c r="P830" s="55">
        <v>4.7954545454545503</v>
      </c>
      <c r="Q830" s="55">
        <v>4.7954545454545503</v>
      </c>
      <c r="R830" s="117"/>
    </row>
    <row r="831" spans="2:18" s="1" customFormat="1" ht="11.85" customHeight="1" x14ac:dyDescent="0.15">
      <c r="B831" s="116" t="s">
        <v>796</v>
      </c>
      <c r="C831" s="56" t="s">
        <v>1006</v>
      </c>
      <c r="D831" s="56" t="s">
        <v>906</v>
      </c>
      <c r="E831" s="10"/>
      <c r="F831" s="11"/>
      <c r="G831" s="10">
        <v>13</v>
      </c>
      <c r="H831" s="11">
        <v>4.8616305160807801E-3</v>
      </c>
      <c r="I831" s="10">
        <v>71</v>
      </c>
      <c r="J831" s="11">
        <v>3.1704920960971702E-3</v>
      </c>
      <c r="K831" s="10"/>
      <c r="L831" s="11"/>
      <c r="M831" s="10"/>
      <c r="N831" s="11"/>
      <c r="O831" s="58" t="s">
        <v>935</v>
      </c>
      <c r="P831" s="59">
        <v>5.4615384615384599</v>
      </c>
      <c r="Q831" s="59">
        <v>5.4615384615384599</v>
      </c>
      <c r="R831" s="118"/>
    </row>
    <row r="832" spans="2:18" s="1" customFormat="1" ht="11.85" customHeight="1" x14ac:dyDescent="0.15">
      <c r="B832" s="116" t="s">
        <v>283</v>
      </c>
      <c r="C832" s="52" t="s">
        <v>1006</v>
      </c>
      <c r="D832" s="52" t="s">
        <v>906</v>
      </c>
      <c r="E832" s="8"/>
      <c r="F832" s="9"/>
      <c r="G832" s="8">
        <v>38</v>
      </c>
      <c r="H832" s="9">
        <v>1.42109199700823E-2</v>
      </c>
      <c r="I832" s="8">
        <v>223</v>
      </c>
      <c r="J832" s="9">
        <v>9.9580244708404094E-3</v>
      </c>
      <c r="K832" s="8">
        <v>1</v>
      </c>
      <c r="L832" s="9">
        <v>2.6315789473684199E-2</v>
      </c>
      <c r="M832" s="8">
        <v>11</v>
      </c>
      <c r="N832" s="9">
        <v>4.9327354260089697E-2</v>
      </c>
      <c r="O832" s="54" t="s">
        <v>900</v>
      </c>
      <c r="P832" s="55">
        <v>5.8684210526315796</v>
      </c>
      <c r="Q832" s="55">
        <v>5.0270270270270299</v>
      </c>
      <c r="R832" s="117"/>
    </row>
    <row r="833" spans="2:18" s="1" customFormat="1" ht="11.85" customHeight="1" x14ac:dyDescent="0.15">
      <c r="B833" s="116" t="s">
        <v>303</v>
      </c>
      <c r="C833" s="56" t="s">
        <v>1006</v>
      </c>
      <c r="D833" s="56" t="s">
        <v>906</v>
      </c>
      <c r="E833" s="10">
        <v>1</v>
      </c>
      <c r="F833" s="11">
        <v>5.8823529411764698E-2</v>
      </c>
      <c r="G833" s="10">
        <v>16</v>
      </c>
      <c r="H833" s="11">
        <v>5.9835452505609598E-3</v>
      </c>
      <c r="I833" s="10">
        <v>84</v>
      </c>
      <c r="J833" s="11">
        <v>3.7510047334107402E-3</v>
      </c>
      <c r="K833" s="10">
        <v>1</v>
      </c>
      <c r="L833" s="11">
        <v>6.25E-2</v>
      </c>
      <c r="M833" s="10">
        <v>2</v>
      </c>
      <c r="N833" s="11">
        <v>2.3809523809523801E-2</v>
      </c>
      <c r="O833" s="58" t="s">
        <v>920</v>
      </c>
      <c r="P833" s="59">
        <v>5.25</v>
      </c>
      <c r="Q833" s="59">
        <v>4.6666666666666696</v>
      </c>
      <c r="R833" s="118"/>
    </row>
    <row r="834" spans="2:18" s="1" customFormat="1" ht="11.85" customHeight="1" x14ac:dyDescent="0.15">
      <c r="B834" s="116" t="s">
        <v>678</v>
      </c>
      <c r="C834" s="52" t="s">
        <v>928</v>
      </c>
      <c r="D834" s="52" t="s">
        <v>906</v>
      </c>
      <c r="E834" s="8">
        <v>1</v>
      </c>
      <c r="F834" s="9">
        <v>1.63934426229508E-2</v>
      </c>
      <c r="G834" s="8">
        <v>60</v>
      </c>
      <c r="H834" s="9">
        <v>2.2438294689603601E-2</v>
      </c>
      <c r="I834" s="8">
        <v>726</v>
      </c>
      <c r="J834" s="9">
        <v>3.24193980530499E-2</v>
      </c>
      <c r="K834" s="8">
        <v>11</v>
      </c>
      <c r="L834" s="9">
        <v>0.18333333333333299</v>
      </c>
      <c r="M834" s="8">
        <v>129</v>
      </c>
      <c r="N834" s="9">
        <v>0.17768595041322299</v>
      </c>
      <c r="O834" s="54" t="s">
        <v>918</v>
      </c>
      <c r="P834" s="55">
        <v>12.1</v>
      </c>
      <c r="Q834" s="55">
        <v>8.1428571428571406</v>
      </c>
      <c r="R834" s="117"/>
    </row>
    <row r="835" spans="2:18" s="1" customFormat="1" ht="11.85" customHeight="1" x14ac:dyDescent="0.15">
      <c r="B835" s="116" t="s">
        <v>280</v>
      </c>
      <c r="C835" s="56" t="s">
        <v>1006</v>
      </c>
      <c r="D835" s="56" t="s">
        <v>899</v>
      </c>
      <c r="E835" s="10"/>
      <c r="F835" s="11"/>
      <c r="G835" s="10">
        <v>26</v>
      </c>
      <c r="H835" s="11">
        <v>9.7232610321615499E-3</v>
      </c>
      <c r="I835" s="10">
        <v>124</v>
      </c>
      <c r="J835" s="11">
        <v>5.5371974636063198E-3</v>
      </c>
      <c r="K835" s="10"/>
      <c r="L835" s="11"/>
      <c r="M835" s="10"/>
      <c r="N835" s="11"/>
      <c r="O835" s="58" t="s">
        <v>917</v>
      </c>
      <c r="P835" s="59">
        <v>4.7692307692307701</v>
      </c>
      <c r="Q835" s="59">
        <v>4.7692307692307701</v>
      </c>
      <c r="R835" s="118">
        <v>2.7307692307692299</v>
      </c>
    </row>
    <row r="836" spans="2:18" s="1" customFormat="1" ht="11.85" customHeight="1" x14ac:dyDescent="0.15">
      <c r="B836" s="116" t="s">
        <v>289</v>
      </c>
      <c r="C836" s="52" t="s">
        <v>1006</v>
      </c>
      <c r="D836" s="52" t="s">
        <v>906</v>
      </c>
      <c r="E836" s="8"/>
      <c r="F836" s="9"/>
      <c r="G836" s="8">
        <v>15</v>
      </c>
      <c r="H836" s="9">
        <v>5.6095736724009002E-3</v>
      </c>
      <c r="I836" s="8">
        <v>55</v>
      </c>
      <c r="J836" s="9">
        <v>2.4560150040189299E-3</v>
      </c>
      <c r="K836" s="8"/>
      <c r="L836" s="9"/>
      <c r="M836" s="8"/>
      <c r="N836" s="9"/>
      <c r="O836" s="54" t="s">
        <v>910</v>
      </c>
      <c r="P836" s="55">
        <v>3.6666666666666701</v>
      </c>
      <c r="Q836" s="55">
        <v>3.6666666666666701</v>
      </c>
      <c r="R836" s="117"/>
    </row>
    <row r="837" spans="2:18" s="1" customFormat="1" ht="11.85" customHeight="1" x14ac:dyDescent="0.15">
      <c r="B837" s="116" t="s">
        <v>282</v>
      </c>
      <c r="C837" s="56" t="s">
        <v>1006</v>
      </c>
      <c r="D837" s="56" t="s">
        <v>906</v>
      </c>
      <c r="E837" s="10"/>
      <c r="F837" s="11"/>
      <c r="G837" s="10">
        <v>11</v>
      </c>
      <c r="H837" s="11">
        <v>4.1136873597606601E-3</v>
      </c>
      <c r="I837" s="10">
        <v>86</v>
      </c>
      <c r="J837" s="11">
        <v>3.8403143699205101E-3</v>
      </c>
      <c r="K837" s="10">
        <v>1</v>
      </c>
      <c r="L837" s="11">
        <v>9.0909090909090898E-2</v>
      </c>
      <c r="M837" s="10">
        <v>21</v>
      </c>
      <c r="N837" s="11">
        <v>0.24418604651162801</v>
      </c>
      <c r="O837" s="58" t="s">
        <v>908</v>
      </c>
      <c r="P837" s="59">
        <v>7.8181818181818201</v>
      </c>
      <c r="Q837" s="59">
        <v>4.9000000000000004</v>
      </c>
      <c r="R837" s="118"/>
    </row>
    <row r="838" spans="2:18" s="1" customFormat="1" ht="11.85" customHeight="1" x14ac:dyDescent="0.15">
      <c r="B838" s="116" t="s">
        <v>294</v>
      </c>
      <c r="C838" s="52" t="s">
        <v>1006</v>
      </c>
      <c r="D838" s="52" t="s">
        <v>906</v>
      </c>
      <c r="E838" s="8"/>
      <c r="F838" s="9"/>
      <c r="G838" s="8">
        <v>26</v>
      </c>
      <c r="H838" s="9">
        <v>9.7232610321615499E-3</v>
      </c>
      <c r="I838" s="8">
        <v>138</v>
      </c>
      <c r="J838" s="9">
        <v>6.1623649191747797E-3</v>
      </c>
      <c r="K838" s="8"/>
      <c r="L838" s="9"/>
      <c r="M838" s="8"/>
      <c r="N838" s="9"/>
      <c r="O838" s="54" t="s">
        <v>915</v>
      </c>
      <c r="P838" s="55">
        <v>5.3076923076923102</v>
      </c>
      <c r="Q838" s="55">
        <v>5.3076923076923102</v>
      </c>
      <c r="R838" s="117"/>
    </row>
    <row r="839" spans="2:18" s="1" customFormat="1" ht="11.85" customHeight="1" x14ac:dyDescent="0.15">
      <c r="B839" s="116" t="s">
        <v>680</v>
      </c>
      <c r="C839" s="56" t="s">
        <v>928</v>
      </c>
      <c r="D839" s="56" t="s">
        <v>906</v>
      </c>
      <c r="E839" s="10">
        <v>1</v>
      </c>
      <c r="F839" s="11">
        <v>2.0833333333333301E-2</v>
      </c>
      <c r="G839" s="10">
        <v>47</v>
      </c>
      <c r="H839" s="11">
        <v>1.7576664173522799E-2</v>
      </c>
      <c r="I839" s="10">
        <v>631</v>
      </c>
      <c r="J839" s="11">
        <v>2.81771903188354E-2</v>
      </c>
      <c r="K839" s="10">
        <v>3</v>
      </c>
      <c r="L839" s="11">
        <v>6.3829787234042604E-2</v>
      </c>
      <c r="M839" s="10">
        <v>61</v>
      </c>
      <c r="N839" s="11">
        <v>9.6671949286846304E-2</v>
      </c>
      <c r="O839" s="58" t="s">
        <v>945</v>
      </c>
      <c r="P839" s="59">
        <v>13.4255319148936</v>
      </c>
      <c r="Q839" s="59">
        <v>11.25</v>
      </c>
      <c r="R839" s="118"/>
    </row>
    <row r="840" spans="2:18" s="1" customFormat="1" ht="11.85" customHeight="1" x14ac:dyDescent="0.15">
      <c r="B840" s="116" t="s">
        <v>314</v>
      </c>
      <c r="C840" s="52" t="s">
        <v>1570</v>
      </c>
      <c r="D840" s="52" t="s">
        <v>906</v>
      </c>
      <c r="E840" s="8">
        <v>1</v>
      </c>
      <c r="F840" s="9">
        <v>2.7027027027027001E-2</v>
      </c>
      <c r="G840" s="8">
        <v>36</v>
      </c>
      <c r="H840" s="9">
        <v>1.34629768137622E-2</v>
      </c>
      <c r="I840" s="8">
        <v>143</v>
      </c>
      <c r="J840" s="9">
        <v>6.3856390104492303E-3</v>
      </c>
      <c r="K840" s="8"/>
      <c r="L840" s="9"/>
      <c r="M840" s="8"/>
      <c r="N840" s="9"/>
      <c r="O840" s="54" t="s">
        <v>910</v>
      </c>
      <c r="P840" s="55">
        <v>3.9722222222222201</v>
      </c>
      <c r="Q840" s="55">
        <v>3.9722222222222201</v>
      </c>
      <c r="R840" s="117"/>
    </row>
    <row r="841" spans="2:18" s="1" customFormat="1" ht="11.85" customHeight="1" x14ac:dyDescent="0.15">
      <c r="B841" s="116" t="s">
        <v>794</v>
      </c>
      <c r="C841" s="56" t="s">
        <v>1006</v>
      </c>
      <c r="D841" s="56" t="s">
        <v>906</v>
      </c>
      <c r="E841" s="10"/>
      <c r="F841" s="11"/>
      <c r="G841" s="10">
        <v>32</v>
      </c>
      <c r="H841" s="11">
        <v>1.1967090501121901E-2</v>
      </c>
      <c r="I841" s="10">
        <v>350</v>
      </c>
      <c r="J841" s="11">
        <v>1.5629186389211399E-2</v>
      </c>
      <c r="K841" s="10">
        <v>1</v>
      </c>
      <c r="L841" s="11">
        <v>3.125E-2</v>
      </c>
      <c r="M841" s="10">
        <v>42</v>
      </c>
      <c r="N841" s="11">
        <v>0.12</v>
      </c>
      <c r="O841" s="58" t="s">
        <v>904</v>
      </c>
      <c r="P841" s="59">
        <v>10.9375</v>
      </c>
      <c r="Q841" s="59">
        <v>8.5161290322580605</v>
      </c>
      <c r="R841" s="118"/>
    </row>
    <row r="842" spans="2:18" s="1" customFormat="1" ht="11.85" customHeight="1" x14ac:dyDescent="0.15">
      <c r="B842" s="116" t="s">
        <v>288</v>
      </c>
      <c r="C842" s="52" t="s">
        <v>1006</v>
      </c>
      <c r="D842" s="52" t="s">
        <v>906</v>
      </c>
      <c r="E842" s="8">
        <v>3</v>
      </c>
      <c r="F842" s="9">
        <v>0.230769230769231</v>
      </c>
      <c r="G842" s="8">
        <v>10</v>
      </c>
      <c r="H842" s="9">
        <v>3.7397157816006E-3</v>
      </c>
      <c r="I842" s="8">
        <v>37</v>
      </c>
      <c r="J842" s="9">
        <v>1.65222827543092E-3</v>
      </c>
      <c r="K842" s="8"/>
      <c r="L842" s="9"/>
      <c r="M842" s="8"/>
      <c r="N842" s="9"/>
      <c r="O842" s="54" t="s">
        <v>912</v>
      </c>
      <c r="P842" s="55">
        <v>3.7</v>
      </c>
      <c r="Q842" s="55">
        <v>3.7</v>
      </c>
      <c r="R842" s="117"/>
    </row>
    <row r="843" spans="2:18" s="1" customFormat="1" ht="11.85" customHeight="1" x14ac:dyDescent="0.15">
      <c r="B843" s="116" t="s">
        <v>684</v>
      </c>
      <c r="C843" s="56" t="s">
        <v>928</v>
      </c>
      <c r="D843" s="56" t="s">
        <v>906</v>
      </c>
      <c r="E843" s="10">
        <v>32</v>
      </c>
      <c r="F843" s="11">
        <v>7.9601990049751298E-2</v>
      </c>
      <c r="G843" s="10">
        <v>370</v>
      </c>
      <c r="H843" s="11">
        <v>0.13836948391922199</v>
      </c>
      <c r="I843" s="10">
        <v>2206</v>
      </c>
      <c r="J843" s="11">
        <v>9.8508529070286704E-2</v>
      </c>
      <c r="K843" s="10">
        <v>2</v>
      </c>
      <c r="L843" s="11">
        <v>5.40540540540541E-3</v>
      </c>
      <c r="M843" s="10">
        <v>26</v>
      </c>
      <c r="N843" s="11">
        <v>1.1786038077969199E-2</v>
      </c>
      <c r="O843" s="58" t="s">
        <v>909</v>
      </c>
      <c r="P843" s="59">
        <v>5.9621621621621603</v>
      </c>
      <c r="Q843" s="59">
        <v>5.7989130434782599</v>
      </c>
      <c r="R843" s="118"/>
    </row>
    <row r="844" spans="2:18" s="1" customFormat="1" ht="11.85" customHeight="1" x14ac:dyDescent="0.15">
      <c r="B844" s="116" t="s">
        <v>685</v>
      </c>
      <c r="C844" s="52" t="s">
        <v>928</v>
      </c>
      <c r="D844" s="52" t="s">
        <v>906</v>
      </c>
      <c r="E844" s="8">
        <v>2</v>
      </c>
      <c r="F844" s="9">
        <v>6.6666666666666693E-2</v>
      </c>
      <c r="G844" s="8">
        <v>28</v>
      </c>
      <c r="H844" s="9">
        <v>1.04712041884817E-2</v>
      </c>
      <c r="I844" s="8">
        <v>576</v>
      </c>
      <c r="J844" s="9">
        <v>2.5721175314816502E-2</v>
      </c>
      <c r="K844" s="8">
        <v>12</v>
      </c>
      <c r="L844" s="9">
        <v>0.42857142857142899</v>
      </c>
      <c r="M844" s="8">
        <v>233</v>
      </c>
      <c r="N844" s="9">
        <v>0.40451388888888901</v>
      </c>
      <c r="O844" s="54" t="s">
        <v>908</v>
      </c>
      <c r="P844" s="55">
        <v>20.571428571428601</v>
      </c>
      <c r="Q844" s="55">
        <v>9.4375</v>
      </c>
      <c r="R844" s="117"/>
    </row>
    <row r="845" spans="2:18" s="1" customFormat="1" ht="11.85" customHeight="1" x14ac:dyDescent="0.15">
      <c r="B845" s="116" t="s">
        <v>679</v>
      </c>
      <c r="C845" s="56" t="s">
        <v>928</v>
      </c>
      <c r="D845" s="56" t="s">
        <v>906</v>
      </c>
      <c r="E845" s="10"/>
      <c r="F845" s="11"/>
      <c r="G845" s="10">
        <v>22</v>
      </c>
      <c r="H845" s="11">
        <v>8.2273747195213201E-3</v>
      </c>
      <c r="I845" s="10">
        <v>410</v>
      </c>
      <c r="J845" s="11">
        <v>1.8308475484504799E-2</v>
      </c>
      <c r="K845" s="10">
        <v>5</v>
      </c>
      <c r="L845" s="11">
        <v>0.22727272727272699</v>
      </c>
      <c r="M845" s="10">
        <v>64</v>
      </c>
      <c r="N845" s="11">
        <v>0.15609756097561001</v>
      </c>
      <c r="O845" s="58" t="s">
        <v>913</v>
      </c>
      <c r="P845" s="59">
        <v>18.636363636363601</v>
      </c>
      <c r="Q845" s="59">
        <v>13.882352941176499</v>
      </c>
      <c r="R845" s="118"/>
    </row>
    <row r="846" spans="2:18" s="1" customFormat="1" ht="11.85" customHeight="1" x14ac:dyDescent="0.15">
      <c r="B846" s="116" t="s">
        <v>299</v>
      </c>
      <c r="C846" s="52" t="s">
        <v>1006</v>
      </c>
      <c r="D846" s="52" t="s">
        <v>906</v>
      </c>
      <c r="E846" s="8">
        <v>2</v>
      </c>
      <c r="F846" s="9">
        <v>6.4516129032258104E-2</v>
      </c>
      <c r="G846" s="8">
        <v>29</v>
      </c>
      <c r="H846" s="9">
        <v>1.08451757666417E-2</v>
      </c>
      <c r="I846" s="8">
        <v>94</v>
      </c>
      <c r="J846" s="9">
        <v>4.1975529159596304E-3</v>
      </c>
      <c r="K846" s="8">
        <v>4</v>
      </c>
      <c r="L846" s="9">
        <v>0.13793103448275901</v>
      </c>
      <c r="M846" s="8">
        <v>19</v>
      </c>
      <c r="N846" s="9">
        <v>0.20212765957446799</v>
      </c>
      <c r="O846" s="54" t="s">
        <v>903</v>
      </c>
      <c r="P846" s="55">
        <v>3.2413793103448301</v>
      </c>
      <c r="Q846" s="55">
        <v>2.36</v>
      </c>
      <c r="R846" s="117"/>
    </row>
    <row r="847" spans="2:18" s="1" customFormat="1" ht="11.85" customHeight="1" x14ac:dyDescent="0.15">
      <c r="B847" s="116" t="s">
        <v>277</v>
      </c>
      <c r="C847" s="56" t="s">
        <v>1006</v>
      </c>
      <c r="D847" s="56" t="s">
        <v>899</v>
      </c>
      <c r="E847" s="10"/>
      <c r="F847" s="11"/>
      <c r="G847" s="10">
        <v>39</v>
      </c>
      <c r="H847" s="11">
        <v>1.45848915482423E-2</v>
      </c>
      <c r="I847" s="10">
        <v>629</v>
      </c>
      <c r="J847" s="11">
        <v>2.8087880682325601E-2</v>
      </c>
      <c r="K847" s="10"/>
      <c r="L847" s="11"/>
      <c r="M847" s="10"/>
      <c r="N847" s="11"/>
      <c r="O847" s="58" t="s">
        <v>902</v>
      </c>
      <c r="P847" s="59">
        <v>16.128205128205099</v>
      </c>
      <c r="Q847" s="59">
        <v>16.128205128205099</v>
      </c>
      <c r="R847" s="118">
        <v>4.3333333333333304</v>
      </c>
    </row>
    <row r="848" spans="2:18" s="1" customFormat="1" ht="11.85" customHeight="1" x14ac:dyDescent="0.15">
      <c r="B848" s="116" t="s">
        <v>317</v>
      </c>
      <c r="C848" s="52" t="s">
        <v>1570</v>
      </c>
      <c r="D848" s="52" t="s">
        <v>906</v>
      </c>
      <c r="E848" s="8">
        <v>1</v>
      </c>
      <c r="F848" s="9">
        <v>2.32558139534884E-2</v>
      </c>
      <c r="G848" s="8">
        <v>42</v>
      </c>
      <c r="H848" s="9">
        <v>1.5706806282722498E-2</v>
      </c>
      <c r="I848" s="8">
        <v>178</v>
      </c>
      <c r="J848" s="9">
        <v>7.9485576493703702E-3</v>
      </c>
      <c r="K848" s="8"/>
      <c r="L848" s="9"/>
      <c r="M848" s="8"/>
      <c r="N848" s="9"/>
      <c r="O848" s="54" t="s">
        <v>912</v>
      </c>
      <c r="P848" s="55">
        <v>4.2380952380952399</v>
      </c>
      <c r="Q848" s="55">
        <v>4.2380952380952399</v>
      </c>
      <c r="R848" s="117"/>
    </row>
    <row r="849" spans="2:18" s="1" customFormat="1" ht="11.85" customHeight="1" x14ac:dyDescent="0.15">
      <c r="B849" s="116" t="s">
        <v>699</v>
      </c>
      <c r="C849" s="56" t="s">
        <v>931</v>
      </c>
      <c r="D849" s="56" t="s">
        <v>906</v>
      </c>
      <c r="E849" s="10"/>
      <c r="F849" s="11"/>
      <c r="G849" s="10">
        <v>8</v>
      </c>
      <c r="H849" s="11">
        <v>2.9917726252804799E-3</v>
      </c>
      <c r="I849" s="10">
        <v>213</v>
      </c>
      <c r="J849" s="11">
        <v>9.5114762882915101E-3</v>
      </c>
      <c r="K849" s="10">
        <v>8</v>
      </c>
      <c r="L849" s="11">
        <v>1</v>
      </c>
      <c r="M849" s="10">
        <v>181</v>
      </c>
      <c r="N849" s="11">
        <v>0.84976525821596205</v>
      </c>
      <c r="O849" s="58" t="s">
        <v>903</v>
      </c>
      <c r="P849" s="59">
        <v>26.625</v>
      </c>
      <c r="Q849" s="59"/>
      <c r="R849" s="118"/>
    </row>
    <row r="850" spans="2:18" s="1" customFormat="1" ht="11.85" customHeight="1" x14ac:dyDescent="0.15">
      <c r="B850" s="116" t="s">
        <v>555</v>
      </c>
      <c r="C850" s="52" t="s">
        <v>920</v>
      </c>
      <c r="D850" s="52" t="s">
        <v>906</v>
      </c>
      <c r="E850" s="8">
        <v>2</v>
      </c>
      <c r="F850" s="9">
        <v>0.1</v>
      </c>
      <c r="G850" s="8">
        <v>18</v>
      </c>
      <c r="H850" s="9">
        <v>6.7314884068810799E-3</v>
      </c>
      <c r="I850" s="8">
        <v>87</v>
      </c>
      <c r="J850" s="9">
        <v>3.8849691881754E-3</v>
      </c>
      <c r="K850" s="8"/>
      <c r="L850" s="9"/>
      <c r="M850" s="8"/>
      <c r="N850" s="9"/>
      <c r="O850" s="54" t="s">
        <v>935</v>
      </c>
      <c r="P850" s="55">
        <v>4.8333333333333304</v>
      </c>
      <c r="Q850" s="55">
        <v>4.8333333333333304</v>
      </c>
      <c r="R850" s="117"/>
    </row>
    <row r="851" spans="2:18" s="1" customFormat="1" ht="11.85" customHeight="1" x14ac:dyDescent="0.15">
      <c r="B851" s="116" t="s">
        <v>677</v>
      </c>
      <c r="C851" s="56" t="s">
        <v>928</v>
      </c>
      <c r="D851" s="56" t="s">
        <v>899</v>
      </c>
      <c r="E851" s="10"/>
      <c r="F851" s="11"/>
      <c r="G851" s="10">
        <v>8</v>
      </c>
      <c r="H851" s="11">
        <v>2.9917726252804799E-3</v>
      </c>
      <c r="I851" s="10">
        <v>56</v>
      </c>
      <c r="J851" s="11">
        <v>2.5006698222738198E-3</v>
      </c>
      <c r="K851" s="10"/>
      <c r="L851" s="11"/>
      <c r="M851" s="10"/>
      <c r="N851" s="11"/>
      <c r="O851" s="58" t="s">
        <v>961</v>
      </c>
      <c r="P851" s="59">
        <v>7</v>
      </c>
      <c r="Q851" s="59">
        <v>7</v>
      </c>
      <c r="R851" s="118">
        <v>5</v>
      </c>
    </row>
    <row r="852" spans="2:18" s="1" customFormat="1" ht="15.4" customHeight="1" x14ac:dyDescent="0.15">
      <c r="B852" s="119" t="s">
        <v>1009</v>
      </c>
      <c r="C852" s="63"/>
      <c r="D852" s="63"/>
      <c r="E852" s="20"/>
      <c r="F852" s="22"/>
      <c r="G852" s="20">
        <v>14</v>
      </c>
      <c r="H852" s="22">
        <v>5.2356020942408397E-3</v>
      </c>
      <c r="I852" s="20">
        <v>191</v>
      </c>
      <c r="J852" s="22">
        <v>8.5290702866839298E-3</v>
      </c>
      <c r="K852" s="20">
        <v>4</v>
      </c>
      <c r="L852" s="22">
        <v>0.28571428571428598</v>
      </c>
      <c r="M852" s="20">
        <v>44</v>
      </c>
      <c r="N852" s="22">
        <v>0.23036649214659699</v>
      </c>
      <c r="O852" s="63"/>
      <c r="P852" s="64">
        <v>13.6428571428571</v>
      </c>
      <c r="Q852" s="64">
        <v>9.5</v>
      </c>
      <c r="R852" s="120">
        <v>4.28571428571429</v>
      </c>
    </row>
    <row r="853" spans="2:18" s="1" customFormat="1" ht="14.65" customHeight="1" x14ac:dyDescent="0.15">
      <c r="B853" s="119" t="s">
        <v>1010</v>
      </c>
      <c r="C853" s="65"/>
      <c r="D853" s="65"/>
      <c r="E853" s="21">
        <v>5</v>
      </c>
      <c r="F853" s="23">
        <v>5.4945054945054903E-2</v>
      </c>
      <c r="G853" s="21">
        <v>86</v>
      </c>
      <c r="H853" s="23">
        <v>3.21615557217651E-2</v>
      </c>
      <c r="I853" s="21">
        <v>603</v>
      </c>
      <c r="J853" s="23">
        <v>2.69268554076985E-2</v>
      </c>
      <c r="K853" s="21">
        <v>8</v>
      </c>
      <c r="L853" s="23">
        <v>9.3023255813953501E-2</v>
      </c>
      <c r="M853" s="21">
        <v>73</v>
      </c>
      <c r="N853" s="23">
        <v>0.12106135986733001</v>
      </c>
      <c r="O853" s="65"/>
      <c r="P853" s="66">
        <v>7.0116279069767398</v>
      </c>
      <c r="Q853" s="66">
        <v>5.8461538461538503</v>
      </c>
      <c r="R853" s="121"/>
    </row>
    <row r="854" spans="2:18" s="1" customFormat="1" ht="14.65" customHeight="1" x14ac:dyDescent="0.15">
      <c r="B854" s="108" t="s">
        <v>879</v>
      </c>
      <c r="C854" s="122"/>
      <c r="D854" s="122"/>
      <c r="E854" s="109">
        <v>125</v>
      </c>
      <c r="F854" s="110">
        <v>4.4658806716684499E-2</v>
      </c>
      <c r="G854" s="109">
        <v>2674</v>
      </c>
      <c r="H854" s="110">
        <v>1</v>
      </c>
      <c r="I854" s="109">
        <v>22394</v>
      </c>
      <c r="J854" s="110">
        <v>1</v>
      </c>
      <c r="K854" s="109">
        <v>138</v>
      </c>
      <c r="L854" s="110">
        <v>5.1608077786088301E-2</v>
      </c>
      <c r="M854" s="109">
        <v>2535</v>
      </c>
      <c r="N854" s="110">
        <v>0.113199964276145</v>
      </c>
      <c r="O854" s="122"/>
      <c r="P854" s="123">
        <v>8.3747195213163792</v>
      </c>
      <c r="Q854" s="123">
        <v>6.875</v>
      </c>
      <c r="R854" s="124">
        <v>3.9080459770114899</v>
      </c>
    </row>
    <row r="855" spans="2:18" s="1" customFormat="1" ht="12.75" customHeight="1" x14ac:dyDescent="0.2">
      <c r="B855" s="183" t="s">
        <v>979</v>
      </c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</row>
    <row r="856" spans="2:18" s="1" customFormat="1" ht="14.65" customHeight="1" x14ac:dyDescent="0.15"/>
    <row r="857" spans="2:18" s="1" customFormat="1" ht="14.65" customHeight="1" x14ac:dyDescent="0.15">
      <c r="B857" s="114" t="s">
        <v>1832</v>
      </c>
    </row>
    <row r="858" spans="2:18" s="1" customFormat="1" ht="21.75" customHeight="1" x14ac:dyDescent="0.2">
      <c r="B858" s="192"/>
      <c r="C858" s="101"/>
      <c r="D858" s="193"/>
      <c r="E858" s="193"/>
      <c r="F858" s="193"/>
      <c r="G858" s="167" t="s">
        <v>885</v>
      </c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</row>
    <row r="859" spans="2:18" s="1" customFormat="1" ht="14.65" customHeight="1" x14ac:dyDescent="0.2">
      <c r="B859" s="192"/>
      <c r="C859" s="62"/>
      <c r="D859" s="193"/>
      <c r="E859" s="193"/>
      <c r="F859" s="193"/>
      <c r="G859" s="177" t="s">
        <v>832</v>
      </c>
      <c r="H859" s="177"/>
      <c r="I859" s="177"/>
      <c r="J859" s="177"/>
      <c r="K859" s="174" t="s">
        <v>886</v>
      </c>
      <c r="L859" s="174"/>
      <c r="M859" s="174"/>
      <c r="N859" s="174"/>
      <c r="O859" s="174" t="s">
        <v>887</v>
      </c>
      <c r="P859" s="191" t="s">
        <v>888</v>
      </c>
      <c r="Q859" s="191"/>
      <c r="R859" s="191"/>
    </row>
    <row r="860" spans="2:18" s="1" customFormat="1" ht="14.65" customHeight="1" x14ac:dyDescent="0.15">
      <c r="B860" s="194" t="s">
        <v>274</v>
      </c>
      <c r="C860" s="177" t="s">
        <v>1001</v>
      </c>
      <c r="D860" s="177" t="s">
        <v>889</v>
      </c>
      <c r="E860" s="195" t="s">
        <v>842</v>
      </c>
      <c r="F860" s="195"/>
      <c r="G860" s="177" t="s">
        <v>890</v>
      </c>
      <c r="H860" s="177"/>
      <c r="I860" s="177" t="s">
        <v>891</v>
      </c>
      <c r="J860" s="177"/>
      <c r="K860" s="174" t="s">
        <v>890</v>
      </c>
      <c r="L860" s="174"/>
      <c r="M860" s="174" t="s">
        <v>891</v>
      </c>
      <c r="N860" s="174"/>
      <c r="O860" s="174"/>
      <c r="P860" s="191"/>
      <c r="Q860" s="191"/>
      <c r="R860" s="191"/>
    </row>
    <row r="861" spans="2:18" s="1" customFormat="1" ht="37.15" customHeight="1" x14ac:dyDescent="0.15">
      <c r="B861" s="194"/>
      <c r="C861" s="177"/>
      <c r="D861" s="177"/>
      <c r="E861" s="50" t="s">
        <v>892</v>
      </c>
      <c r="F861" s="50" t="s">
        <v>893</v>
      </c>
      <c r="G861" s="50" t="s">
        <v>892</v>
      </c>
      <c r="H861" s="27" t="s">
        <v>894</v>
      </c>
      <c r="I861" s="50" t="s">
        <v>892</v>
      </c>
      <c r="J861" s="27" t="s">
        <v>894</v>
      </c>
      <c r="K861" s="27" t="s">
        <v>892</v>
      </c>
      <c r="L861" s="27" t="s">
        <v>893</v>
      </c>
      <c r="M861" s="27" t="s">
        <v>892</v>
      </c>
      <c r="N861" s="27" t="s">
        <v>893</v>
      </c>
      <c r="O861" s="174"/>
      <c r="P861" s="27" t="s">
        <v>895</v>
      </c>
      <c r="Q861" s="27" t="s">
        <v>896</v>
      </c>
      <c r="R861" s="115" t="s">
        <v>897</v>
      </c>
    </row>
    <row r="862" spans="2:18" s="1" customFormat="1" ht="11.85" customHeight="1" x14ac:dyDescent="0.15">
      <c r="B862" s="116" t="s">
        <v>710</v>
      </c>
      <c r="C862" s="52" t="s">
        <v>909</v>
      </c>
      <c r="D862" s="52" t="s">
        <v>906</v>
      </c>
      <c r="E862" s="8">
        <v>59</v>
      </c>
      <c r="F862" s="9">
        <v>0.86764705882352899</v>
      </c>
      <c r="G862" s="8">
        <v>9</v>
      </c>
      <c r="H862" s="9">
        <v>1.94300518134715E-3</v>
      </c>
      <c r="I862" s="8">
        <v>45</v>
      </c>
      <c r="J862" s="9">
        <v>2.4463169339494399E-3</v>
      </c>
      <c r="K862" s="8">
        <v>1</v>
      </c>
      <c r="L862" s="9">
        <v>0.11111111111111099</v>
      </c>
      <c r="M862" s="8">
        <v>2</v>
      </c>
      <c r="N862" s="9">
        <v>4.4444444444444398E-2</v>
      </c>
      <c r="O862" s="54" t="s">
        <v>922</v>
      </c>
      <c r="P862" s="55">
        <v>5</v>
      </c>
      <c r="Q862" s="55">
        <v>4.25</v>
      </c>
      <c r="R862" s="117"/>
    </row>
    <row r="863" spans="2:18" s="1" customFormat="1" ht="11.85" customHeight="1" x14ac:dyDescent="0.15">
      <c r="B863" s="116" t="s">
        <v>665</v>
      </c>
      <c r="C863" s="56" t="s">
        <v>935</v>
      </c>
      <c r="D863" s="56" t="s">
        <v>906</v>
      </c>
      <c r="E863" s="10"/>
      <c r="F863" s="11"/>
      <c r="G863" s="10">
        <v>1</v>
      </c>
      <c r="H863" s="11">
        <v>2.1588946459412801E-4</v>
      </c>
      <c r="I863" s="10">
        <v>6</v>
      </c>
      <c r="J863" s="11">
        <v>3.2617559119325901E-4</v>
      </c>
      <c r="K863" s="10"/>
      <c r="L863" s="11"/>
      <c r="M863" s="10"/>
      <c r="N863" s="11"/>
      <c r="O863" s="58" t="s">
        <v>922</v>
      </c>
      <c r="P863" s="59">
        <v>6</v>
      </c>
      <c r="Q863" s="59">
        <v>6</v>
      </c>
      <c r="R863" s="118"/>
    </row>
    <row r="864" spans="2:18" s="1" customFormat="1" ht="11.85" customHeight="1" x14ac:dyDescent="0.15">
      <c r="B864" s="116" t="s">
        <v>651</v>
      </c>
      <c r="C864" s="52" t="s">
        <v>908</v>
      </c>
      <c r="D864" s="52" t="s">
        <v>906</v>
      </c>
      <c r="E864" s="8"/>
      <c r="F864" s="9"/>
      <c r="G864" s="8">
        <v>1</v>
      </c>
      <c r="H864" s="9">
        <v>2.1588946459412801E-4</v>
      </c>
      <c r="I864" s="8">
        <v>16</v>
      </c>
      <c r="J864" s="9">
        <v>8.6980157651535695E-4</v>
      </c>
      <c r="K864" s="8"/>
      <c r="L864" s="9"/>
      <c r="M864" s="8"/>
      <c r="N864" s="9"/>
      <c r="O864" s="54" t="s">
        <v>945</v>
      </c>
      <c r="P864" s="55">
        <v>16</v>
      </c>
      <c r="Q864" s="55">
        <v>16</v>
      </c>
      <c r="R864" s="117"/>
    </row>
    <row r="865" spans="2:18" s="1" customFormat="1" ht="11.85" customHeight="1" x14ac:dyDescent="0.15">
      <c r="B865" s="116" t="s">
        <v>304</v>
      </c>
      <c r="C865" s="56" t="s">
        <v>1006</v>
      </c>
      <c r="D865" s="56" t="s">
        <v>906</v>
      </c>
      <c r="E865" s="10"/>
      <c r="F865" s="11"/>
      <c r="G865" s="10">
        <v>14</v>
      </c>
      <c r="H865" s="11">
        <v>3.0224525043177899E-3</v>
      </c>
      <c r="I865" s="10">
        <v>96</v>
      </c>
      <c r="J865" s="11">
        <v>5.2188094590921502E-3</v>
      </c>
      <c r="K865" s="10"/>
      <c r="L865" s="11"/>
      <c r="M865" s="10"/>
      <c r="N865" s="11"/>
      <c r="O865" s="58" t="s">
        <v>910</v>
      </c>
      <c r="P865" s="59">
        <v>6.8571428571428603</v>
      </c>
      <c r="Q865" s="59">
        <v>6.8571428571428603</v>
      </c>
      <c r="R865" s="118"/>
    </row>
    <row r="866" spans="2:18" s="1" customFormat="1" ht="11.85" customHeight="1" x14ac:dyDescent="0.15">
      <c r="B866" s="116" t="s">
        <v>759</v>
      </c>
      <c r="C866" s="52" t="s">
        <v>1006</v>
      </c>
      <c r="D866" s="52" t="s">
        <v>906</v>
      </c>
      <c r="E866" s="8"/>
      <c r="F866" s="9"/>
      <c r="G866" s="8">
        <v>1</v>
      </c>
      <c r="H866" s="9">
        <v>2.1588946459412801E-4</v>
      </c>
      <c r="I866" s="8">
        <v>8</v>
      </c>
      <c r="J866" s="9">
        <v>4.3490078825767902E-4</v>
      </c>
      <c r="K866" s="8"/>
      <c r="L866" s="9"/>
      <c r="M866" s="8"/>
      <c r="N866" s="9"/>
      <c r="O866" s="54" t="s">
        <v>912</v>
      </c>
      <c r="P866" s="55">
        <v>8</v>
      </c>
      <c r="Q866" s="55">
        <v>8</v>
      </c>
      <c r="R866" s="117"/>
    </row>
    <row r="867" spans="2:18" s="1" customFormat="1" ht="11.85" customHeight="1" x14ac:dyDescent="0.15">
      <c r="B867" s="116" t="s">
        <v>704</v>
      </c>
      <c r="C867" s="56" t="s">
        <v>909</v>
      </c>
      <c r="D867" s="56" t="s">
        <v>899</v>
      </c>
      <c r="E867" s="10">
        <v>163</v>
      </c>
      <c r="F867" s="11">
        <v>0.76525821596244104</v>
      </c>
      <c r="G867" s="10">
        <v>50</v>
      </c>
      <c r="H867" s="11">
        <v>1.07944732297064E-2</v>
      </c>
      <c r="I867" s="10">
        <v>189</v>
      </c>
      <c r="J867" s="11">
        <v>1.02745311225877E-2</v>
      </c>
      <c r="K867" s="10"/>
      <c r="L867" s="11"/>
      <c r="M867" s="10"/>
      <c r="N867" s="11"/>
      <c r="O867" s="58" t="s">
        <v>913</v>
      </c>
      <c r="P867" s="59">
        <v>3.78</v>
      </c>
      <c r="Q867" s="59">
        <v>3.78</v>
      </c>
      <c r="R867" s="118">
        <v>1.02</v>
      </c>
    </row>
    <row r="868" spans="2:18" s="1" customFormat="1" ht="11.85" customHeight="1" x14ac:dyDescent="0.15">
      <c r="B868" s="116" t="s">
        <v>504</v>
      </c>
      <c r="C868" s="52" t="s">
        <v>1002</v>
      </c>
      <c r="D868" s="52" t="s">
        <v>906</v>
      </c>
      <c r="E868" s="8"/>
      <c r="F868" s="9"/>
      <c r="G868" s="8">
        <v>1</v>
      </c>
      <c r="H868" s="9">
        <v>2.1588946459412801E-4</v>
      </c>
      <c r="I868" s="8">
        <v>8</v>
      </c>
      <c r="J868" s="9">
        <v>4.3490078825767902E-4</v>
      </c>
      <c r="K868" s="8"/>
      <c r="L868" s="9"/>
      <c r="M868" s="8"/>
      <c r="N868" s="9"/>
      <c r="O868" s="54" t="s">
        <v>909</v>
      </c>
      <c r="P868" s="55">
        <v>8</v>
      </c>
      <c r="Q868" s="55">
        <v>8</v>
      </c>
      <c r="R868" s="117"/>
    </row>
    <row r="869" spans="2:18" s="1" customFormat="1" ht="11.85" customHeight="1" x14ac:dyDescent="0.15">
      <c r="B869" s="116" t="s">
        <v>490</v>
      </c>
      <c r="C869" s="56" t="s">
        <v>1002</v>
      </c>
      <c r="D869" s="56" t="s">
        <v>899</v>
      </c>
      <c r="E869" s="10"/>
      <c r="F869" s="11"/>
      <c r="G869" s="10">
        <v>3</v>
      </c>
      <c r="H869" s="11">
        <v>6.4766839378238301E-4</v>
      </c>
      <c r="I869" s="10">
        <v>38</v>
      </c>
      <c r="J869" s="11">
        <v>2.0657787442239701E-3</v>
      </c>
      <c r="K869" s="10">
        <v>1</v>
      </c>
      <c r="L869" s="11">
        <v>0.33333333333333298</v>
      </c>
      <c r="M869" s="10">
        <v>4</v>
      </c>
      <c r="N869" s="11">
        <v>0.105263157894737</v>
      </c>
      <c r="O869" s="58" t="s">
        <v>921</v>
      </c>
      <c r="P869" s="59">
        <v>12.6666666666667</v>
      </c>
      <c r="Q869" s="59">
        <v>11</v>
      </c>
      <c r="R869" s="118">
        <v>6.3333333333333304</v>
      </c>
    </row>
    <row r="870" spans="2:18" s="1" customFormat="1" ht="11.85" customHeight="1" x14ac:dyDescent="0.15">
      <c r="B870" s="116" t="s">
        <v>311</v>
      </c>
      <c r="C870" s="52" t="s">
        <v>1570</v>
      </c>
      <c r="D870" s="52" t="s">
        <v>899</v>
      </c>
      <c r="E870" s="8">
        <v>1511</v>
      </c>
      <c r="F870" s="9">
        <v>0.42336789016531201</v>
      </c>
      <c r="G870" s="8">
        <v>2058</v>
      </c>
      <c r="H870" s="9">
        <v>0.44430051813471499</v>
      </c>
      <c r="I870" s="8">
        <v>7515</v>
      </c>
      <c r="J870" s="9">
        <v>0.40853492796955698</v>
      </c>
      <c r="K870" s="8">
        <v>82</v>
      </c>
      <c r="L870" s="9">
        <v>3.9844509232264298E-2</v>
      </c>
      <c r="M870" s="8">
        <v>532</v>
      </c>
      <c r="N870" s="9">
        <v>7.0791749833665998E-2</v>
      </c>
      <c r="O870" s="54" t="s">
        <v>922</v>
      </c>
      <c r="P870" s="55">
        <v>3.6516034985422698</v>
      </c>
      <c r="Q870" s="55">
        <v>3.1492914979757098</v>
      </c>
      <c r="R870" s="117">
        <v>0.85034013605442205</v>
      </c>
    </row>
    <row r="871" spans="2:18" s="1" customFormat="1" ht="11.85" customHeight="1" x14ac:dyDescent="0.15">
      <c r="B871" s="116" t="s">
        <v>291</v>
      </c>
      <c r="C871" s="56" t="s">
        <v>1006</v>
      </c>
      <c r="D871" s="56" t="s">
        <v>906</v>
      </c>
      <c r="E871" s="10"/>
      <c r="F871" s="11"/>
      <c r="G871" s="10">
        <v>2</v>
      </c>
      <c r="H871" s="11">
        <v>4.3177892918825603E-4</v>
      </c>
      <c r="I871" s="10">
        <v>5</v>
      </c>
      <c r="J871" s="11">
        <v>2.7181299266104897E-4</v>
      </c>
      <c r="K871" s="10"/>
      <c r="L871" s="11"/>
      <c r="M871" s="10"/>
      <c r="N871" s="11"/>
      <c r="O871" s="58" t="s">
        <v>913</v>
      </c>
      <c r="P871" s="59">
        <v>2.5</v>
      </c>
      <c r="Q871" s="59">
        <v>2.5</v>
      </c>
      <c r="R871" s="118"/>
    </row>
    <row r="872" spans="2:18" s="1" customFormat="1" ht="11.85" customHeight="1" x14ac:dyDescent="0.15">
      <c r="B872" s="116" t="s">
        <v>588</v>
      </c>
      <c r="C872" s="52" t="s">
        <v>916</v>
      </c>
      <c r="D872" s="52" t="s">
        <v>906</v>
      </c>
      <c r="E872" s="8"/>
      <c r="F872" s="9"/>
      <c r="G872" s="8">
        <v>1</v>
      </c>
      <c r="H872" s="9">
        <v>2.1588946459412801E-4</v>
      </c>
      <c r="I872" s="8">
        <v>3</v>
      </c>
      <c r="J872" s="9">
        <v>1.6308779559662999E-4</v>
      </c>
      <c r="K872" s="8"/>
      <c r="L872" s="9"/>
      <c r="M872" s="8"/>
      <c r="N872" s="9"/>
      <c r="O872" s="54" t="s">
        <v>910</v>
      </c>
      <c r="P872" s="55">
        <v>3</v>
      </c>
      <c r="Q872" s="55">
        <v>3</v>
      </c>
      <c r="R872" s="117"/>
    </row>
    <row r="873" spans="2:18" s="1" customFormat="1" ht="11.85" customHeight="1" x14ac:dyDescent="0.15">
      <c r="B873" s="116" t="s">
        <v>701</v>
      </c>
      <c r="C873" s="56" t="s">
        <v>931</v>
      </c>
      <c r="D873" s="56" t="s">
        <v>906</v>
      </c>
      <c r="E873" s="10">
        <v>1</v>
      </c>
      <c r="F873" s="11">
        <v>6.6666666666666693E-2</v>
      </c>
      <c r="G873" s="10">
        <v>14</v>
      </c>
      <c r="H873" s="11">
        <v>3.0224525043177899E-3</v>
      </c>
      <c r="I873" s="10">
        <v>94</v>
      </c>
      <c r="J873" s="11">
        <v>5.1100842620277302E-3</v>
      </c>
      <c r="K873" s="10"/>
      <c r="L873" s="11"/>
      <c r="M873" s="10"/>
      <c r="N873" s="11"/>
      <c r="O873" s="58" t="s">
        <v>928</v>
      </c>
      <c r="P873" s="59">
        <v>6.71428571428571</v>
      </c>
      <c r="Q873" s="59">
        <v>6.71428571428571</v>
      </c>
      <c r="R873" s="118"/>
    </row>
    <row r="874" spans="2:18" s="1" customFormat="1" ht="11.85" customHeight="1" x14ac:dyDescent="0.15">
      <c r="B874" s="116" t="s">
        <v>691</v>
      </c>
      <c r="C874" s="52" t="s">
        <v>931</v>
      </c>
      <c r="D874" s="52" t="s">
        <v>899</v>
      </c>
      <c r="E874" s="8">
        <v>39</v>
      </c>
      <c r="F874" s="9">
        <v>0.76470588235294101</v>
      </c>
      <c r="G874" s="8">
        <v>12</v>
      </c>
      <c r="H874" s="9">
        <v>2.5906735751295299E-3</v>
      </c>
      <c r="I874" s="8">
        <v>92</v>
      </c>
      <c r="J874" s="9">
        <v>5.0013590649633103E-3</v>
      </c>
      <c r="K874" s="8">
        <v>1</v>
      </c>
      <c r="L874" s="9">
        <v>8.3333333333333301E-2</v>
      </c>
      <c r="M874" s="8">
        <v>7</v>
      </c>
      <c r="N874" s="9">
        <v>7.6086956521739094E-2</v>
      </c>
      <c r="O874" s="54" t="s">
        <v>928</v>
      </c>
      <c r="P874" s="55">
        <v>7.6666666666666696</v>
      </c>
      <c r="Q874" s="55">
        <v>6</v>
      </c>
      <c r="R874" s="117">
        <v>1.4166666666666701</v>
      </c>
    </row>
    <row r="875" spans="2:18" s="1" customFormat="1" ht="11.85" customHeight="1" x14ac:dyDescent="0.15">
      <c r="B875" s="116" t="s">
        <v>497</v>
      </c>
      <c r="C875" s="56" t="s">
        <v>1002</v>
      </c>
      <c r="D875" s="56" t="s">
        <v>906</v>
      </c>
      <c r="E875" s="10"/>
      <c r="F875" s="11"/>
      <c r="G875" s="10">
        <v>2</v>
      </c>
      <c r="H875" s="11">
        <v>4.3177892918825603E-4</v>
      </c>
      <c r="I875" s="10">
        <v>22</v>
      </c>
      <c r="J875" s="11">
        <v>1.19597716770862E-3</v>
      </c>
      <c r="K875" s="10"/>
      <c r="L875" s="11"/>
      <c r="M875" s="10"/>
      <c r="N875" s="11"/>
      <c r="O875" s="58" t="s">
        <v>913</v>
      </c>
      <c r="P875" s="59">
        <v>11</v>
      </c>
      <c r="Q875" s="59">
        <v>11</v>
      </c>
      <c r="R875" s="118"/>
    </row>
    <row r="876" spans="2:18" s="1" customFormat="1" ht="11.85" customHeight="1" x14ac:dyDescent="0.15">
      <c r="B876" s="116" t="s">
        <v>503</v>
      </c>
      <c r="C876" s="52" t="s">
        <v>1002</v>
      </c>
      <c r="D876" s="52" t="s">
        <v>906</v>
      </c>
      <c r="E876" s="8"/>
      <c r="F876" s="9"/>
      <c r="G876" s="8">
        <v>1</v>
      </c>
      <c r="H876" s="9">
        <v>2.1588946459412801E-4</v>
      </c>
      <c r="I876" s="8">
        <v>5</v>
      </c>
      <c r="J876" s="9">
        <v>2.7181299266104897E-4</v>
      </c>
      <c r="K876" s="8"/>
      <c r="L876" s="9"/>
      <c r="M876" s="8"/>
      <c r="N876" s="9"/>
      <c r="O876" s="54" t="s">
        <v>910</v>
      </c>
      <c r="P876" s="55">
        <v>5</v>
      </c>
      <c r="Q876" s="55">
        <v>5</v>
      </c>
      <c r="R876" s="117"/>
    </row>
    <row r="877" spans="2:18" s="1" customFormat="1" ht="11.85" customHeight="1" x14ac:dyDescent="0.15">
      <c r="B877" s="116" t="s">
        <v>305</v>
      </c>
      <c r="C877" s="56" t="s">
        <v>1570</v>
      </c>
      <c r="D877" s="56" t="s">
        <v>899</v>
      </c>
      <c r="E877" s="10">
        <v>1959</v>
      </c>
      <c r="F877" s="11">
        <v>0.66361788617886197</v>
      </c>
      <c r="G877" s="10">
        <v>993</v>
      </c>
      <c r="H877" s="11">
        <v>0.21437823834196901</v>
      </c>
      <c r="I877" s="10">
        <v>3018</v>
      </c>
      <c r="J877" s="11">
        <v>0.16406632237020899</v>
      </c>
      <c r="K877" s="10">
        <v>7</v>
      </c>
      <c r="L877" s="11">
        <v>7.0493454179254801E-3</v>
      </c>
      <c r="M877" s="10">
        <v>40</v>
      </c>
      <c r="N877" s="11">
        <v>1.32538104705103E-2</v>
      </c>
      <c r="O877" s="58" t="s">
        <v>921</v>
      </c>
      <c r="P877" s="59">
        <v>3.0392749244713002</v>
      </c>
      <c r="Q877" s="59">
        <v>2.9350912778904701</v>
      </c>
      <c r="R877" s="118">
        <v>0.80664652567975803</v>
      </c>
    </row>
    <row r="878" spans="2:18" s="1" customFormat="1" ht="11.85" customHeight="1" x14ac:dyDescent="0.15">
      <c r="B878" s="116" t="s">
        <v>314</v>
      </c>
      <c r="C878" s="52" t="s">
        <v>1570</v>
      </c>
      <c r="D878" s="52" t="s">
        <v>906</v>
      </c>
      <c r="E878" s="8">
        <v>6</v>
      </c>
      <c r="F878" s="9">
        <v>5.21739130434783E-2</v>
      </c>
      <c r="G878" s="8">
        <v>109</v>
      </c>
      <c r="H878" s="9">
        <v>2.3531951640759899E-2</v>
      </c>
      <c r="I878" s="8">
        <v>753</v>
      </c>
      <c r="J878" s="9">
        <v>4.0935036694753998E-2</v>
      </c>
      <c r="K878" s="8">
        <v>2</v>
      </c>
      <c r="L878" s="9">
        <v>1.8348623853211E-2</v>
      </c>
      <c r="M878" s="8">
        <v>10</v>
      </c>
      <c r="N878" s="9">
        <v>1.32802124833997E-2</v>
      </c>
      <c r="O878" s="54" t="s">
        <v>910</v>
      </c>
      <c r="P878" s="55">
        <v>6.9082568807339504</v>
      </c>
      <c r="Q878" s="55">
        <v>6.5700934579439298</v>
      </c>
      <c r="R878" s="117"/>
    </row>
    <row r="879" spans="2:18" s="1" customFormat="1" ht="11.85" customHeight="1" x14ac:dyDescent="0.15">
      <c r="B879" s="116" t="s">
        <v>698</v>
      </c>
      <c r="C879" s="56" t="s">
        <v>931</v>
      </c>
      <c r="D879" s="56" t="s">
        <v>906</v>
      </c>
      <c r="E879" s="10">
        <v>1</v>
      </c>
      <c r="F879" s="11">
        <v>0.33333333333333298</v>
      </c>
      <c r="G879" s="10">
        <v>2</v>
      </c>
      <c r="H879" s="11">
        <v>4.3177892918825603E-4</v>
      </c>
      <c r="I879" s="10">
        <v>5</v>
      </c>
      <c r="J879" s="11">
        <v>2.7181299266104897E-4</v>
      </c>
      <c r="K879" s="10"/>
      <c r="L879" s="11"/>
      <c r="M879" s="10"/>
      <c r="N879" s="11"/>
      <c r="O879" s="58" t="s">
        <v>916</v>
      </c>
      <c r="P879" s="59">
        <v>2.5</v>
      </c>
      <c r="Q879" s="59">
        <v>2.5</v>
      </c>
      <c r="R879" s="118"/>
    </row>
    <row r="880" spans="2:18" s="1" customFormat="1" ht="11.85" customHeight="1" x14ac:dyDescent="0.15">
      <c r="B880" s="116" t="s">
        <v>309</v>
      </c>
      <c r="C880" s="52" t="s">
        <v>1570</v>
      </c>
      <c r="D880" s="52" t="s">
        <v>899</v>
      </c>
      <c r="E880" s="8">
        <v>555</v>
      </c>
      <c r="F880" s="9">
        <v>0.62782805429864297</v>
      </c>
      <c r="G880" s="8">
        <v>329</v>
      </c>
      <c r="H880" s="9">
        <v>7.1027633851468097E-2</v>
      </c>
      <c r="I880" s="8">
        <v>1530</v>
      </c>
      <c r="J880" s="9">
        <v>8.3174775754281102E-2</v>
      </c>
      <c r="K880" s="8">
        <v>109</v>
      </c>
      <c r="L880" s="9">
        <v>0.33130699088145898</v>
      </c>
      <c r="M880" s="8">
        <v>542</v>
      </c>
      <c r="N880" s="9">
        <v>0.35424836601307202</v>
      </c>
      <c r="O880" s="54" t="s">
        <v>903</v>
      </c>
      <c r="P880" s="55">
        <v>4.6504559270516701</v>
      </c>
      <c r="Q880" s="55">
        <v>2.4863636363636399</v>
      </c>
      <c r="R880" s="117">
        <v>1.2218844984802399</v>
      </c>
    </row>
    <row r="881" spans="2:18" s="1" customFormat="1" ht="11.85" customHeight="1" x14ac:dyDescent="0.15">
      <c r="B881" s="116" t="s">
        <v>316</v>
      </c>
      <c r="C881" s="56" t="s">
        <v>1570</v>
      </c>
      <c r="D881" s="56" t="s">
        <v>906</v>
      </c>
      <c r="E881" s="10">
        <v>85</v>
      </c>
      <c r="F881" s="11">
        <v>0.25835866261398199</v>
      </c>
      <c r="G881" s="10">
        <v>244</v>
      </c>
      <c r="H881" s="11">
        <v>5.2677029360967201E-2</v>
      </c>
      <c r="I881" s="10">
        <v>1464</v>
      </c>
      <c r="J881" s="11">
        <v>7.9586844251155198E-2</v>
      </c>
      <c r="K881" s="10">
        <v>9</v>
      </c>
      <c r="L881" s="11">
        <v>3.6885245901639302E-2</v>
      </c>
      <c r="M881" s="10">
        <v>47</v>
      </c>
      <c r="N881" s="11">
        <v>3.2103825136612002E-2</v>
      </c>
      <c r="O881" s="58" t="s">
        <v>923</v>
      </c>
      <c r="P881" s="59">
        <v>6</v>
      </c>
      <c r="Q881" s="59">
        <v>5.4553191489361703</v>
      </c>
      <c r="R881" s="118"/>
    </row>
    <row r="882" spans="2:18" s="1" customFormat="1" ht="11.85" customHeight="1" x14ac:dyDescent="0.15">
      <c r="B882" s="116" t="s">
        <v>306</v>
      </c>
      <c r="C882" s="52" t="s">
        <v>1570</v>
      </c>
      <c r="D882" s="52" t="s">
        <v>899</v>
      </c>
      <c r="E882" s="8">
        <v>87</v>
      </c>
      <c r="F882" s="9">
        <v>0.37826086956521698</v>
      </c>
      <c r="G882" s="8">
        <v>143</v>
      </c>
      <c r="H882" s="9">
        <v>3.08721934369603E-2</v>
      </c>
      <c r="I882" s="8">
        <v>653</v>
      </c>
      <c r="J882" s="9">
        <v>3.5498776841532999E-2</v>
      </c>
      <c r="K882" s="8">
        <v>1</v>
      </c>
      <c r="L882" s="9">
        <v>6.9930069930069904E-3</v>
      </c>
      <c r="M882" s="8">
        <v>12</v>
      </c>
      <c r="N882" s="9">
        <v>1.8376722817764202E-2</v>
      </c>
      <c r="O882" s="54" t="s">
        <v>910</v>
      </c>
      <c r="P882" s="55">
        <v>4.5664335664335702</v>
      </c>
      <c r="Q882" s="55">
        <v>4.3732394366197198</v>
      </c>
      <c r="R882" s="117">
        <v>1.05594405594406</v>
      </c>
    </row>
    <row r="883" spans="2:18" s="1" customFormat="1" ht="11.85" customHeight="1" x14ac:dyDescent="0.15">
      <c r="B883" s="116" t="s">
        <v>313</v>
      </c>
      <c r="C883" s="56" t="s">
        <v>1570</v>
      </c>
      <c r="D883" s="56" t="s">
        <v>906</v>
      </c>
      <c r="E883" s="10">
        <v>2</v>
      </c>
      <c r="F883" s="11">
        <v>1.2820512820512799E-2</v>
      </c>
      <c r="G883" s="10">
        <v>154</v>
      </c>
      <c r="H883" s="11">
        <v>3.3246977547495699E-2</v>
      </c>
      <c r="I883" s="10">
        <v>1142</v>
      </c>
      <c r="J883" s="11">
        <v>6.2082087523783601E-2</v>
      </c>
      <c r="K883" s="10"/>
      <c r="L883" s="11"/>
      <c r="M883" s="10"/>
      <c r="N883" s="11"/>
      <c r="O883" s="58" t="s">
        <v>900</v>
      </c>
      <c r="P883" s="59">
        <v>7.4155844155844202</v>
      </c>
      <c r="Q883" s="59">
        <v>7.4155844155844202</v>
      </c>
      <c r="R883" s="118"/>
    </row>
    <row r="884" spans="2:18" s="1" customFormat="1" ht="11.85" customHeight="1" x14ac:dyDescent="0.15">
      <c r="B884" s="116" t="s">
        <v>473</v>
      </c>
      <c r="C884" s="52" t="s">
        <v>1002</v>
      </c>
      <c r="D884" s="52" t="s">
        <v>899</v>
      </c>
      <c r="E884" s="8"/>
      <c r="F884" s="9"/>
      <c r="G884" s="8">
        <v>1</v>
      </c>
      <c r="H884" s="9">
        <v>2.1588946459412801E-4</v>
      </c>
      <c r="I884" s="8">
        <v>4</v>
      </c>
      <c r="J884" s="9">
        <v>2.1745039412883899E-4</v>
      </c>
      <c r="K884" s="8"/>
      <c r="L884" s="9"/>
      <c r="M884" s="8"/>
      <c r="N884" s="9"/>
      <c r="O884" s="54" t="s">
        <v>911</v>
      </c>
      <c r="P884" s="55">
        <v>4</v>
      </c>
      <c r="Q884" s="55">
        <v>4</v>
      </c>
      <c r="R884" s="117">
        <v>1</v>
      </c>
    </row>
    <row r="885" spans="2:18" s="1" customFormat="1" ht="11.85" customHeight="1" x14ac:dyDescent="0.15">
      <c r="B885" s="116" t="s">
        <v>308</v>
      </c>
      <c r="C885" s="56" t="s">
        <v>1570</v>
      </c>
      <c r="D885" s="56" t="s">
        <v>899</v>
      </c>
      <c r="E885" s="10">
        <v>435</v>
      </c>
      <c r="F885" s="11">
        <v>0.608391608391608</v>
      </c>
      <c r="G885" s="10">
        <v>280</v>
      </c>
      <c r="H885" s="11">
        <v>6.0449050086355802E-2</v>
      </c>
      <c r="I885" s="10">
        <v>995</v>
      </c>
      <c r="J885" s="11">
        <v>5.4090785539548797E-2</v>
      </c>
      <c r="K885" s="10">
        <v>54</v>
      </c>
      <c r="L885" s="11">
        <v>0.192857142857143</v>
      </c>
      <c r="M885" s="10">
        <v>223</v>
      </c>
      <c r="N885" s="11">
        <v>0.224120603015075</v>
      </c>
      <c r="O885" s="58" t="s">
        <v>903</v>
      </c>
      <c r="P885" s="59">
        <v>3.5535714285714302</v>
      </c>
      <c r="Q885" s="59">
        <v>2.4247787610619498</v>
      </c>
      <c r="R885" s="118">
        <v>1.1214285714285701</v>
      </c>
    </row>
    <row r="886" spans="2:18" s="1" customFormat="1" ht="11.85" customHeight="1" x14ac:dyDescent="0.15">
      <c r="B886" s="116" t="s">
        <v>317</v>
      </c>
      <c r="C886" s="52" t="s">
        <v>1570</v>
      </c>
      <c r="D886" s="52" t="s">
        <v>906</v>
      </c>
      <c r="E886" s="8">
        <v>11</v>
      </c>
      <c r="F886" s="9">
        <v>0.5</v>
      </c>
      <c r="G886" s="8">
        <v>11</v>
      </c>
      <c r="H886" s="9">
        <v>2.3747841105354098E-3</v>
      </c>
      <c r="I886" s="8">
        <v>33</v>
      </c>
      <c r="J886" s="9">
        <v>1.79396575156292E-3</v>
      </c>
      <c r="K886" s="8"/>
      <c r="L886" s="9"/>
      <c r="M886" s="8"/>
      <c r="N886" s="9"/>
      <c r="O886" s="54" t="s">
        <v>912</v>
      </c>
      <c r="P886" s="55">
        <v>3</v>
      </c>
      <c r="Q886" s="55">
        <v>3</v>
      </c>
      <c r="R886" s="117"/>
    </row>
    <row r="887" spans="2:18" s="1" customFormat="1" ht="11.85" customHeight="1" x14ac:dyDescent="0.15">
      <c r="B887" s="116" t="s">
        <v>717</v>
      </c>
      <c r="C887" s="56" t="s">
        <v>1571</v>
      </c>
      <c r="D887" s="56" t="s">
        <v>899</v>
      </c>
      <c r="E887" s="10">
        <v>2</v>
      </c>
      <c r="F887" s="11">
        <v>0.66666666666666696</v>
      </c>
      <c r="G887" s="10">
        <v>1</v>
      </c>
      <c r="H887" s="11">
        <v>2.1588946459412801E-4</v>
      </c>
      <c r="I887" s="10">
        <v>17</v>
      </c>
      <c r="J887" s="11">
        <v>9.2416417504756704E-4</v>
      </c>
      <c r="K887" s="10"/>
      <c r="L887" s="11"/>
      <c r="M887" s="10"/>
      <c r="N887" s="11"/>
      <c r="O887" s="58" t="s">
        <v>946</v>
      </c>
      <c r="P887" s="59">
        <v>17</v>
      </c>
      <c r="Q887" s="59">
        <v>17</v>
      </c>
      <c r="R887" s="118">
        <v>16</v>
      </c>
    </row>
    <row r="888" spans="2:18" s="1" customFormat="1" ht="11.85" customHeight="1" x14ac:dyDescent="0.15">
      <c r="B888" s="116" t="s">
        <v>310</v>
      </c>
      <c r="C888" s="52" t="s">
        <v>1570</v>
      </c>
      <c r="D888" s="52" t="s">
        <v>899</v>
      </c>
      <c r="E888" s="8">
        <v>241</v>
      </c>
      <c r="F888" s="9">
        <v>0.69653179190751502</v>
      </c>
      <c r="G888" s="8">
        <v>105</v>
      </c>
      <c r="H888" s="9">
        <v>2.26683937823834E-2</v>
      </c>
      <c r="I888" s="8">
        <v>238</v>
      </c>
      <c r="J888" s="9">
        <v>1.29382984506659E-2</v>
      </c>
      <c r="K888" s="8">
        <v>5</v>
      </c>
      <c r="L888" s="9">
        <v>4.7619047619047603E-2</v>
      </c>
      <c r="M888" s="8">
        <v>7</v>
      </c>
      <c r="N888" s="9">
        <v>2.9411764705882401E-2</v>
      </c>
      <c r="O888" s="54" t="s">
        <v>903</v>
      </c>
      <c r="P888" s="55">
        <v>2.2666666666666702</v>
      </c>
      <c r="Q888" s="55">
        <v>2.11</v>
      </c>
      <c r="R888" s="117">
        <v>1.02857142857143</v>
      </c>
    </row>
    <row r="889" spans="2:18" s="1" customFormat="1" ht="11.85" customHeight="1" x14ac:dyDescent="0.15">
      <c r="B889" s="116" t="s">
        <v>549</v>
      </c>
      <c r="C889" s="56" t="s">
        <v>920</v>
      </c>
      <c r="D889" s="56" t="s">
        <v>899</v>
      </c>
      <c r="E889" s="10"/>
      <c r="F889" s="11"/>
      <c r="G889" s="10">
        <v>1</v>
      </c>
      <c r="H889" s="11">
        <v>2.1588946459412801E-4</v>
      </c>
      <c r="I889" s="10">
        <v>2</v>
      </c>
      <c r="J889" s="11">
        <v>1.0872519706442E-4</v>
      </c>
      <c r="K889" s="10"/>
      <c r="L889" s="11"/>
      <c r="M889" s="10"/>
      <c r="N889" s="11"/>
      <c r="O889" s="58" t="s">
        <v>904</v>
      </c>
      <c r="P889" s="59">
        <v>2</v>
      </c>
      <c r="Q889" s="59">
        <v>2</v>
      </c>
      <c r="R889" s="118">
        <v>0</v>
      </c>
    </row>
    <row r="890" spans="2:18" s="1" customFormat="1" ht="11.85" customHeight="1" x14ac:dyDescent="0.15">
      <c r="B890" s="116" t="s">
        <v>315</v>
      </c>
      <c r="C890" s="52" t="s">
        <v>1570</v>
      </c>
      <c r="D890" s="52" t="s">
        <v>906</v>
      </c>
      <c r="E890" s="8">
        <v>1</v>
      </c>
      <c r="F890" s="9">
        <v>0.5</v>
      </c>
      <c r="G890" s="8">
        <v>1</v>
      </c>
      <c r="H890" s="9">
        <v>2.1588946459412801E-4</v>
      </c>
      <c r="I890" s="8">
        <v>9</v>
      </c>
      <c r="J890" s="9">
        <v>4.8926338678988905E-4</v>
      </c>
      <c r="K890" s="8"/>
      <c r="L890" s="9"/>
      <c r="M890" s="8"/>
      <c r="N890" s="9"/>
      <c r="O890" s="54" t="s">
        <v>920</v>
      </c>
      <c r="P890" s="55">
        <v>9</v>
      </c>
      <c r="Q890" s="55">
        <v>9</v>
      </c>
      <c r="R890" s="117"/>
    </row>
    <row r="891" spans="2:18" s="1" customFormat="1" ht="11.85" customHeight="1" x14ac:dyDescent="0.15">
      <c r="B891" s="116" t="s">
        <v>307</v>
      </c>
      <c r="C891" s="56" t="s">
        <v>1570</v>
      </c>
      <c r="D891" s="56" t="s">
        <v>899</v>
      </c>
      <c r="E891" s="10">
        <v>77</v>
      </c>
      <c r="F891" s="11">
        <v>0.55395683453237399</v>
      </c>
      <c r="G891" s="10">
        <v>62</v>
      </c>
      <c r="H891" s="11">
        <v>1.33851468048359E-2</v>
      </c>
      <c r="I891" s="10">
        <v>264</v>
      </c>
      <c r="J891" s="11">
        <v>1.43517260125034E-2</v>
      </c>
      <c r="K891" s="10"/>
      <c r="L891" s="11"/>
      <c r="M891" s="10"/>
      <c r="N891" s="11"/>
      <c r="O891" s="58" t="s">
        <v>908</v>
      </c>
      <c r="P891" s="59">
        <v>4.2580645161290303</v>
      </c>
      <c r="Q891" s="59">
        <v>4.2580645161290303</v>
      </c>
      <c r="R891" s="118">
        <v>1.4032258064516101</v>
      </c>
    </row>
    <row r="892" spans="2:18" s="1" customFormat="1" ht="11.85" customHeight="1" x14ac:dyDescent="0.15">
      <c r="B892" s="116" t="s">
        <v>312</v>
      </c>
      <c r="C892" s="52" t="s">
        <v>1570</v>
      </c>
      <c r="D892" s="52" t="s">
        <v>906</v>
      </c>
      <c r="E892" s="8">
        <v>4</v>
      </c>
      <c r="F892" s="9">
        <v>0.133333333333333</v>
      </c>
      <c r="G892" s="8">
        <v>26</v>
      </c>
      <c r="H892" s="9">
        <v>5.6131260794473198E-3</v>
      </c>
      <c r="I892" s="8">
        <v>126</v>
      </c>
      <c r="J892" s="9">
        <v>6.84968741505844E-3</v>
      </c>
      <c r="K892" s="8">
        <v>2</v>
      </c>
      <c r="L892" s="9">
        <v>7.69230769230769E-2</v>
      </c>
      <c r="M892" s="8">
        <v>3</v>
      </c>
      <c r="N892" s="9">
        <v>2.3809523809523801E-2</v>
      </c>
      <c r="O892" s="54" t="s">
        <v>912</v>
      </c>
      <c r="P892" s="55">
        <v>4.8461538461538503</v>
      </c>
      <c r="Q892" s="55">
        <v>4.0416666666666696</v>
      </c>
      <c r="R892" s="117"/>
    </row>
    <row r="893" spans="2:18" s="1" customFormat="1" ht="15.4" customHeight="1" x14ac:dyDescent="0.15">
      <c r="B893" s="119" t="s">
        <v>1009</v>
      </c>
      <c r="C893" s="63"/>
      <c r="D893" s="63"/>
      <c r="E893" s="20">
        <v>4</v>
      </c>
      <c r="F893" s="22">
        <v>1</v>
      </c>
      <c r="G893" s="20">
        <v>0</v>
      </c>
      <c r="H893" s="22">
        <v>0</v>
      </c>
      <c r="I893" s="20">
        <v>0</v>
      </c>
      <c r="J893" s="22">
        <v>0</v>
      </c>
      <c r="K893" s="20">
        <v>0</v>
      </c>
      <c r="L893" s="22">
        <v>0</v>
      </c>
      <c r="M893" s="20">
        <v>0</v>
      </c>
      <c r="N893" s="22">
        <v>0</v>
      </c>
      <c r="O893" s="63"/>
      <c r="P893" s="64">
        <v>0</v>
      </c>
      <c r="Q893" s="64">
        <v>0</v>
      </c>
      <c r="R893" s="120">
        <v>0</v>
      </c>
    </row>
    <row r="894" spans="2:18" s="1" customFormat="1" ht="14.65" customHeight="1" x14ac:dyDescent="0.15">
      <c r="B894" s="119" t="s">
        <v>1010</v>
      </c>
      <c r="C894" s="65"/>
      <c r="D894" s="65"/>
      <c r="E894" s="21">
        <v>2</v>
      </c>
      <c r="F894" s="23">
        <v>1</v>
      </c>
      <c r="G894" s="21">
        <v>0</v>
      </c>
      <c r="H894" s="23">
        <v>0</v>
      </c>
      <c r="I894" s="21">
        <v>0</v>
      </c>
      <c r="J894" s="23">
        <v>0</v>
      </c>
      <c r="K894" s="21">
        <v>0</v>
      </c>
      <c r="L894" s="23">
        <v>0</v>
      </c>
      <c r="M894" s="21">
        <v>0</v>
      </c>
      <c r="N894" s="23">
        <v>0</v>
      </c>
      <c r="O894" s="65"/>
      <c r="P894" s="66">
        <v>0</v>
      </c>
      <c r="Q894" s="66">
        <v>0</v>
      </c>
      <c r="R894" s="121"/>
    </row>
    <row r="895" spans="2:18" s="1" customFormat="1" ht="14.65" customHeight="1" x14ac:dyDescent="0.15">
      <c r="B895" s="108" t="s">
        <v>879</v>
      </c>
      <c r="C895" s="122"/>
      <c r="D895" s="122"/>
      <c r="E895" s="109">
        <v>5245</v>
      </c>
      <c r="F895" s="110">
        <v>0.53103168978434701</v>
      </c>
      <c r="G895" s="109">
        <v>4632</v>
      </c>
      <c r="H895" s="110">
        <v>1</v>
      </c>
      <c r="I895" s="109">
        <v>18395</v>
      </c>
      <c r="J895" s="110">
        <v>1</v>
      </c>
      <c r="K895" s="109">
        <v>274</v>
      </c>
      <c r="L895" s="110">
        <v>5.9153713298791002E-2</v>
      </c>
      <c r="M895" s="109">
        <v>1429</v>
      </c>
      <c r="N895" s="110">
        <v>7.7684153302527897E-2</v>
      </c>
      <c r="O895" s="122"/>
      <c r="P895" s="123">
        <v>3.9712867012089799</v>
      </c>
      <c r="Q895" s="123">
        <v>3.48233134465351</v>
      </c>
      <c r="R895" s="124">
        <v>0.92050520059435403</v>
      </c>
    </row>
    <row r="896" spans="2:18" s="1" customFormat="1" ht="12.75" customHeight="1" x14ac:dyDescent="0.2">
      <c r="B896" s="183" t="s">
        <v>979</v>
      </c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</row>
    <row r="897" spans="2:18" s="1" customFormat="1" ht="14.65" customHeight="1" x14ac:dyDescent="0.15"/>
    <row r="898" spans="2:18" s="1" customFormat="1" ht="14.65" customHeight="1" x14ac:dyDescent="0.15">
      <c r="B898" s="114" t="s">
        <v>1833</v>
      </c>
    </row>
    <row r="899" spans="2:18" s="1" customFormat="1" ht="21.75" customHeight="1" x14ac:dyDescent="0.2">
      <c r="B899" s="192"/>
      <c r="C899" s="101"/>
      <c r="D899" s="193"/>
      <c r="E899" s="193"/>
      <c r="F899" s="193"/>
      <c r="G899" s="167" t="s">
        <v>885</v>
      </c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</row>
    <row r="900" spans="2:18" s="1" customFormat="1" ht="14.65" customHeight="1" x14ac:dyDescent="0.2">
      <c r="B900" s="192"/>
      <c r="C900" s="62"/>
      <c r="D900" s="193"/>
      <c r="E900" s="193"/>
      <c r="F900" s="193"/>
      <c r="G900" s="177" t="s">
        <v>832</v>
      </c>
      <c r="H900" s="177"/>
      <c r="I900" s="177"/>
      <c r="J900" s="177"/>
      <c r="K900" s="174" t="s">
        <v>886</v>
      </c>
      <c r="L900" s="174"/>
      <c r="M900" s="174"/>
      <c r="N900" s="174"/>
      <c r="O900" s="174" t="s">
        <v>887</v>
      </c>
      <c r="P900" s="191" t="s">
        <v>888</v>
      </c>
      <c r="Q900" s="191"/>
      <c r="R900" s="191"/>
    </row>
    <row r="901" spans="2:18" s="1" customFormat="1" ht="14.65" customHeight="1" x14ac:dyDescent="0.15">
      <c r="B901" s="194" t="s">
        <v>274</v>
      </c>
      <c r="C901" s="177" t="s">
        <v>1001</v>
      </c>
      <c r="D901" s="177" t="s">
        <v>889</v>
      </c>
      <c r="E901" s="195" t="s">
        <v>842</v>
      </c>
      <c r="F901" s="195"/>
      <c r="G901" s="177" t="s">
        <v>890</v>
      </c>
      <c r="H901" s="177"/>
      <c r="I901" s="177" t="s">
        <v>891</v>
      </c>
      <c r="J901" s="177"/>
      <c r="K901" s="174" t="s">
        <v>890</v>
      </c>
      <c r="L901" s="174"/>
      <c r="M901" s="174" t="s">
        <v>891</v>
      </c>
      <c r="N901" s="174"/>
      <c r="O901" s="174"/>
      <c r="P901" s="191"/>
      <c r="Q901" s="191"/>
      <c r="R901" s="191"/>
    </row>
    <row r="902" spans="2:18" s="1" customFormat="1" ht="37.15" customHeight="1" x14ac:dyDescent="0.15">
      <c r="B902" s="194"/>
      <c r="C902" s="177"/>
      <c r="D902" s="177"/>
      <c r="E902" s="50" t="s">
        <v>892</v>
      </c>
      <c r="F902" s="50" t="s">
        <v>893</v>
      </c>
      <c r="G902" s="50" t="s">
        <v>892</v>
      </c>
      <c r="H902" s="27" t="s">
        <v>894</v>
      </c>
      <c r="I902" s="50" t="s">
        <v>892</v>
      </c>
      <c r="J902" s="27" t="s">
        <v>894</v>
      </c>
      <c r="K902" s="27" t="s">
        <v>892</v>
      </c>
      <c r="L902" s="27" t="s">
        <v>893</v>
      </c>
      <c r="M902" s="27" t="s">
        <v>892</v>
      </c>
      <c r="N902" s="27" t="s">
        <v>893</v>
      </c>
      <c r="O902" s="174"/>
      <c r="P902" s="27" t="s">
        <v>895</v>
      </c>
      <c r="Q902" s="27" t="s">
        <v>896</v>
      </c>
      <c r="R902" s="115" t="s">
        <v>897</v>
      </c>
    </row>
    <row r="903" spans="2:18" s="1" customFormat="1" ht="11.85" customHeight="1" x14ac:dyDescent="0.15">
      <c r="B903" s="116" t="s">
        <v>449</v>
      </c>
      <c r="C903" s="52" t="s">
        <v>1013</v>
      </c>
      <c r="D903" s="52" t="s">
        <v>906</v>
      </c>
      <c r="E903" s="8">
        <v>11</v>
      </c>
      <c r="F903" s="9">
        <v>0.91666666666666696</v>
      </c>
      <c r="G903" s="8">
        <v>1</v>
      </c>
      <c r="H903" s="9">
        <v>1</v>
      </c>
      <c r="I903" s="8">
        <v>4</v>
      </c>
      <c r="J903" s="9">
        <v>1</v>
      </c>
      <c r="K903" s="8"/>
      <c r="L903" s="9"/>
      <c r="M903" s="8"/>
      <c r="N903" s="9"/>
      <c r="O903" s="54" t="s">
        <v>903</v>
      </c>
      <c r="P903" s="55">
        <v>4</v>
      </c>
      <c r="Q903" s="55">
        <v>4</v>
      </c>
      <c r="R903" s="117"/>
    </row>
    <row r="904" spans="2:18" s="1" customFormat="1" ht="15.4" customHeight="1" x14ac:dyDescent="0.15">
      <c r="B904" s="119" t="s">
        <v>1009</v>
      </c>
      <c r="C904" s="63"/>
      <c r="D904" s="63"/>
      <c r="E904" s="20"/>
      <c r="F904" s="22"/>
      <c r="G904" s="20"/>
      <c r="H904" s="22"/>
      <c r="I904" s="20"/>
      <c r="J904" s="22"/>
      <c r="K904" s="20"/>
      <c r="L904" s="22"/>
      <c r="M904" s="20"/>
      <c r="N904" s="22"/>
      <c r="O904" s="63"/>
      <c r="P904" s="64"/>
      <c r="Q904" s="64"/>
      <c r="R904" s="120"/>
    </row>
    <row r="905" spans="2:18" s="1" customFormat="1" ht="14.65" customHeight="1" x14ac:dyDescent="0.15">
      <c r="B905" s="119" t="s">
        <v>1010</v>
      </c>
      <c r="C905" s="65"/>
      <c r="D905" s="65"/>
      <c r="E905" s="21">
        <v>0</v>
      </c>
      <c r="F905" s="23">
        <v>0</v>
      </c>
      <c r="G905" s="21">
        <v>0</v>
      </c>
      <c r="H905" s="23">
        <v>0</v>
      </c>
      <c r="I905" s="21">
        <v>0</v>
      </c>
      <c r="J905" s="23">
        <v>0</v>
      </c>
      <c r="K905" s="21"/>
      <c r="L905" s="23">
        <v>0</v>
      </c>
      <c r="M905" s="21"/>
      <c r="N905" s="23">
        <v>0</v>
      </c>
      <c r="O905" s="65"/>
      <c r="P905" s="66">
        <v>0</v>
      </c>
      <c r="Q905" s="66">
        <v>0</v>
      </c>
      <c r="R905" s="121"/>
    </row>
    <row r="906" spans="2:18" s="1" customFormat="1" ht="14.65" customHeight="1" x14ac:dyDescent="0.15">
      <c r="B906" s="108" t="s">
        <v>879</v>
      </c>
      <c r="C906" s="122"/>
      <c r="D906" s="122"/>
      <c r="E906" s="109">
        <v>11</v>
      </c>
      <c r="F906" s="110">
        <v>0.91666666666666696</v>
      </c>
      <c r="G906" s="109">
        <v>1</v>
      </c>
      <c r="H906" s="110">
        <v>1</v>
      </c>
      <c r="I906" s="109">
        <v>4</v>
      </c>
      <c r="J906" s="110">
        <v>1</v>
      </c>
      <c r="K906" s="109"/>
      <c r="L906" s="110"/>
      <c r="M906" s="109"/>
      <c r="N906" s="110"/>
      <c r="O906" s="122"/>
      <c r="P906" s="123">
        <v>4</v>
      </c>
      <c r="Q906" s="123">
        <v>4</v>
      </c>
      <c r="R906" s="124"/>
    </row>
    <row r="907" spans="2:18" s="1" customFormat="1" ht="12.75" customHeight="1" x14ac:dyDescent="0.2">
      <c r="B907" s="183" t="s">
        <v>979</v>
      </c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</row>
    <row r="908" spans="2:18" s="1" customFormat="1" ht="14.65" customHeight="1" x14ac:dyDescent="0.15"/>
    <row r="909" spans="2:18" s="1" customFormat="1" ht="14.65" customHeight="1" x14ac:dyDescent="0.15">
      <c r="B909" s="114" t="s">
        <v>1834</v>
      </c>
    </row>
    <row r="910" spans="2:18" s="1" customFormat="1" ht="21.75" customHeight="1" x14ac:dyDescent="0.2">
      <c r="B910" s="192"/>
      <c r="C910" s="101"/>
      <c r="D910" s="193"/>
      <c r="E910" s="193"/>
      <c r="F910" s="193"/>
      <c r="G910" s="167" t="s">
        <v>885</v>
      </c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</row>
    <row r="911" spans="2:18" s="1" customFormat="1" ht="14.65" customHeight="1" x14ac:dyDescent="0.2">
      <c r="B911" s="192"/>
      <c r="C911" s="62"/>
      <c r="D911" s="193"/>
      <c r="E911" s="193"/>
      <c r="F911" s="193"/>
      <c r="G911" s="177" t="s">
        <v>832</v>
      </c>
      <c r="H911" s="177"/>
      <c r="I911" s="177"/>
      <c r="J911" s="177"/>
      <c r="K911" s="174" t="s">
        <v>886</v>
      </c>
      <c r="L911" s="174"/>
      <c r="M911" s="174"/>
      <c r="N911" s="174"/>
      <c r="O911" s="174" t="s">
        <v>887</v>
      </c>
      <c r="P911" s="191" t="s">
        <v>888</v>
      </c>
      <c r="Q911" s="191"/>
      <c r="R911" s="191"/>
    </row>
    <row r="912" spans="2:18" s="1" customFormat="1" ht="14.65" customHeight="1" x14ac:dyDescent="0.15">
      <c r="B912" s="194" t="s">
        <v>274</v>
      </c>
      <c r="C912" s="177" t="s">
        <v>1001</v>
      </c>
      <c r="D912" s="177" t="s">
        <v>889</v>
      </c>
      <c r="E912" s="195" t="s">
        <v>842</v>
      </c>
      <c r="F912" s="195"/>
      <c r="G912" s="177" t="s">
        <v>890</v>
      </c>
      <c r="H912" s="177"/>
      <c r="I912" s="177" t="s">
        <v>891</v>
      </c>
      <c r="J912" s="177"/>
      <c r="K912" s="174" t="s">
        <v>890</v>
      </c>
      <c r="L912" s="174"/>
      <c r="M912" s="174" t="s">
        <v>891</v>
      </c>
      <c r="N912" s="174"/>
      <c r="O912" s="174"/>
      <c r="P912" s="191"/>
      <c r="Q912" s="191"/>
      <c r="R912" s="191"/>
    </row>
    <row r="913" spans="2:18" s="1" customFormat="1" ht="37.15" customHeight="1" x14ac:dyDescent="0.15">
      <c r="B913" s="194"/>
      <c r="C913" s="177"/>
      <c r="D913" s="177"/>
      <c r="E913" s="50" t="s">
        <v>892</v>
      </c>
      <c r="F913" s="50" t="s">
        <v>893</v>
      </c>
      <c r="G913" s="50" t="s">
        <v>892</v>
      </c>
      <c r="H913" s="27" t="s">
        <v>894</v>
      </c>
      <c r="I913" s="50" t="s">
        <v>892</v>
      </c>
      <c r="J913" s="27" t="s">
        <v>894</v>
      </c>
      <c r="K913" s="27" t="s">
        <v>892</v>
      </c>
      <c r="L913" s="27" t="s">
        <v>893</v>
      </c>
      <c r="M913" s="27" t="s">
        <v>892</v>
      </c>
      <c r="N913" s="27" t="s">
        <v>893</v>
      </c>
      <c r="O913" s="174"/>
      <c r="P913" s="27" t="s">
        <v>895</v>
      </c>
      <c r="Q913" s="27" t="s">
        <v>896</v>
      </c>
      <c r="R913" s="115" t="s">
        <v>897</v>
      </c>
    </row>
    <row r="914" spans="2:18" s="1" customFormat="1" ht="11.85" customHeight="1" x14ac:dyDescent="0.15">
      <c r="B914" s="116" t="s">
        <v>777</v>
      </c>
      <c r="C914" s="52" t="s">
        <v>1002</v>
      </c>
      <c r="D914" s="52" t="s">
        <v>899</v>
      </c>
      <c r="E914" s="8">
        <v>34</v>
      </c>
      <c r="F914" s="9">
        <v>9.2386283354165498E-4</v>
      </c>
      <c r="G914" s="8">
        <v>36768</v>
      </c>
      <c r="H914" s="9">
        <v>0.377359265151126</v>
      </c>
      <c r="I914" s="8">
        <v>263415</v>
      </c>
      <c r="J914" s="9">
        <v>0.39682348386358102</v>
      </c>
      <c r="K914" s="8">
        <v>231</v>
      </c>
      <c r="L914" s="9">
        <v>6.2826370757180202E-3</v>
      </c>
      <c r="M914" s="8">
        <v>1911</v>
      </c>
      <c r="N914" s="9">
        <v>7.2547121462331297E-3</v>
      </c>
      <c r="O914" s="54" t="s">
        <v>900</v>
      </c>
      <c r="P914" s="55">
        <v>7.1642460835509096</v>
      </c>
      <c r="Q914" s="55">
        <v>6.99217231847169</v>
      </c>
      <c r="R914" s="117">
        <v>1.1651979982593601</v>
      </c>
    </row>
    <row r="915" spans="2:18" s="1" customFormat="1" ht="11.85" customHeight="1" x14ac:dyDescent="0.15">
      <c r="B915" s="116" t="s">
        <v>710</v>
      </c>
      <c r="C915" s="56" t="s">
        <v>909</v>
      </c>
      <c r="D915" s="56" t="s">
        <v>906</v>
      </c>
      <c r="E915" s="10">
        <v>1185</v>
      </c>
      <c r="F915" s="11">
        <v>0.79637096774193605</v>
      </c>
      <c r="G915" s="10">
        <v>303</v>
      </c>
      <c r="H915" s="11">
        <v>3.1097654846821E-3</v>
      </c>
      <c r="I915" s="10">
        <v>1238</v>
      </c>
      <c r="J915" s="11">
        <v>1.8649942980586301E-3</v>
      </c>
      <c r="K915" s="10">
        <v>20</v>
      </c>
      <c r="L915" s="11">
        <v>6.6006600660066E-2</v>
      </c>
      <c r="M915" s="10">
        <v>156</v>
      </c>
      <c r="N915" s="11">
        <v>0.126009693053312</v>
      </c>
      <c r="O915" s="58" t="s">
        <v>922</v>
      </c>
      <c r="P915" s="59">
        <v>4.0858085808580897</v>
      </c>
      <c r="Q915" s="59">
        <v>3.1872791519434598</v>
      </c>
      <c r="R915" s="118"/>
    </row>
    <row r="916" spans="2:18" s="1" customFormat="1" ht="11.85" customHeight="1" x14ac:dyDescent="0.15">
      <c r="B916" s="116" t="s">
        <v>478</v>
      </c>
      <c r="C916" s="52" t="s">
        <v>1002</v>
      </c>
      <c r="D916" s="52" t="s">
        <v>899</v>
      </c>
      <c r="E916" s="8">
        <v>815</v>
      </c>
      <c r="F916" s="9">
        <v>9.4252341852665705E-2</v>
      </c>
      <c r="G916" s="8">
        <v>7832</v>
      </c>
      <c r="H916" s="9">
        <v>8.0381792990198597E-2</v>
      </c>
      <c r="I916" s="8">
        <v>49487</v>
      </c>
      <c r="J916" s="9">
        <v>7.4550058827162605E-2</v>
      </c>
      <c r="K916" s="8">
        <v>93</v>
      </c>
      <c r="L916" s="9">
        <v>1.1874361593462701E-2</v>
      </c>
      <c r="M916" s="8">
        <v>617</v>
      </c>
      <c r="N916" s="9">
        <v>1.24679208681068E-2</v>
      </c>
      <c r="O916" s="54" t="s">
        <v>913</v>
      </c>
      <c r="P916" s="55">
        <v>6.3185648621041901</v>
      </c>
      <c r="Q916" s="55">
        <v>6.0458715596330297</v>
      </c>
      <c r="R916" s="117">
        <v>2.2322522982635302</v>
      </c>
    </row>
    <row r="917" spans="2:18" s="1" customFormat="1" ht="11.85" customHeight="1" x14ac:dyDescent="0.15">
      <c r="B917" s="116" t="s">
        <v>492</v>
      </c>
      <c r="C917" s="56" t="s">
        <v>1002</v>
      </c>
      <c r="D917" s="56" t="s">
        <v>906</v>
      </c>
      <c r="E917" s="10">
        <v>123</v>
      </c>
      <c r="F917" s="11">
        <v>7.4954296160877495E-2</v>
      </c>
      <c r="G917" s="10">
        <v>1518</v>
      </c>
      <c r="H917" s="11">
        <v>1.55796171806846E-2</v>
      </c>
      <c r="I917" s="10">
        <v>11565</v>
      </c>
      <c r="J917" s="11">
        <v>1.7422180175321499E-2</v>
      </c>
      <c r="K917" s="10">
        <v>19</v>
      </c>
      <c r="L917" s="11">
        <v>1.2516469038208199E-2</v>
      </c>
      <c r="M917" s="10">
        <v>168</v>
      </c>
      <c r="N917" s="11">
        <v>1.4526588845654999E-2</v>
      </c>
      <c r="O917" s="58" t="s">
        <v>907</v>
      </c>
      <c r="P917" s="59">
        <v>7.61857707509881</v>
      </c>
      <c r="Q917" s="59">
        <v>7.2101400933955997</v>
      </c>
      <c r="R917" s="118"/>
    </row>
    <row r="918" spans="2:18" s="1" customFormat="1" ht="11.85" customHeight="1" x14ac:dyDescent="0.15">
      <c r="B918" s="116" t="s">
        <v>738</v>
      </c>
      <c r="C918" s="52" t="s">
        <v>1002</v>
      </c>
      <c r="D918" s="52" t="s">
        <v>899</v>
      </c>
      <c r="E918" s="8">
        <v>316</v>
      </c>
      <c r="F918" s="9">
        <v>0.169436997319035</v>
      </c>
      <c r="G918" s="8">
        <v>1549</v>
      </c>
      <c r="H918" s="9">
        <v>1.5897778005850099E-2</v>
      </c>
      <c r="I918" s="8">
        <v>5046</v>
      </c>
      <c r="J918" s="9">
        <v>7.6015841906331497E-3</v>
      </c>
      <c r="K918" s="8">
        <v>13</v>
      </c>
      <c r="L918" s="9">
        <v>8.3925112976113592E-3</v>
      </c>
      <c r="M918" s="8">
        <v>66</v>
      </c>
      <c r="N918" s="9">
        <v>1.30796670630202E-2</v>
      </c>
      <c r="O918" s="54" t="s">
        <v>917</v>
      </c>
      <c r="P918" s="55">
        <v>3.2575855390574602</v>
      </c>
      <c r="Q918" s="55">
        <v>3.1236979166666701</v>
      </c>
      <c r="R918" s="117">
        <v>0.736604260813428</v>
      </c>
    </row>
    <row r="919" spans="2:18" s="1" customFormat="1" ht="11.85" customHeight="1" x14ac:dyDescent="0.15">
      <c r="B919" s="116" t="s">
        <v>505</v>
      </c>
      <c r="C919" s="56" t="s">
        <v>1002</v>
      </c>
      <c r="D919" s="56" t="s">
        <v>906</v>
      </c>
      <c r="E919" s="10">
        <v>157</v>
      </c>
      <c r="F919" s="11">
        <v>0.206307490144547</v>
      </c>
      <c r="G919" s="10">
        <v>604</v>
      </c>
      <c r="H919" s="11">
        <v>6.1990044645148096E-3</v>
      </c>
      <c r="I919" s="10">
        <v>4774</v>
      </c>
      <c r="J919" s="11">
        <v>7.1918277697349698E-3</v>
      </c>
      <c r="K919" s="10">
        <v>44</v>
      </c>
      <c r="L919" s="11">
        <v>7.2847682119205295E-2</v>
      </c>
      <c r="M919" s="10">
        <v>393</v>
      </c>
      <c r="N919" s="11">
        <v>8.2320904901550099E-2</v>
      </c>
      <c r="O919" s="58" t="s">
        <v>928</v>
      </c>
      <c r="P919" s="59">
        <v>7.9039735099337802</v>
      </c>
      <c r="Q919" s="59">
        <v>6.3285714285714301</v>
      </c>
      <c r="R919" s="118"/>
    </row>
    <row r="920" spans="2:18" s="1" customFormat="1" ht="11.85" customHeight="1" x14ac:dyDescent="0.15">
      <c r="B920" s="116" t="s">
        <v>472</v>
      </c>
      <c r="C920" s="52" t="s">
        <v>1002</v>
      </c>
      <c r="D920" s="52" t="s">
        <v>899</v>
      </c>
      <c r="E920" s="8">
        <v>67</v>
      </c>
      <c r="F920" s="9">
        <v>1.28426298639065E-2</v>
      </c>
      <c r="G920" s="8">
        <v>5150</v>
      </c>
      <c r="H920" s="9">
        <v>5.2855749987170901E-2</v>
      </c>
      <c r="I920" s="8">
        <v>51306</v>
      </c>
      <c r="J920" s="9">
        <v>7.7290304891919195E-2</v>
      </c>
      <c r="K920" s="8">
        <v>33</v>
      </c>
      <c r="L920" s="9">
        <v>6.4077669902912601E-3</v>
      </c>
      <c r="M920" s="8">
        <v>581</v>
      </c>
      <c r="N920" s="9">
        <v>1.1324211593185999E-2</v>
      </c>
      <c r="O920" s="54" t="s">
        <v>944</v>
      </c>
      <c r="P920" s="55">
        <v>9.9623300970873796</v>
      </c>
      <c r="Q920" s="55">
        <v>9.6935704514363898</v>
      </c>
      <c r="R920" s="117">
        <v>1.7578640776698999</v>
      </c>
    </row>
    <row r="921" spans="2:18" s="1" customFormat="1" ht="11.85" customHeight="1" x14ac:dyDescent="0.15">
      <c r="B921" s="116" t="s">
        <v>481</v>
      </c>
      <c r="C921" s="56" t="s">
        <v>1002</v>
      </c>
      <c r="D921" s="56" t="s">
        <v>899</v>
      </c>
      <c r="E921" s="10">
        <v>10267</v>
      </c>
      <c r="F921" s="11">
        <v>0.67804781402720904</v>
      </c>
      <c r="G921" s="10">
        <v>4875</v>
      </c>
      <c r="H921" s="11">
        <v>5.00333555703803E-2</v>
      </c>
      <c r="I921" s="10">
        <v>16173</v>
      </c>
      <c r="J921" s="11">
        <v>2.4363936011714198E-2</v>
      </c>
      <c r="K921" s="10">
        <v>59</v>
      </c>
      <c r="L921" s="11">
        <v>1.2102564102564099E-2</v>
      </c>
      <c r="M921" s="10">
        <v>293</v>
      </c>
      <c r="N921" s="11">
        <v>1.8116614109936299E-2</v>
      </c>
      <c r="O921" s="58" t="s">
        <v>921</v>
      </c>
      <c r="P921" s="59">
        <v>3.3175384615384602</v>
      </c>
      <c r="Q921" s="59">
        <v>3.1465946843853798</v>
      </c>
      <c r="R921" s="118">
        <v>1.07528205128205</v>
      </c>
    </row>
    <row r="922" spans="2:18" s="1" customFormat="1" ht="11.85" customHeight="1" x14ac:dyDescent="0.15">
      <c r="B922" s="116" t="s">
        <v>471</v>
      </c>
      <c r="C922" s="52" t="s">
        <v>1002</v>
      </c>
      <c r="D922" s="52" t="s">
        <v>899</v>
      </c>
      <c r="E922" s="8"/>
      <c r="F922" s="9"/>
      <c r="G922" s="8">
        <v>4599</v>
      </c>
      <c r="H922" s="9">
        <v>4.7200697901164899E-2</v>
      </c>
      <c r="I922" s="8">
        <v>58918</v>
      </c>
      <c r="J922" s="9">
        <v>8.8757458847349202E-2</v>
      </c>
      <c r="K922" s="8">
        <v>608</v>
      </c>
      <c r="L922" s="9">
        <v>0.132202652750598</v>
      </c>
      <c r="M922" s="8">
        <v>5083</v>
      </c>
      <c r="N922" s="9">
        <v>8.6272446450999699E-2</v>
      </c>
      <c r="O922" s="54" t="s">
        <v>928</v>
      </c>
      <c r="P922" s="55">
        <v>12.811045879539</v>
      </c>
      <c r="Q922" s="55">
        <v>10.589576547231299</v>
      </c>
      <c r="R922" s="117">
        <v>2.33137638617091</v>
      </c>
    </row>
    <row r="923" spans="2:18" s="1" customFormat="1" ht="11.85" customHeight="1" x14ac:dyDescent="0.15">
      <c r="B923" s="116" t="s">
        <v>741</v>
      </c>
      <c r="C923" s="56" t="s">
        <v>1002</v>
      </c>
      <c r="D923" s="56" t="s">
        <v>899</v>
      </c>
      <c r="E923" s="10">
        <v>3900</v>
      </c>
      <c r="F923" s="11">
        <v>0.456407255705091</v>
      </c>
      <c r="G923" s="10">
        <v>4645</v>
      </c>
      <c r="H923" s="11">
        <v>4.7672807512700803E-2</v>
      </c>
      <c r="I923" s="10">
        <v>13104</v>
      </c>
      <c r="J923" s="11">
        <v>1.97406181597417E-2</v>
      </c>
      <c r="K923" s="10">
        <v>315</v>
      </c>
      <c r="L923" s="11">
        <v>6.7814854682454295E-2</v>
      </c>
      <c r="M923" s="10">
        <v>1221</v>
      </c>
      <c r="N923" s="11">
        <v>9.3177655677655694E-2</v>
      </c>
      <c r="O923" s="58" t="s">
        <v>903</v>
      </c>
      <c r="P923" s="59">
        <v>2.8210979547900998</v>
      </c>
      <c r="Q923" s="59">
        <v>2.4438799076212501</v>
      </c>
      <c r="R923" s="118">
        <v>0.32099031216361701</v>
      </c>
    </row>
    <row r="924" spans="2:18" s="1" customFormat="1" ht="11.85" customHeight="1" x14ac:dyDescent="0.15">
      <c r="B924" s="116" t="s">
        <v>499</v>
      </c>
      <c r="C924" s="52" t="s">
        <v>1002</v>
      </c>
      <c r="D924" s="52" t="s">
        <v>906</v>
      </c>
      <c r="E924" s="8">
        <v>143</v>
      </c>
      <c r="F924" s="9">
        <v>9.4890510948905105E-2</v>
      </c>
      <c r="G924" s="8">
        <v>1364</v>
      </c>
      <c r="H924" s="9">
        <v>1.39990763072818E-2</v>
      </c>
      <c r="I924" s="8">
        <v>8056</v>
      </c>
      <c r="J924" s="9">
        <v>1.2136021054249E-2</v>
      </c>
      <c r="K924" s="8">
        <v>13</v>
      </c>
      <c r="L924" s="9">
        <v>9.5307917888563104E-3</v>
      </c>
      <c r="M924" s="8">
        <v>117</v>
      </c>
      <c r="N924" s="9">
        <v>1.4523336643495499E-2</v>
      </c>
      <c r="O924" s="54" t="s">
        <v>913</v>
      </c>
      <c r="P924" s="55">
        <v>5.9061583577712602</v>
      </c>
      <c r="Q924" s="55">
        <v>5.6646928201332303</v>
      </c>
      <c r="R924" s="117"/>
    </row>
    <row r="925" spans="2:18" s="1" customFormat="1" ht="11.85" customHeight="1" x14ac:dyDescent="0.15">
      <c r="B925" s="116" t="s">
        <v>736</v>
      </c>
      <c r="C925" s="56" t="s">
        <v>1002</v>
      </c>
      <c r="D925" s="56" t="s">
        <v>899</v>
      </c>
      <c r="E925" s="10">
        <v>19</v>
      </c>
      <c r="F925" s="11">
        <v>9.4105993065874208E-3</v>
      </c>
      <c r="G925" s="10">
        <v>2000</v>
      </c>
      <c r="H925" s="11">
        <v>2.0526504849386801E-2</v>
      </c>
      <c r="I925" s="10">
        <v>10150</v>
      </c>
      <c r="J925" s="11">
        <v>1.52905429121931E-2</v>
      </c>
      <c r="K925" s="10">
        <v>5</v>
      </c>
      <c r="L925" s="11">
        <v>2.5000000000000001E-3</v>
      </c>
      <c r="M925" s="10">
        <v>29</v>
      </c>
      <c r="N925" s="11">
        <v>2.8571428571428602E-3</v>
      </c>
      <c r="O925" s="58" t="s">
        <v>931</v>
      </c>
      <c r="P925" s="59">
        <v>5.0750000000000002</v>
      </c>
      <c r="Q925" s="59">
        <v>5.02055137844612</v>
      </c>
      <c r="R925" s="118">
        <v>0.747</v>
      </c>
    </row>
    <row r="926" spans="2:18" s="1" customFormat="1" ht="11.85" customHeight="1" x14ac:dyDescent="0.15">
      <c r="B926" s="116" t="s">
        <v>778</v>
      </c>
      <c r="C926" s="52" t="s">
        <v>1002</v>
      </c>
      <c r="D926" s="52" t="s">
        <v>899</v>
      </c>
      <c r="E926" s="8">
        <v>3</v>
      </c>
      <c r="F926" s="9">
        <v>9.8846787479406903E-4</v>
      </c>
      <c r="G926" s="8">
        <v>3032</v>
      </c>
      <c r="H926" s="9">
        <v>3.1118181351670299E-2</v>
      </c>
      <c r="I926" s="8">
        <v>27422</v>
      </c>
      <c r="J926" s="9">
        <v>4.1310075639227603E-2</v>
      </c>
      <c r="K926" s="8">
        <v>96</v>
      </c>
      <c r="L926" s="9">
        <v>3.1662269129287601E-2</v>
      </c>
      <c r="M926" s="8">
        <v>1324</v>
      </c>
      <c r="N926" s="9">
        <v>4.8282400991904298E-2</v>
      </c>
      <c r="O926" s="54" t="s">
        <v>900</v>
      </c>
      <c r="P926" s="55">
        <v>9.0441952506596301</v>
      </c>
      <c r="Q926" s="55">
        <v>8.0204359673024506</v>
      </c>
      <c r="R926" s="117">
        <v>1.7457124010554099</v>
      </c>
    </row>
    <row r="927" spans="2:18" s="1" customFormat="1" ht="11.85" customHeight="1" x14ac:dyDescent="0.15">
      <c r="B927" s="116" t="s">
        <v>482</v>
      </c>
      <c r="C927" s="56" t="s">
        <v>1002</v>
      </c>
      <c r="D927" s="56" t="s">
        <v>899</v>
      </c>
      <c r="E927" s="10">
        <v>7436</v>
      </c>
      <c r="F927" s="11">
        <v>0.72546341463414599</v>
      </c>
      <c r="G927" s="10">
        <v>2814</v>
      </c>
      <c r="H927" s="11">
        <v>2.8880792323087202E-2</v>
      </c>
      <c r="I927" s="10">
        <v>9196</v>
      </c>
      <c r="J927" s="11">
        <v>1.3853382524189901E-2</v>
      </c>
      <c r="K927" s="10">
        <v>113</v>
      </c>
      <c r="L927" s="11">
        <v>4.0156361051883402E-2</v>
      </c>
      <c r="M927" s="10">
        <v>804</v>
      </c>
      <c r="N927" s="11">
        <v>8.7429317094388906E-2</v>
      </c>
      <c r="O927" s="58" t="s">
        <v>919</v>
      </c>
      <c r="P927" s="59">
        <v>3.2679459843638901</v>
      </c>
      <c r="Q927" s="59">
        <v>2.7693446871529099</v>
      </c>
      <c r="R927" s="118">
        <v>0.79104477611940305</v>
      </c>
    </row>
    <row r="928" spans="2:18" s="1" customFormat="1" ht="11.85" customHeight="1" x14ac:dyDescent="0.15">
      <c r="B928" s="116" t="s">
        <v>484</v>
      </c>
      <c r="C928" s="52" t="s">
        <v>1002</v>
      </c>
      <c r="D928" s="52" t="s">
        <v>899</v>
      </c>
      <c r="E928" s="8">
        <v>1993</v>
      </c>
      <c r="F928" s="9">
        <v>0.50609446419502302</v>
      </c>
      <c r="G928" s="8">
        <v>1945</v>
      </c>
      <c r="H928" s="9">
        <v>1.9962025966028599E-2</v>
      </c>
      <c r="I928" s="8">
        <v>7175</v>
      </c>
      <c r="J928" s="9">
        <v>1.08088320586193E-2</v>
      </c>
      <c r="K928" s="8">
        <v>71</v>
      </c>
      <c r="L928" s="9">
        <v>3.65038560411311E-2</v>
      </c>
      <c r="M928" s="8">
        <v>445</v>
      </c>
      <c r="N928" s="9">
        <v>6.2020905923344999E-2</v>
      </c>
      <c r="O928" s="54" t="s">
        <v>922</v>
      </c>
      <c r="P928" s="55">
        <v>3.6889460154241598</v>
      </c>
      <c r="Q928" s="55">
        <v>3.2411953041622201</v>
      </c>
      <c r="R928" s="117">
        <v>1.0771208226221101</v>
      </c>
    </row>
    <row r="929" spans="2:18" s="1" customFormat="1" ht="11.85" customHeight="1" x14ac:dyDescent="0.15">
      <c r="B929" s="116" t="s">
        <v>490</v>
      </c>
      <c r="C929" s="56" t="s">
        <v>1002</v>
      </c>
      <c r="D929" s="56" t="s">
        <v>899</v>
      </c>
      <c r="E929" s="10">
        <v>1104</v>
      </c>
      <c r="F929" s="11">
        <v>0.44570044408558701</v>
      </c>
      <c r="G929" s="10">
        <v>1373</v>
      </c>
      <c r="H929" s="11">
        <v>1.4091445579104E-2</v>
      </c>
      <c r="I929" s="10">
        <v>7440</v>
      </c>
      <c r="J929" s="11">
        <v>1.1208043277508999E-2</v>
      </c>
      <c r="K929" s="10">
        <v>103</v>
      </c>
      <c r="L929" s="11">
        <v>7.5018208302986195E-2</v>
      </c>
      <c r="M929" s="10">
        <v>728</v>
      </c>
      <c r="N929" s="11">
        <v>9.7849462365591403E-2</v>
      </c>
      <c r="O929" s="58" t="s">
        <v>921</v>
      </c>
      <c r="P929" s="59">
        <v>5.4187909686817202</v>
      </c>
      <c r="Q929" s="59">
        <v>4.3023622047244103</v>
      </c>
      <c r="R929" s="118">
        <v>2.0444282592862302</v>
      </c>
    </row>
    <row r="930" spans="2:18" s="1" customFormat="1" ht="11.85" customHeight="1" x14ac:dyDescent="0.15">
      <c r="B930" s="116" t="s">
        <v>771</v>
      </c>
      <c r="C930" s="52" t="s">
        <v>1002</v>
      </c>
      <c r="D930" s="52" t="s">
        <v>899</v>
      </c>
      <c r="E930" s="8">
        <v>1658</v>
      </c>
      <c r="F930" s="9">
        <v>0.49024246008279099</v>
      </c>
      <c r="G930" s="8">
        <v>1724</v>
      </c>
      <c r="H930" s="9">
        <v>1.7693847180171401E-2</v>
      </c>
      <c r="I930" s="8">
        <v>7877</v>
      </c>
      <c r="J930" s="9">
        <v>1.18663651743197E-2</v>
      </c>
      <c r="K930" s="8">
        <v>377</v>
      </c>
      <c r="L930" s="9">
        <v>0.218677494199536</v>
      </c>
      <c r="M930" s="8">
        <v>2548</v>
      </c>
      <c r="N930" s="9">
        <v>0.32347340358004301</v>
      </c>
      <c r="O930" s="54" t="s">
        <v>903</v>
      </c>
      <c r="P930" s="55">
        <v>4.5690255220417599</v>
      </c>
      <c r="Q930" s="55">
        <v>2.7661469933184901</v>
      </c>
      <c r="R930" s="117">
        <v>1.0377030162412999</v>
      </c>
    </row>
    <row r="931" spans="2:18" s="1" customFormat="1" ht="11.85" customHeight="1" x14ac:dyDescent="0.15">
      <c r="B931" s="116" t="s">
        <v>729</v>
      </c>
      <c r="C931" s="56" t="s">
        <v>1002</v>
      </c>
      <c r="D931" s="56" t="s">
        <v>899</v>
      </c>
      <c r="E931" s="10">
        <v>28</v>
      </c>
      <c r="F931" s="11">
        <v>1.4440433212996401E-2</v>
      </c>
      <c r="G931" s="10">
        <v>1911</v>
      </c>
      <c r="H931" s="11">
        <v>1.9613075383589099E-2</v>
      </c>
      <c r="I931" s="10">
        <v>11164</v>
      </c>
      <c r="J931" s="11">
        <v>1.68180907459827E-2</v>
      </c>
      <c r="K931" s="10">
        <v>22</v>
      </c>
      <c r="L931" s="11">
        <v>1.1512297226582899E-2</v>
      </c>
      <c r="M931" s="10">
        <v>155</v>
      </c>
      <c r="N931" s="11">
        <v>1.3883912576137599E-2</v>
      </c>
      <c r="O931" s="58" t="s">
        <v>931</v>
      </c>
      <c r="P931" s="59">
        <v>5.8419675562532696</v>
      </c>
      <c r="Q931" s="59">
        <v>5.5754367390153501</v>
      </c>
      <c r="R931" s="118">
        <v>1.4840397697540599</v>
      </c>
    </row>
    <row r="932" spans="2:18" s="1" customFormat="1" ht="11.85" customHeight="1" x14ac:dyDescent="0.15">
      <c r="B932" s="116" t="s">
        <v>486</v>
      </c>
      <c r="C932" s="52" t="s">
        <v>1002</v>
      </c>
      <c r="D932" s="52" t="s">
        <v>899</v>
      </c>
      <c r="E932" s="8">
        <v>2558</v>
      </c>
      <c r="F932" s="9">
        <v>0.69172525689561903</v>
      </c>
      <c r="G932" s="8">
        <v>1140</v>
      </c>
      <c r="H932" s="9">
        <v>1.1700107764150499E-2</v>
      </c>
      <c r="I932" s="8">
        <v>3529</v>
      </c>
      <c r="J932" s="9">
        <v>5.3162882696679301E-3</v>
      </c>
      <c r="K932" s="8">
        <v>140</v>
      </c>
      <c r="L932" s="9">
        <v>0.12280701754386</v>
      </c>
      <c r="M932" s="8">
        <v>440</v>
      </c>
      <c r="N932" s="9">
        <v>0.124681212808161</v>
      </c>
      <c r="O932" s="54" t="s">
        <v>903</v>
      </c>
      <c r="P932" s="55">
        <v>3.0956140350877202</v>
      </c>
      <c r="Q932" s="55">
        <v>2.5249999999999999</v>
      </c>
      <c r="R932" s="117">
        <v>1.0412280701754399</v>
      </c>
    </row>
    <row r="933" spans="2:18" s="1" customFormat="1" ht="11.85" customHeight="1" x14ac:dyDescent="0.15">
      <c r="B933" s="116" t="s">
        <v>755</v>
      </c>
      <c r="C933" s="56" t="s">
        <v>1002</v>
      </c>
      <c r="D933" s="56" t="s">
        <v>899</v>
      </c>
      <c r="E933" s="10">
        <v>3</v>
      </c>
      <c r="F933" s="11">
        <v>8.5227272727272704E-3</v>
      </c>
      <c r="G933" s="10">
        <v>349</v>
      </c>
      <c r="H933" s="11">
        <v>3.5818750962179902E-3</v>
      </c>
      <c r="I933" s="10">
        <v>1378</v>
      </c>
      <c r="J933" s="11">
        <v>2.0758983382268099E-3</v>
      </c>
      <c r="K933" s="10">
        <v>1</v>
      </c>
      <c r="L933" s="11">
        <v>2.8653295128939801E-3</v>
      </c>
      <c r="M933" s="10">
        <v>2</v>
      </c>
      <c r="N933" s="11">
        <v>1.45137880986938E-3</v>
      </c>
      <c r="O933" s="58" t="s">
        <v>923</v>
      </c>
      <c r="P933" s="59">
        <v>3.9484240687679102</v>
      </c>
      <c r="Q933" s="59">
        <v>3.91091954022989</v>
      </c>
      <c r="R933" s="118">
        <v>0.86532951289398297</v>
      </c>
    </row>
    <row r="934" spans="2:18" s="1" customFormat="1" ht="11.85" customHeight="1" x14ac:dyDescent="0.15">
      <c r="B934" s="116" t="s">
        <v>280</v>
      </c>
      <c r="C934" s="52" t="s">
        <v>1006</v>
      </c>
      <c r="D934" s="52" t="s">
        <v>899</v>
      </c>
      <c r="E934" s="8">
        <v>780</v>
      </c>
      <c r="F934" s="9">
        <v>0.73654390934844205</v>
      </c>
      <c r="G934" s="8">
        <v>279</v>
      </c>
      <c r="H934" s="9">
        <v>2.86344742648945E-3</v>
      </c>
      <c r="I934" s="8">
        <v>742</v>
      </c>
      <c r="J934" s="9">
        <v>1.1177914128913599E-3</v>
      </c>
      <c r="K934" s="8"/>
      <c r="L934" s="9"/>
      <c r="M934" s="8"/>
      <c r="N934" s="9"/>
      <c r="O934" s="54" t="s">
        <v>917</v>
      </c>
      <c r="P934" s="55">
        <v>2.6594982078852998</v>
      </c>
      <c r="Q934" s="55">
        <v>2.6594982078852998</v>
      </c>
      <c r="R934" s="117">
        <v>0.691756272401434</v>
      </c>
    </row>
    <row r="935" spans="2:18" s="1" customFormat="1" ht="11.85" customHeight="1" x14ac:dyDescent="0.15">
      <c r="B935" s="116" t="s">
        <v>479</v>
      </c>
      <c r="C935" s="56" t="s">
        <v>1002</v>
      </c>
      <c r="D935" s="56" t="s">
        <v>899</v>
      </c>
      <c r="E935" s="10">
        <v>187</v>
      </c>
      <c r="F935" s="11">
        <v>0.21494252873563199</v>
      </c>
      <c r="G935" s="10">
        <v>683</v>
      </c>
      <c r="H935" s="11">
        <v>7.00980140606558E-3</v>
      </c>
      <c r="I935" s="10">
        <v>2713</v>
      </c>
      <c r="J935" s="11">
        <v>4.0870190069733896E-3</v>
      </c>
      <c r="K935" s="10">
        <v>3</v>
      </c>
      <c r="L935" s="11">
        <v>4.3923865300146397E-3</v>
      </c>
      <c r="M935" s="10">
        <v>16</v>
      </c>
      <c r="N935" s="11">
        <v>5.8975304091411704E-3</v>
      </c>
      <c r="O935" s="58" t="s">
        <v>912</v>
      </c>
      <c r="P935" s="59">
        <v>3.9721815519765702</v>
      </c>
      <c r="Q935" s="59">
        <v>3.9088235294117601</v>
      </c>
      <c r="R935" s="118">
        <v>1.2679355783308901</v>
      </c>
    </row>
    <row r="936" spans="2:18" s="1" customFormat="1" ht="11.85" customHeight="1" x14ac:dyDescent="0.15">
      <c r="B936" s="116" t="s">
        <v>734</v>
      </c>
      <c r="C936" s="52" t="s">
        <v>1002</v>
      </c>
      <c r="D936" s="52" t="s">
        <v>899</v>
      </c>
      <c r="E936" s="8"/>
      <c r="F936" s="9"/>
      <c r="G936" s="8">
        <v>882</v>
      </c>
      <c r="H936" s="9">
        <v>9.0521886385795704E-3</v>
      </c>
      <c r="I936" s="8">
        <v>5257</v>
      </c>
      <c r="J936" s="9">
        <v>7.9194467083151896E-3</v>
      </c>
      <c r="K936" s="8">
        <v>1</v>
      </c>
      <c r="L936" s="9">
        <v>1.13378684807256E-3</v>
      </c>
      <c r="M936" s="8">
        <v>33</v>
      </c>
      <c r="N936" s="9">
        <v>6.2773444930568799E-3</v>
      </c>
      <c r="O936" s="54" t="s">
        <v>967</v>
      </c>
      <c r="P936" s="55">
        <v>5.9603174603174596</v>
      </c>
      <c r="Q936" s="55">
        <v>5.8626560726447199</v>
      </c>
      <c r="R936" s="117">
        <v>0.91043083900226796</v>
      </c>
    </row>
    <row r="937" spans="2:18" s="1" customFormat="1" ht="11.85" customHeight="1" x14ac:dyDescent="0.15">
      <c r="B937" s="116" t="s">
        <v>510</v>
      </c>
      <c r="C937" s="56" t="s">
        <v>1002</v>
      </c>
      <c r="D937" s="56" t="s">
        <v>906</v>
      </c>
      <c r="E937" s="10">
        <v>320</v>
      </c>
      <c r="F937" s="11">
        <v>0.29712163416898801</v>
      </c>
      <c r="G937" s="10">
        <v>757</v>
      </c>
      <c r="H937" s="11">
        <v>7.7692820854928903E-3</v>
      </c>
      <c r="I937" s="10">
        <v>3634</v>
      </c>
      <c r="J937" s="11">
        <v>5.4744662997940697E-3</v>
      </c>
      <c r="K937" s="10">
        <v>36</v>
      </c>
      <c r="L937" s="11">
        <v>4.7556142668428003E-2</v>
      </c>
      <c r="M937" s="10">
        <v>282</v>
      </c>
      <c r="N937" s="11">
        <v>7.7600440286185998E-2</v>
      </c>
      <c r="O937" s="58" t="s">
        <v>921</v>
      </c>
      <c r="P937" s="59">
        <v>4.8005284015852103</v>
      </c>
      <c r="Q937" s="59">
        <v>4.0402219140083204</v>
      </c>
      <c r="R937" s="118"/>
    </row>
    <row r="938" spans="2:18" s="1" customFormat="1" ht="11.85" customHeight="1" x14ac:dyDescent="0.15">
      <c r="B938" s="116" t="s">
        <v>477</v>
      </c>
      <c r="C938" s="52" t="s">
        <v>1002</v>
      </c>
      <c r="D938" s="52" t="s">
        <v>899</v>
      </c>
      <c r="E938" s="8">
        <v>5</v>
      </c>
      <c r="F938" s="9">
        <v>6.9444444444444397E-3</v>
      </c>
      <c r="G938" s="8">
        <v>715</v>
      </c>
      <c r="H938" s="9">
        <v>7.3382254836557703E-3</v>
      </c>
      <c r="I938" s="8">
        <v>8986</v>
      </c>
      <c r="J938" s="9">
        <v>1.35370264639377E-2</v>
      </c>
      <c r="K938" s="8">
        <v>137</v>
      </c>
      <c r="L938" s="9">
        <v>0.19160839160839199</v>
      </c>
      <c r="M938" s="8">
        <v>1323</v>
      </c>
      <c r="N938" s="9">
        <v>0.14722902292454901</v>
      </c>
      <c r="O938" s="54" t="s">
        <v>935</v>
      </c>
      <c r="P938" s="55">
        <v>12.567832167832201</v>
      </c>
      <c r="Q938" s="55">
        <v>9.1833910034602102</v>
      </c>
      <c r="R938" s="117">
        <v>3.9398601398601398</v>
      </c>
    </row>
    <row r="939" spans="2:18" s="1" customFormat="1" ht="11.85" customHeight="1" x14ac:dyDescent="0.15">
      <c r="B939" s="116" t="s">
        <v>714</v>
      </c>
      <c r="C939" s="56" t="s">
        <v>1002</v>
      </c>
      <c r="D939" s="56" t="s">
        <v>899</v>
      </c>
      <c r="E939" s="10">
        <v>1</v>
      </c>
      <c r="F939" s="11">
        <v>1.28369704749679E-3</v>
      </c>
      <c r="G939" s="10">
        <v>778</v>
      </c>
      <c r="H939" s="11">
        <v>7.9848103864114499E-3</v>
      </c>
      <c r="I939" s="10">
        <v>4502</v>
      </c>
      <c r="J939" s="11">
        <v>6.7820713488367899E-3</v>
      </c>
      <c r="K939" s="10"/>
      <c r="L939" s="11"/>
      <c r="M939" s="10"/>
      <c r="N939" s="11"/>
      <c r="O939" s="58" t="s">
        <v>964</v>
      </c>
      <c r="P939" s="59">
        <v>5.7866323907455</v>
      </c>
      <c r="Q939" s="59">
        <v>5.7866323907455</v>
      </c>
      <c r="R939" s="118">
        <v>0.92673521850899698</v>
      </c>
    </row>
    <row r="940" spans="2:18" s="1" customFormat="1" ht="11.85" customHeight="1" x14ac:dyDescent="0.15">
      <c r="B940" s="116" t="s">
        <v>779</v>
      </c>
      <c r="C940" s="52" t="s">
        <v>1002</v>
      </c>
      <c r="D940" s="52" t="s">
        <v>899</v>
      </c>
      <c r="E940" s="8"/>
      <c r="F940" s="9"/>
      <c r="G940" s="8">
        <v>433</v>
      </c>
      <c r="H940" s="9">
        <v>4.4439882998922398E-3</v>
      </c>
      <c r="I940" s="8">
        <v>4470</v>
      </c>
      <c r="J940" s="9">
        <v>6.7338647110840597E-3</v>
      </c>
      <c r="K940" s="8">
        <v>20</v>
      </c>
      <c r="L940" s="9">
        <v>4.6189376443418001E-2</v>
      </c>
      <c r="M940" s="8">
        <v>223</v>
      </c>
      <c r="N940" s="9">
        <v>4.9888143176733797E-2</v>
      </c>
      <c r="O940" s="54" t="s">
        <v>928</v>
      </c>
      <c r="P940" s="55">
        <v>10.323325635103901</v>
      </c>
      <c r="Q940" s="55">
        <v>9.3171912832929795</v>
      </c>
      <c r="R940" s="117">
        <v>1.33025404157044</v>
      </c>
    </row>
    <row r="941" spans="2:18" s="1" customFormat="1" ht="11.85" customHeight="1" x14ac:dyDescent="0.15">
      <c r="B941" s="116" t="s">
        <v>487</v>
      </c>
      <c r="C941" s="56" t="s">
        <v>1002</v>
      </c>
      <c r="D941" s="56" t="s">
        <v>899</v>
      </c>
      <c r="E941" s="10">
        <v>296</v>
      </c>
      <c r="F941" s="11">
        <v>0.36319018404907999</v>
      </c>
      <c r="G941" s="10">
        <v>519</v>
      </c>
      <c r="H941" s="11">
        <v>5.3266280084158703E-3</v>
      </c>
      <c r="I941" s="10">
        <v>2542</v>
      </c>
      <c r="J941" s="11">
        <v>3.8294147864822601E-3</v>
      </c>
      <c r="K941" s="10">
        <v>39</v>
      </c>
      <c r="L941" s="11">
        <v>7.5144508670520194E-2</v>
      </c>
      <c r="M941" s="10">
        <v>369</v>
      </c>
      <c r="N941" s="11">
        <v>0.14516129032258099</v>
      </c>
      <c r="O941" s="58" t="s">
        <v>921</v>
      </c>
      <c r="P941" s="59">
        <v>4.8978805394990399</v>
      </c>
      <c r="Q941" s="59">
        <v>3.5375000000000001</v>
      </c>
      <c r="R941" s="118">
        <v>0.90366088631984598</v>
      </c>
    </row>
    <row r="942" spans="2:18" s="1" customFormat="1" ht="11.85" customHeight="1" x14ac:dyDescent="0.15">
      <c r="B942" s="116" t="s">
        <v>473</v>
      </c>
      <c r="C942" s="52" t="s">
        <v>1002</v>
      </c>
      <c r="D942" s="52" t="s">
        <v>899</v>
      </c>
      <c r="E942" s="8">
        <v>62</v>
      </c>
      <c r="F942" s="9">
        <v>0.17127071823204401</v>
      </c>
      <c r="G942" s="8">
        <v>300</v>
      </c>
      <c r="H942" s="9">
        <v>3.07897572740802E-3</v>
      </c>
      <c r="I942" s="8">
        <v>1821</v>
      </c>
      <c r="J942" s="9">
        <v>2.7432589796161201E-3</v>
      </c>
      <c r="K942" s="8"/>
      <c r="L942" s="9"/>
      <c r="M942" s="8"/>
      <c r="N942" s="9"/>
      <c r="O942" s="54" t="s">
        <v>911</v>
      </c>
      <c r="P942" s="55">
        <v>6.07</v>
      </c>
      <c r="Q942" s="55">
        <v>6.07</v>
      </c>
      <c r="R942" s="117">
        <v>1.1499999999999999</v>
      </c>
    </row>
    <row r="943" spans="2:18" s="1" customFormat="1" ht="11.85" customHeight="1" x14ac:dyDescent="0.15">
      <c r="B943" s="116" t="s">
        <v>480</v>
      </c>
      <c r="C943" s="56" t="s">
        <v>1002</v>
      </c>
      <c r="D943" s="56" t="s">
        <v>899</v>
      </c>
      <c r="E943" s="10">
        <v>221</v>
      </c>
      <c r="F943" s="11">
        <v>0.43936381709741601</v>
      </c>
      <c r="G943" s="10">
        <v>282</v>
      </c>
      <c r="H943" s="11">
        <v>2.89423718376354E-3</v>
      </c>
      <c r="I943" s="10">
        <v>1985</v>
      </c>
      <c r="J943" s="11">
        <v>2.9903179980988498E-3</v>
      </c>
      <c r="K943" s="10">
        <v>161</v>
      </c>
      <c r="L943" s="11">
        <v>0.57092198581560305</v>
      </c>
      <c r="M943" s="10">
        <v>1020</v>
      </c>
      <c r="N943" s="11">
        <v>0.51385390428211597</v>
      </c>
      <c r="O943" s="58" t="s">
        <v>903</v>
      </c>
      <c r="P943" s="59">
        <v>7.0390070921985801</v>
      </c>
      <c r="Q943" s="59">
        <v>2.6198347107437998</v>
      </c>
      <c r="R943" s="118">
        <v>2.56737588652482</v>
      </c>
    </row>
    <row r="944" spans="2:18" s="1" customFormat="1" ht="15.4" customHeight="1" x14ac:dyDescent="0.15">
      <c r="B944" s="119" t="s">
        <v>1009</v>
      </c>
      <c r="C944" s="63"/>
      <c r="D944" s="63"/>
      <c r="E944" s="20">
        <v>1696</v>
      </c>
      <c r="F944" s="22">
        <v>0.309998172180589</v>
      </c>
      <c r="G944" s="20">
        <v>3775</v>
      </c>
      <c r="H944" s="22">
        <v>3.8743777903217501E-2</v>
      </c>
      <c r="I944" s="20">
        <v>41536</v>
      </c>
      <c r="J944" s="22">
        <v>6.2572215803039705E-2</v>
      </c>
      <c r="K944" s="20">
        <v>424</v>
      </c>
      <c r="L944" s="22">
        <v>0.11231788079470199</v>
      </c>
      <c r="M944" s="20">
        <v>7523</v>
      </c>
      <c r="N944" s="22">
        <v>0.18111999229584</v>
      </c>
      <c r="O944" s="63"/>
      <c r="P944" s="64">
        <v>11.0029139072848</v>
      </c>
      <c r="Q944" s="64">
        <v>8.0217845419277793</v>
      </c>
      <c r="R944" s="120">
        <v>2.5284768211920499</v>
      </c>
    </row>
    <row r="945" spans="2:18" s="1" customFormat="1" ht="14.65" customHeight="1" x14ac:dyDescent="0.15">
      <c r="B945" s="119" t="s">
        <v>1010</v>
      </c>
      <c r="C945" s="65"/>
      <c r="D945" s="65"/>
      <c r="E945" s="21">
        <v>1141</v>
      </c>
      <c r="F945" s="23">
        <v>0.31022294725394201</v>
      </c>
      <c r="G945" s="21">
        <v>2537</v>
      </c>
      <c r="H945" s="23">
        <v>2.6037871401447098E-2</v>
      </c>
      <c r="I945" s="21">
        <v>17208</v>
      </c>
      <c r="J945" s="23">
        <v>2.5923119451529E-2</v>
      </c>
      <c r="K945" s="21">
        <v>213</v>
      </c>
      <c r="L945" s="23">
        <v>8.3957430035474997E-2</v>
      </c>
      <c r="M945" s="21">
        <v>1944</v>
      </c>
      <c r="N945" s="23">
        <v>0.11297071129707099</v>
      </c>
      <c r="O945" s="65"/>
      <c r="P945" s="66">
        <v>6.7828143476547096</v>
      </c>
      <c r="Q945" s="66">
        <v>5.5800344234079198</v>
      </c>
      <c r="R945" s="121"/>
    </row>
    <row r="946" spans="2:18" s="1" customFormat="1" ht="14.65" customHeight="1" x14ac:dyDescent="0.15">
      <c r="B946" s="108" t="s">
        <v>879</v>
      </c>
      <c r="C946" s="122"/>
      <c r="D946" s="122"/>
      <c r="E946" s="109">
        <v>36518</v>
      </c>
      <c r="F946" s="110">
        <v>0.27261800780870898</v>
      </c>
      <c r="G946" s="109">
        <v>97435</v>
      </c>
      <c r="H946" s="110">
        <v>1</v>
      </c>
      <c r="I946" s="109">
        <v>663809</v>
      </c>
      <c r="J946" s="110">
        <v>1</v>
      </c>
      <c r="K946" s="109">
        <v>3410</v>
      </c>
      <c r="L946" s="110">
        <v>3.4997690768204401E-2</v>
      </c>
      <c r="M946" s="109">
        <v>29665</v>
      </c>
      <c r="N946" s="110">
        <v>4.4689059654207802E-2</v>
      </c>
      <c r="O946" s="122"/>
      <c r="P946" s="123">
        <v>6.8128393287832898</v>
      </c>
      <c r="Q946" s="123">
        <v>6.2442435522467399</v>
      </c>
      <c r="R946" s="124">
        <v>1.3841641579599799</v>
      </c>
    </row>
    <row r="947" spans="2:18" s="1" customFormat="1" ht="12.75" customHeight="1" x14ac:dyDescent="0.2">
      <c r="B947" s="183" t="s">
        <v>979</v>
      </c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</row>
    <row r="948" spans="2:18" s="1" customFormat="1" ht="14.65" customHeight="1" x14ac:dyDescent="0.15"/>
    <row r="949" spans="2:18" s="1" customFormat="1" ht="14.65" customHeight="1" x14ac:dyDescent="0.15">
      <c r="B949" s="114" t="s">
        <v>1835</v>
      </c>
    </row>
    <row r="950" spans="2:18" s="1" customFormat="1" ht="21.75" customHeight="1" x14ac:dyDescent="0.2">
      <c r="B950" s="192"/>
      <c r="C950" s="101"/>
      <c r="D950" s="193"/>
      <c r="E950" s="193"/>
      <c r="F950" s="193"/>
      <c r="G950" s="167" t="s">
        <v>885</v>
      </c>
      <c r="H950" s="167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</row>
    <row r="951" spans="2:18" s="1" customFormat="1" ht="14.65" customHeight="1" x14ac:dyDescent="0.2">
      <c r="B951" s="192"/>
      <c r="C951" s="62"/>
      <c r="D951" s="193"/>
      <c r="E951" s="193"/>
      <c r="F951" s="193"/>
      <c r="G951" s="177" t="s">
        <v>832</v>
      </c>
      <c r="H951" s="177"/>
      <c r="I951" s="177"/>
      <c r="J951" s="177"/>
      <c r="K951" s="174" t="s">
        <v>886</v>
      </c>
      <c r="L951" s="174"/>
      <c r="M951" s="174"/>
      <c r="N951" s="174"/>
      <c r="O951" s="174" t="s">
        <v>887</v>
      </c>
      <c r="P951" s="191" t="s">
        <v>888</v>
      </c>
      <c r="Q951" s="191"/>
      <c r="R951" s="191"/>
    </row>
    <row r="952" spans="2:18" s="1" customFormat="1" ht="14.65" customHeight="1" x14ac:dyDescent="0.15">
      <c r="B952" s="194" t="s">
        <v>274</v>
      </c>
      <c r="C952" s="177" t="s">
        <v>1001</v>
      </c>
      <c r="D952" s="177" t="s">
        <v>889</v>
      </c>
      <c r="E952" s="195" t="s">
        <v>842</v>
      </c>
      <c r="F952" s="195"/>
      <c r="G952" s="177" t="s">
        <v>890</v>
      </c>
      <c r="H952" s="177"/>
      <c r="I952" s="177" t="s">
        <v>891</v>
      </c>
      <c r="J952" s="177"/>
      <c r="K952" s="174" t="s">
        <v>890</v>
      </c>
      <c r="L952" s="174"/>
      <c r="M952" s="174" t="s">
        <v>891</v>
      </c>
      <c r="N952" s="174"/>
      <c r="O952" s="174"/>
      <c r="P952" s="191"/>
      <c r="Q952" s="191"/>
      <c r="R952" s="191"/>
    </row>
    <row r="953" spans="2:18" s="1" customFormat="1" ht="37.15" customHeight="1" x14ac:dyDescent="0.15">
      <c r="B953" s="194"/>
      <c r="C953" s="177"/>
      <c r="D953" s="177"/>
      <c r="E953" s="50" t="s">
        <v>892</v>
      </c>
      <c r="F953" s="50" t="s">
        <v>893</v>
      </c>
      <c r="G953" s="50" t="s">
        <v>892</v>
      </c>
      <c r="H953" s="27" t="s">
        <v>894</v>
      </c>
      <c r="I953" s="50" t="s">
        <v>892</v>
      </c>
      <c r="J953" s="27" t="s">
        <v>894</v>
      </c>
      <c r="K953" s="27" t="s">
        <v>892</v>
      </c>
      <c r="L953" s="27" t="s">
        <v>893</v>
      </c>
      <c r="M953" s="27" t="s">
        <v>892</v>
      </c>
      <c r="N953" s="27" t="s">
        <v>893</v>
      </c>
      <c r="O953" s="174"/>
      <c r="P953" s="27" t="s">
        <v>895</v>
      </c>
      <c r="Q953" s="27" t="s">
        <v>896</v>
      </c>
      <c r="R953" s="115" t="s">
        <v>897</v>
      </c>
    </row>
    <row r="954" spans="2:18" s="1" customFormat="1" ht="11.85" customHeight="1" x14ac:dyDescent="0.15">
      <c r="B954" s="116" t="s">
        <v>629</v>
      </c>
      <c r="C954" s="52" t="s">
        <v>917</v>
      </c>
      <c r="D954" s="52" t="s">
        <v>906</v>
      </c>
      <c r="E954" s="8">
        <v>188</v>
      </c>
      <c r="F954" s="9">
        <v>3.6262634056014199E-3</v>
      </c>
      <c r="G954" s="8">
        <v>51656</v>
      </c>
      <c r="H954" s="9">
        <v>0.46743704132695102</v>
      </c>
      <c r="I954" s="8">
        <v>182988</v>
      </c>
      <c r="J954" s="9">
        <v>0.39096658405264501</v>
      </c>
      <c r="K954" s="8">
        <v>6439</v>
      </c>
      <c r="L954" s="9">
        <v>0.124651540963296</v>
      </c>
      <c r="M954" s="8">
        <v>15878</v>
      </c>
      <c r="N954" s="9">
        <v>8.6770717205499795E-2</v>
      </c>
      <c r="O954" s="54" t="s">
        <v>903</v>
      </c>
      <c r="P954" s="55">
        <v>3.5424345671364401</v>
      </c>
      <c r="Q954" s="55">
        <v>3.1131654023929101</v>
      </c>
      <c r="R954" s="117"/>
    </row>
    <row r="955" spans="2:18" s="1" customFormat="1" ht="11.85" customHeight="1" x14ac:dyDescent="0.15">
      <c r="B955" s="116" t="s">
        <v>627</v>
      </c>
      <c r="C955" s="56" t="s">
        <v>917</v>
      </c>
      <c r="D955" s="56" t="s">
        <v>899</v>
      </c>
      <c r="E955" s="10">
        <v>14</v>
      </c>
      <c r="F955" s="11">
        <v>7.5987841945288797E-4</v>
      </c>
      <c r="G955" s="10">
        <v>18410</v>
      </c>
      <c r="H955" s="11">
        <v>0.16659276620003799</v>
      </c>
      <c r="I955" s="10">
        <v>93592</v>
      </c>
      <c r="J955" s="11">
        <v>0.199965814887616</v>
      </c>
      <c r="K955" s="10">
        <v>913</v>
      </c>
      <c r="L955" s="11">
        <v>4.9592612710483402E-2</v>
      </c>
      <c r="M955" s="10">
        <v>8296</v>
      </c>
      <c r="N955" s="11">
        <v>8.8640054705530394E-2</v>
      </c>
      <c r="O955" s="58" t="s">
        <v>920</v>
      </c>
      <c r="P955" s="59">
        <v>5.0837588267246101</v>
      </c>
      <c r="Q955" s="59">
        <v>4.3420586386237598</v>
      </c>
      <c r="R955" s="118">
        <v>1.17110266159696</v>
      </c>
    </row>
    <row r="956" spans="2:18" s="1" customFormat="1" ht="11.85" customHeight="1" x14ac:dyDescent="0.15">
      <c r="B956" s="116" t="s">
        <v>615</v>
      </c>
      <c r="C956" s="52" t="s">
        <v>912</v>
      </c>
      <c r="D956" s="52" t="s">
        <v>899</v>
      </c>
      <c r="E956" s="8">
        <v>3320</v>
      </c>
      <c r="F956" s="9">
        <v>0.19435663271279699</v>
      </c>
      <c r="G956" s="8">
        <v>13762</v>
      </c>
      <c r="H956" s="9">
        <v>0.12453284347881199</v>
      </c>
      <c r="I956" s="8">
        <v>47966</v>
      </c>
      <c r="J956" s="9">
        <v>0.102482693786856</v>
      </c>
      <c r="K956" s="8">
        <v>34</v>
      </c>
      <c r="L956" s="9">
        <v>2.4705711379160002E-3</v>
      </c>
      <c r="M956" s="8">
        <v>203</v>
      </c>
      <c r="N956" s="9">
        <v>4.2321644498186199E-3</v>
      </c>
      <c r="O956" s="54" t="s">
        <v>923</v>
      </c>
      <c r="P956" s="55">
        <v>3.4853945647434998</v>
      </c>
      <c r="Q956" s="55">
        <v>3.44187062937063</v>
      </c>
      <c r="R956" s="117">
        <v>0.394855398924575</v>
      </c>
    </row>
    <row r="957" spans="2:18" s="1" customFormat="1" ht="11.85" customHeight="1" x14ac:dyDescent="0.15">
      <c r="B957" s="116" t="s">
        <v>710</v>
      </c>
      <c r="C957" s="56" t="s">
        <v>909</v>
      </c>
      <c r="D957" s="56" t="s">
        <v>906</v>
      </c>
      <c r="E957" s="10">
        <v>1251</v>
      </c>
      <c r="F957" s="11">
        <v>0.81286549707602296</v>
      </c>
      <c r="G957" s="10">
        <v>288</v>
      </c>
      <c r="H957" s="11">
        <v>2.6061225782515502E-3</v>
      </c>
      <c r="I957" s="10">
        <v>1103</v>
      </c>
      <c r="J957" s="11">
        <v>2.3566361849414602E-3</v>
      </c>
      <c r="K957" s="10">
        <v>13</v>
      </c>
      <c r="L957" s="11">
        <v>4.5138888888888902E-2</v>
      </c>
      <c r="M957" s="10">
        <v>101</v>
      </c>
      <c r="N957" s="11">
        <v>9.15684496826836E-2</v>
      </c>
      <c r="O957" s="58" t="s">
        <v>922</v>
      </c>
      <c r="P957" s="59">
        <v>3.8298611111111098</v>
      </c>
      <c r="Q957" s="59">
        <v>3.21818181818182</v>
      </c>
      <c r="R957" s="118"/>
    </row>
    <row r="958" spans="2:18" s="1" customFormat="1" ht="11.85" customHeight="1" x14ac:dyDescent="0.15">
      <c r="B958" s="116" t="s">
        <v>665</v>
      </c>
      <c r="C958" s="52" t="s">
        <v>935</v>
      </c>
      <c r="D958" s="52" t="s">
        <v>906</v>
      </c>
      <c r="E958" s="8">
        <v>96</v>
      </c>
      <c r="F958" s="9">
        <v>0.24935064935064899</v>
      </c>
      <c r="G958" s="8">
        <v>289</v>
      </c>
      <c r="H958" s="9">
        <v>2.6151716149815899E-3</v>
      </c>
      <c r="I958" s="8">
        <v>805</v>
      </c>
      <c r="J958" s="9">
        <v>1.7199384667977099E-3</v>
      </c>
      <c r="K958" s="8">
        <v>6</v>
      </c>
      <c r="L958" s="9">
        <v>2.0761245674740501E-2</v>
      </c>
      <c r="M958" s="8">
        <v>55</v>
      </c>
      <c r="N958" s="9">
        <v>6.8322981366459604E-2</v>
      </c>
      <c r="O958" s="54" t="s">
        <v>922</v>
      </c>
      <c r="P958" s="55">
        <v>2.7854671280276802</v>
      </c>
      <c r="Q958" s="55">
        <v>2.4593639575971702</v>
      </c>
      <c r="R958" s="117"/>
    </row>
    <row r="959" spans="2:18" s="1" customFormat="1" ht="11.85" customHeight="1" x14ac:dyDescent="0.15">
      <c r="B959" s="116" t="s">
        <v>628</v>
      </c>
      <c r="C959" s="56" t="s">
        <v>917</v>
      </c>
      <c r="D959" s="56" t="s">
        <v>906</v>
      </c>
      <c r="E959" s="10">
        <v>9</v>
      </c>
      <c r="F959" s="11">
        <v>2.7615833077631199E-3</v>
      </c>
      <c r="G959" s="10">
        <v>3250</v>
      </c>
      <c r="H959" s="11">
        <v>2.9409369372630299E-2</v>
      </c>
      <c r="I959" s="10">
        <v>16370</v>
      </c>
      <c r="J959" s="11">
        <v>3.49756431074267E-2</v>
      </c>
      <c r="K959" s="10">
        <v>380</v>
      </c>
      <c r="L959" s="11">
        <v>0.116923076923077</v>
      </c>
      <c r="M959" s="10">
        <v>1725</v>
      </c>
      <c r="N959" s="11">
        <v>0.105375687232743</v>
      </c>
      <c r="O959" s="58" t="s">
        <v>925</v>
      </c>
      <c r="P959" s="59">
        <v>5.0369230769230802</v>
      </c>
      <c r="Q959" s="59">
        <v>4.1641114982578404</v>
      </c>
      <c r="R959" s="118"/>
    </row>
    <row r="960" spans="2:18" s="1" customFormat="1" ht="11.85" customHeight="1" x14ac:dyDescent="0.15">
      <c r="B960" s="116" t="s">
        <v>639</v>
      </c>
      <c r="C960" s="52" t="s">
        <v>917</v>
      </c>
      <c r="D960" s="52" t="s">
        <v>906</v>
      </c>
      <c r="E960" s="8">
        <v>354</v>
      </c>
      <c r="F960" s="9">
        <v>0.104486422668241</v>
      </c>
      <c r="G960" s="8">
        <v>3034</v>
      </c>
      <c r="H960" s="9">
        <v>2.7454777438941601E-2</v>
      </c>
      <c r="I960" s="8">
        <v>16285</v>
      </c>
      <c r="J960" s="9">
        <v>3.4794034697889102E-2</v>
      </c>
      <c r="K960" s="8">
        <v>756</v>
      </c>
      <c r="L960" s="9">
        <v>0.24917600527356601</v>
      </c>
      <c r="M960" s="8">
        <v>3497</v>
      </c>
      <c r="N960" s="9">
        <v>0.214737488486337</v>
      </c>
      <c r="O960" s="54" t="s">
        <v>958</v>
      </c>
      <c r="P960" s="55">
        <v>5.3675016479894504</v>
      </c>
      <c r="Q960" s="55">
        <v>3.6176470588235299</v>
      </c>
      <c r="R960" s="117"/>
    </row>
    <row r="961" spans="2:18" s="1" customFormat="1" ht="11.85" customHeight="1" x14ac:dyDescent="0.15">
      <c r="B961" s="116" t="s">
        <v>635</v>
      </c>
      <c r="C961" s="56" t="s">
        <v>917</v>
      </c>
      <c r="D961" s="56" t="s">
        <v>906</v>
      </c>
      <c r="E961" s="10">
        <v>186</v>
      </c>
      <c r="F961" s="11">
        <v>8.4239130434782594E-2</v>
      </c>
      <c r="G961" s="10">
        <v>2022</v>
      </c>
      <c r="H961" s="11">
        <v>1.82971522681411E-2</v>
      </c>
      <c r="I961" s="10">
        <v>10940</v>
      </c>
      <c r="J961" s="11">
        <v>2.3374070592257101E-2</v>
      </c>
      <c r="K961" s="10">
        <v>121</v>
      </c>
      <c r="L961" s="11">
        <v>5.9841740850642901E-2</v>
      </c>
      <c r="M961" s="10">
        <v>1291</v>
      </c>
      <c r="N961" s="11">
        <v>0.11800731261425999</v>
      </c>
      <c r="O961" s="58" t="s">
        <v>921</v>
      </c>
      <c r="P961" s="59">
        <v>5.4104846686449104</v>
      </c>
      <c r="Q961" s="59">
        <v>4.3119410836401899</v>
      </c>
      <c r="R961" s="118"/>
    </row>
    <row r="962" spans="2:18" s="1" customFormat="1" ht="11.85" customHeight="1" x14ac:dyDescent="0.15">
      <c r="B962" s="116" t="s">
        <v>640</v>
      </c>
      <c r="C962" s="52" t="s">
        <v>917</v>
      </c>
      <c r="D962" s="52" t="s">
        <v>906</v>
      </c>
      <c r="E962" s="8">
        <v>698</v>
      </c>
      <c r="F962" s="9">
        <v>0.27731426301152201</v>
      </c>
      <c r="G962" s="8">
        <v>1819</v>
      </c>
      <c r="H962" s="9">
        <v>1.6460197811942901E-2</v>
      </c>
      <c r="I962" s="8">
        <v>9135</v>
      </c>
      <c r="J962" s="9">
        <v>1.9517562601487098E-2</v>
      </c>
      <c r="K962" s="8">
        <v>91</v>
      </c>
      <c r="L962" s="9">
        <v>5.0027487630566303E-2</v>
      </c>
      <c r="M962" s="8">
        <v>780</v>
      </c>
      <c r="N962" s="9">
        <v>8.53858784893268E-2</v>
      </c>
      <c r="O962" s="54" t="s">
        <v>921</v>
      </c>
      <c r="P962" s="55">
        <v>5.0219901044529998</v>
      </c>
      <c r="Q962" s="55">
        <v>4.203125</v>
      </c>
      <c r="R962" s="117"/>
    </row>
    <row r="963" spans="2:18" s="1" customFormat="1" ht="11.85" customHeight="1" x14ac:dyDescent="0.15">
      <c r="B963" s="116" t="s">
        <v>626</v>
      </c>
      <c r="C963" s="56" t="s">
        <v>917</v>
      </c>
      <c r="D963" s="56" t="s">
        <v>899</v>
      </c>
      <c r="E963" s="10">
        <v>4</v>
      </c>
      <c r="F963" s="11">
        <v>3.10077519379845E-3</v>
      </c>
      <c r="G963" s="10">
        <v>1286</v>
      </c>
      <c r="H963" s="11">
        <v>1.1637061234831599E-2</v>
      </c>
      <c r="I963" s="10">
        <v>12708</v>
      </c>
      <c r="J963" s="11">
        <v>2.7151525510640099E-2</v>
      </c>
      <c r="K963" s="10">
        <v>562</v>
      </c>
      <c r="L963" s="11">
        <v>0.43701399688957998</v>
      </c>
      <c r="M963" s="10">
        <v>5141</v>
      </c>
      <c r="N963" s="11">
        <v>0.40454831602140401</v>
      </c>
      <c r="O963" s="58" t="s">
        <v>925</v>
      </c>
      <c r="P963" s="59">
        <v>9.8818040435458805</v>
      </c>
      <c r="Q963" s="59">
        <v>4.9171270718231996</v>
      </c>
      <c r="R963" s="118">
        <v>4.1049766718507001</v>
      </c>
    </row>
    <row r="964" spans="2:18" s="1" customFormat="1" ht="11.85" customHeight="1" x14ac:dyDescent="0.15">
      <c r="B964" s="116" t="s">
        <v>609</v>
      </c>
      <c r="C964" s="52" t="s">
        <v>912</v>
      </c>
      <c r="D964" s="52" t="s">
        <v>899</v>
      </c>
      <c r="E964" s="8">
        <v>2</v>
      </c>
      <c r="F964" s="9">
        <v>1.9138755980861199E-3</v>
      </c>
      <c r="G964" s="8">
        <v>1043</v>
      </c>
      <c r="H964" s="9">
        <v>9.4381453094318103E-3</v>
      </c>
      <c r="I964" s="8">
        <v>7700</v>
      </c>
      <c r="J964" s="9">
        <v>1.64515853345868E-2</v>
      </c>
      <c r="K964" s="8">
        <v>22</v>
      </c>
      <c r="L964" s="9">
        <v>2.1093000958772801E-2</v>
      </c>
      <c r="M964" s="8">
        <v>269</v>
      </c>
      <c r="N964" s="9">
        <v>3.4935064935064902E-2</v>
      </c>
      <c r="O964" s="54" t="s">
        <v>900</v>
      </c>
      <c r="P964" s="55">
        <v>7.3825503355704702</v>
      </c>
      <c r="Q964" s="55">
        <v>6.7179236043095001</v>
      </c>
      <c r="R964" s="117">
        <v>1.0249280920421899</v>
      </c>
    </row>
    <row r="965" spans="2:18" s="1" customFormat="1" ht="11.85" customHeight="1" x14ac:dyDescent="0.15">
      <c r="B965" s="116" t="s">
        <v>625</v>
      </c>
      <c r="C965" s="56" t="s">
        <v>912</v>
      </c>
      <c r="D965" s="56" t="s">
        <v>906</v>
      </c>
      <c r="E965" s="10">
        <v>478</v>
      </c>
      <c r="F965" s="11">
        <v>0.34865061998541202</v>
      </c>
      <c r="G965" s="10">
        <v>893</v>
      </c>
      <c r="H965" s="11">
        <v>8.0807897999258006E-3</v>
      </c>
      <c r="I965" s="10">
        <v>3406</v>
      </c>
      <c r="J965" s="11">
        <v>7.2771557986496902E-3</v>
      </c>
      <c r="K965" s="10">
        <v>37</v>
      </c>
      <c r="L965" s="11">
        <v>4.1433370660694302E-2</v>
      </c>
      <c r="M965" s="10">
        <v>202</v>
      </c>
      <c r="N965" s="11">
        <v>5.9307105108631797E-2</v>
      </c>
      <c r="O965" s="58" t="s">
        <v>922</v>
      </c>
      <c r="P965" s="59">
        <v>3.81410974244121</v>
      </c>
      <c r="Q965" s="59">
        <v>3.3539719626168201</v>
      </c>
      <c r="R965" s="118"/>
    </row>
    <row r="966" spans="2:18" s="1" customFormat="1" ht="11.85" customHeight="1" x14ac:dyDescent="0.15">
      <c r="B966" s="116" t="s">
        <v>613</v>
      </c>
      <c r="C966" s="52" t="s">
        <v>912</v>
      </c>
      <c r="D966" s="52" t="s">
        <v>899</v>
      </c>
      <c r="E966" s="8">
        <v>51</v>
      </c>
      <c r="F966" s="9">
        <v>5.0049067713444598E-2</v>
      </c>
      <c r="G966" s="8">
        <v>968</v>
      </c>
      <c r="H966" s="9">
        <v>8.7594675546788098E-3</v>
      </c>
      <c r="I966" s="8">
        <v>6913</v>
      </c>
      <c r="J966" s="9">
        <v>1.4770105119220601E-2</v>
      </c>
      <c r="K966" s="8">
        <v>9</v>
      </c>
      <c r="L966" s="9">
        <v>9.2975206611570198E-3</v>
      </c>
      <c r="M966" s="8">
        <v>62</v>
      </c>
      <c r="N966" s="9">
        <v>8.9686098654708502E-3</v>
      </c>
      <c r="O966" s="54" t="s">
        <v>907</v>
      </c>
      <c r="P966" s="55">
        <v>7.1415289256198404</v>
      </c>
      <c r="Q966" s="55">
        <v>6.8529718456725801</v>
      </c>
      <c r="R966" s="117">
        <v>1.5754132231405</v>
      </c>
    </row>
    <row r="967" spans="2:18" s="1" customFormat="1" ht="11.85" customHeight="1" x14ac:dyDescent="0.15">
      <c r="B967" s="116" t="s">
        <v>611</v>
      </c>
      <c r="C967" s="56" t="s">
        <v>912</v>
      </c>
      <c r="D967" s="56" t="s">
        <v>899</v>
      </c>
      <c r="E967" s="10">
        <v>36</v>
      </c>
      <c r="F967" s="11">
        <v>3.4515819750719101E-2</v>
      </c>
      <c r="G967" s="10">
        <v>1007</v>
      </c>
      <c r="H967" s="11">
        <v>9.1123799871503704E-3</v>
      </c>
      <c r="I967" s="10">
        <v>4255</v>
      </c>
      <c r="J967" s="11">
        <v>9.09110332450218E-3</v>
      </c>
      <c r="K967" s="10">
        <v>9</v>
      </c>
      <c r="L967" s="11">
        <v>8.9374379344587893E-3</v>
      </c>
      <c r="M967" s="10">
        <v>73</v>
      </c>
      <c r="N967" s="11">
        <v>1.7156286721504099E-2</v>
      </c>
      <c r="O967" s="58" t="s">
        <v>923</v>
      </c>
      <c r="P967" s="59">
        <v>4.22542204568024</v>
      </c>
      <c r="Q967" s="59">
        <v>4.0551102204408798</v>
      </c>
      <c r="R967" s="118">
        <v>0.586891757696127</v>
      </c>
    </row>
    <row r="968" spans="2:18" s="1" customFormat="1" ht="11.85" customHeight="1" x14ac:dyDescent="0.15">
      <c r="B968" s="116" t="s">
        <v>634</v>
      </c>
      <c r="C968" s="52" t="s">
        <v>917</v>
      </c>
      <c r="D968" s="52" t="s">
        <v>906</v>
      </c>
      <c r="E968" s="8">
        <v>239</v>
      </c>
      <c r="F968" s="9">
        <v>0.201009251471825</v>
      </c>
      <c r="G968" s="8">
        <v>950</v>
      </c>
      <c r="H968" s="9">
        <v>8.5965848935380795E-3</v>
      </c>
      <c r="I968" s="8">
        <v>3288</v>
      </c>
      <c r="J968" s="9">
        <v>7.0250405948209596E-3</v>
      </c>
      <c r="K968" s="8">
        <v>23</v>
      </c>
      <c r="L968" s="9">
        <v>2.4210526315789498E-2</v>
      </c>
      <c r="M968" s="8">
        <v>101</v>
      </c>
      <c r="N968" s="9">
        <v>3.0717761557177599E-2</v>
      </c>
      <c r="O968" s="54" t="s">
        <v>920</v>
      </c>
      <c r="P968" s="55">
        <v>3.46105263157895</v>
      </c>
      <c r="Q968" s="55">
        <v>3.1898597626753</v>
      </c>
      <c r="R968" s="117"/>
    </row>
    <row r="969" spans="2:18" s="1" customFormat="1" ht="11.85" customHeight="1" x14ac:dyDescent="0.15">
      <c r="B969" s="116" t="s">
        <v>612</v>
      </c>
      <c r="C969" s="56" t="s">
        <v>912</v>
      </c>
      <c r="D969" s="56" t="s">
        <v>899</v>
      </c>
      <c r="E969" s="10">
        <v>447</v>
      </c>
      <c r="F969" s="11">
        <v>0.36972704714640198</v>
      </c>
      <c r="G969" s="10">
        <v>762</v>
      </c>
      <c r="H969" s="11">
        <v>6.8953659882905497E-3</v>
      </c>
      <c r="I969" s="10">
        <v>2513</v>
      </c>
      <c r="J969" s="11">
        <v>5.3691992137424203E-3</v>
      </c>
      <c r="K969" s="10">
        <v>3</v>
      </c>
      <c r="L969" s="11">
        <v>3.9370078740157497E-3</v>
      </c>
      <c r="M969" s="10">
        <v>7</v>
      </c>
      <c r="N969" s="11">
        <v>2.7855153203342601E-3</v>
      </c>
      <c r="O969" s="58" t="s">
        <v>917</v>
      </c>
      <c r="P969" s="59">
        <v>3.29790026246719</v>
      </c>
      <c r="Q969" s="59">
        <v>3.2463768115942</v>
      </c>
      <c r="R969" s="118">
        <v>0.27559055118110198</v>
      </c>
    </row>
    <row r="970" spans="2:18" s="1" customFormat="1" ht="11.85" customHeight="1" x14ac:dyDescent="0.15">
      <c r="B970" s="116" t="s">
        <v>433</v>
      </c>
      <c r="C970" s="52" t="s">
        <v>1007</v>
      </c>
      <c r="D970" s="52" t="s">
        <v>899</v>
      </c>
      <c r="E970" s="8">
        <v>29</v>
      </c>
      <c r="F970" s="9">
        <v>0.12775330396475801</v>
      </c>
      <c r="G970" s="8">
        <v>198</v>
      </c>
      <c r="H970" s="9">
        <v>1.79170927254794E-3</v>
      </c>
      <c r="I970" s="8">
        <v>945</v>
      </c>
      <c r="J970" s="9">
        <v>2.0190582001538299E-3</v>
      </c>
      <c r="K970" s="8">
        <v>1</v>
      </c>
      <c r="L970" s="9">
        <v>5.0505050505050501E-3</v>
      </c>
      <c r="M970" s="8">
        <v>2</v>
      </c>
      <c r="N970" s="9">
        <v>2.11640211640212E-3</v>
      </c>
      <c r="O970" s="54" t="s">
        <v>907</v>
      </c>
      <c r="P970" s="55">
        <v>4.7727272727272698</v>
      </c>
      <c r="Q970" s="55">
        <v>4.6294416243654801</v>
      </c>
      <c r="R970" s="117">
        <v>0.94444444444444398</v>
      </c>
    </row>
    <row r="971" spans="2:18" s="1" customFormat="1" ht="11.85" customHeight="1" x14ac:dyDescent="0.15">
      <c r="B971" s="116" t="s">
        <v>632</v>
      </c>
      <c r="C971" s="56" t="s">
        <v>917</v>
      </c>
      <c r="D971" s="56" t="s">
        <v>906</v>
      </c>
      <c r="E971" s="10">
        <v>86</v>
      </c>
      <c r="F971" s="11">
        <v>0.105263157894737</v>
      </c>
      <c r="G971" s="10">
        <v>731</v>
      </c>
      <c r="H971" s="11">
        <v>6.6148458496593102E-3</v>
      </c>
      <c r="I971" s="10">
        <v>3531</v>
      </c>
      <c r="J971" s="11">
        <v>7.5442269891462304E-3</v>
      </c>
      <c r="K971" s="10">
        <v>95</v>
      </c>
      <c r="L971" s="11">
        <v>0.129958960328317</v>
      </c>
      <c r="M971" s="10">
        <v>335</v>
      </c>
      <c r="N971" s="11">
        <v>9.4873973378646295E-2</v>
      </c>
      <c r="O971" s="58" t="s">
        <v>925</v>
      </c>
      <c r="P971" s="59">
        <v>4.8303693570451403</v>
      </c>
      <c r="Q971" s="59">
        <v>3.9779874213836499</v>
      </c>
      <c r="R971" s="118"/>
    </row>
    <row r="972" spans="2:18" s="1" customFormat="1" ht="11.85" customHeight="1" x14ac:dyDescent="0.15">
      <c r="B972" s="116" t="s">
        <v>637</v>
      </c>
      <c r="C972" s="52" t="s">
        <v>917</v>
      </c>
      <c r="D972" s="52" t="s">
        <v>899</v>
      </c>
      <c r="E972" s="8">
        <v>2145</v>
      </c>
      <c r="F972" s="9">
        <v>0.74505036470996899</v>
      </c>
      <c r="G972" s="8">
        <v>734</v>
      </c>
      <c r="H972" s="9">
        <v>6.6419929598494198E-3</v>
      </c>
      <c r="I972" s="8">
        <v>2785</v>
      </c>
      <c r="J972" s="9">
        <v>5.95034612426288E-3</v>
      </c>
      <c r="K972" s="8">
        <v>157</v>
      </c>
      <c r="L972" s="9">
        <v>0.21389645776566801</v>
      </c>
      <c r="M972" s="8">
        <v>699</v>
      </c>
      <c r="N972" s="9">
        <v>0.25098743267504497</v>
      </c>
      <c r="O972" s="54" t="s">
        <v>903</v>
      </c>
      <c r="P972" s="55">
        <v>3.7942779291553101</v>
      </c>
      <c r="Q972" s="55">
        <v>2.5268630849220099</v>
      </c>
      <c r="R972" s="117">
        <v>1.9346049046321501</v>
      </c>
    </row>
    <row r="973" spans="2:18" s="1" customFormat="1" ht="11.85" customHeight="1" x14ac:dyDescent="0.15">
      <c r="B973" s="116" t="s">
        <v>636</v>
      </c>
      <c r="C973" s="56" t="s">
        <v>917</v>
      </c>
      <c r="D973" s="56" t="s">
        <v>906</v>
      </c>
      <c r="E973" s="10">
        <v>1458</v>
      </c>
      <c r="F973" s="11">
        <v>0.66544956640803299</v>
      </c>
      <c r="G973" s="10">
        <v>733</v>
      </c>
      <c r="H973" s="11">
        <v>6.6329439231193801E-3</v>
      </c>
      <c r="I973" s="10">
        <v>2165</v>
      </c>
      <c r="J973" s="11">
        <v>4.6256730194000504E-3</v>
      </c>
      <c r="K973" s="10">
        <v>74</v>
      </c>
      <c r="L973" s="11">
        <v>0.100954979536153</v>
      </c>
      <c r="M973" s="10">
        <v>207</v>
      </c>
      <c r="N973" s="11">
        <v>9.5612009237875301E-2</v>
      </c>
      <c r="O973" s="58" t="s">
        <v>903</v>
      </c>
      <c r="P973" s="59">
        <v>2.9536152796725799</v>
      </c>
      <c r="Q973" s="59">
        <v>2.52200303490137</v>
      </c>
      <c r="R973" s="118"/>
    </row>
    <row r="974" spans="2:18" s="1" customFormat="1" ht="11.85" customHeight="1" x14ac:dyDescent="0.15">
      <c r="B974" s="116" t="s">
        <v>614</v>
      </c>
      <c r="C974" s="52" t="s">
        <v>912</v>
      </c>
      <c r="D974" s="52" t="s">
        <v>899</v>
      </c>
      <c r="E974" s="8">
        <v>34</v>
      </c>
      <c r="F974" s="9">
        <v>5.1282051282051301E-2</v>
      </c>
      <c r="G974" s="8">
        <v>629</v>
      </c>
      <c r="H974" s="9">
        <v>5.6918441031952099E-3</v>
      </c>
      <c r="I974" s="8">
        <v>4038</v>
      </c>
      <c r="J974" s="9">
        <v>8.6274677378001905E-3</v>
      </c>
      <c r="K974" s="8">
        <v>80</v>
      </c>
      <c r="L974" s="9">
        <v>0.12718600953895101</v>
      </c>
      <c r="M974" s="8">
        <v>558</v>
      </c>
      <c r="N974" s="9">
        <v>0.13818722139673101</v>
      </c>
      <c r="O974" s="54" t="s">
        <v>920</v>
      </c>
      <c r="P974" s="55">
        <v>6.41971383147854</v>
      </c>
      <c r="Q974" s="55">
        <v>4.8706739526411704</v>
      </c>
      <c r="R974" s="117">
        <v>0.98251192368839402</v>
      </c>
    </row>
    <row r="975" spans="2:18" s="1" customFormat="1" ht="11.85" customHeight="1" x14ac:dyDescent="0.15">
      <c r="B975" s="116" t="s">
        <v>630</v>
      </c>
      <c r="C975" s="56" t="s">
        <v>917</v>
      </c>
      <c r="D975" s="56" t="s">
        <v>899</v>
      </c>
      <c r="E975" s="10">
        <v>7</v>
      </c>
      <c r="F975" s="11">
        <v>1.0574018126888201E-2</v>
      </c>
      <c r="G975" s="10">
        <v>655</v>
      </c>
      <c r="H975" s="11">
        <v>5.9271190581762596E-3</v>
      </c>
      <c r="I975" s="10">
        <v>3182</v>
      </c>
      <c r="J975" s="11">
        <v>6.7985642252798902E-3</v>
      </c>
      <c r="K975" s="10">
        <v>63</v>
      </c>
      <c r="L975" s="11">
        <v>9.61832061068702E-2</v>
      </c>
      <c r="M975" s="10">
        <v>333</v>
      </c>
      <c r="N975" s="11">
        <v>0.104651162790698</v>
      </c>
      <c r="O975" s="58" t="s">
        <v>925</v>
      </c>
      <c r="P975" s="59">
        <v>4.8580152671755696</v>
      </c>
      <c r="Q975" s="59">
        <v>4.0625</v>
      </c>
      <c r="R975" s="118">
        <v>1.0717557251908401</v>
      </c>
    </row>
    <row r="976" spans="2:18" s="1" customFormat="1" ht="11.85" customHeight="1" x14ac:dyDescent="0.15">
      <c r="B976" s="116" t="s">
        <v>616</v>
      </c>
      <c r="C976" s="52" t="s">
        <v>912</v>
      </c>
      <c r="D976" s="52" t="s">
        <v>899</v>
      </c>
      <c r="E976" s="8">
        <v>640</v>
      </c>
      <c r="F976" s="9">
        <v>0.55895196506550204</v>
      </c>
      <c r="G976" s="8">
        <v>505</v>
      </c>
      <c r="H976" s="9">
        <v>4.5697635486702396E-3</v>
      </c>
      <c r="I976" s="8">
        <v>2241</v>
      </c>
      <c r="J976" s="9">
        <v>4.7880523032219503E-3</v>
      </c>
      <c r="K976" s="8">
        <v>25</v>
      </c>
      <c r="L976" s="9">
        <v>4.95049504950495E-2</v>
      </c>
      <c r="M976" s="8">
        <v>197</v>
      </c>
      <c r="N976" s="9">
        <v>8.7907184292726495E-2</v>
      </c>
      <c r="O976" s="54" t="s">
        <v>916</v>
      </c>
      <c r="P976" s="55">
        <v>4.4376237623762398</v>
      </c>
      <c r="Q976" s="55">
        <v>3.6791666666666698</v>
      </c>
      <c r="R976" s="117">
        <v>0.68514851485148498</v>
      </c>
    </row>
    <row r="977" spans="2:18" s="1" customFormat="1" ht="11.85" customHeight="1" x14ac:dyDescent="0.15">
      <c r="B977" s="116" t="s">
        <v>624</v>
      </c>
      <c r="C977" s="56" t="s">
        <v>912</v>
      </c>
      <c r="D977" s="56" t="s">
        <v>906</v>
      </c>
      <c r="E977" s="10">
        <v>26</v>
      </c>
      <c r="F977" s="11">
        <v>6.4197530864197494E-2</v>
      </c>
      <c r="G977" s="10">
        <v>379</v>
      </c>
      <c r="H977" s="11">
        <v>3.4295849206851898E-3</v>
      </c>
      <c r="I977" s="10">
        <v>2069</v>
      </c>
      <c r="J977" s="11">
        <v>4.4205623450987103E-3</v>
      </c>
      <c r="K977" s="10">
        <v>6</v>
      </c>
      <c r="L977" s="11">
        <v>1.5831134564643801E-2</v>
      </c>
      <c r="M977" s="10">
        <v>13</v>
      </c>
      <c r="N977" s="11">
        <v>6.2832286128564497E-3</v>
      </c>
      <c r="O977" s="58" t="s">
        <v>912</v>
      </c>
      <c r="P977" s="59">
        <v>5.4591029023746698</v>
      </c>
      <c r="Q977" s="59">
        <v>5.3029490616621997</v>
      </c>
      <c r="R977" s="118"/>
    </row>
    <row r="978" spans="2:18" s="1" customFormat="1" ht="11.85" customHeight="1" x14ac:dyDescent="0.15">
      <c r="B978" s="116" t="s">
        <v>617</v>
      </c>
      <c r="C978" s="52" t="s">
        <v>912</v>
      </c>
      <c r="D978" s="52" t="s">
        <v>899</v>
      </c>
      <c r="E978" s="8">
        <v>187</v>
      </c>
      <c r="F978" s="9">
        <v>0.33693693693693699</v>
      </c>
      <c r="G978" s="8">
        <v>368</v>
      </c>
      <c r="H978" s="9">
        <v>3.33004551665475E-3</v>
      </c>
      <c r="I978" s="8">
        <v>1503</v>
      </c>
      <c r="J978" s="9">
        <v>3.2112639945303801E-3</v>
      </c>
      <c r="K978" s="8">
        <v>86</v>
      </c>
      <c r="L978" s="9">
        <v>0.233695652173913</v>
      </c>
      <c r="M978" s="8">
        <v>427</v>
      </c>
      <c r="N978" s="9">
        <v>0.28409846972721198</v>
      </c>
      <c r="O978" s="54" t="s">
        <v>903</v>
      </c>
      <c r="P978" s="55">
        <v>4.0842391304347796</v>
      </c>
      <c r="Q978" s="55">
        <v>2.5957446808510598</v>
      </c>
      <c r="R978" s="117">
        <v>1.0298913043478299</v>
      </c>
    </row>
    <row r="979" spans="2:18" s="1" customFormat="1" ht="11.85" customHeight="1" x14ac:dyDescent="0.15">
      <c r="B979" s="116" t="s">
        <v>638</v>
      </c>
      <c r="C979" s="56" t="s">
        <v>917</v>
      </c>
      <c r="D979" s="56" t="s">
        <v>906</v>
      </c>
      <c r="E979" s="10">
        <v>259</v>
      </c>
      <c r="F979" s="11">
        <v>0.424590163934426</v>
      </c>
      <c r="G979" s="10">
        <v>351</v>
      </c>
      <c r="H979" s="11">
        <v>3.1762118922440698E-3</v>
      </c>
      <c r="I979" s="10">
        <v>1433</v>
      </c>
      <c r="J979" s="11">
        <v>3.06170412785232E-3</v>
      </c>
      <c r="K979" s="10">
        <v>9</v>
      </c>
      <c r="L979" s="11">
        <v>2.5641025641025599E-2</v>
      </c>
      <c r="M979" s="10">
        <v>148</v>
      </c>
      <c r="N979" s="11">
        <v>0.103279832519191</v>
      </c>
      <c r="O979" s="58" t="s">
        <v>908</v>
      </c>
      <c r="P979" s="59">
        <v>4.0826210826210803</v>
      </c>
      <c r="Q979" s="59">
        <v>3.3362573099415198</v>
      </c>
      <c r="R979" s="118"/>
    </row>
    <row r="980" spans="2:18" s="1" customFormat="1" ht="11.85" customHeight="1" x14ac:dyDescent="0.15">
      <c r="B980" s="116" t="s">
        <v>623</v>
      </c>
      <c r="C980" s="52" t="s">
        <v>912</v>
      </c>
      <c r="D980" s="52" t="s">
        <v>906</v>
      </c>
      <c r="E980" s="8">
        <v>41</v>
      </c>
      <c r="F980" s="9">
        <v>0.170124481327801</v>
      </c>
      <c r="G980" s="8">
        <v>200</v>
      </c>
      <c r="H980" s="9">
        <v>1.8098073460080201E-3</v>
      </c>
      <c r="I980" s="8">
        <v>1343</v>
      </c>
      <c r="J980" s="9">
        <v>2.8694128706948101E-3</v>
      </c>
      <c r="K980" s="8">
        <v>13</v>
      </c>
      <c r="L980" s="9">
        <v>6.5000000000000002E-2</v>
      </c>
      <c r="M980" s="8">
        <v>134</v>
      </c>
      <c r="N980" s="9">
        <v>9.9776619508562897E-2</v>
      </c>
      <c r="O980" s="54" t="s">
        <v>918</v>
      </c>
      <c r="P980" s="55">
        <v>6.7149999999999999</v>
      </c>
      <c r="Q980" s="55">
        <v>5.2139037433155098</v>
      </c>
      <c r="R980" s="117"/>
    </row>
    <row r="981" spans="2:18" s="1" customFormat="1" ht="11.85" customHeight="1" x14ac:dyDescent="0.15">
      <c r="B981" s="116" t="s">
        <v>621</v>
      </c>
      <c r="C981" s="56" t="s">
        <v>912</v>
      </c>
      <c r="D981" s="56" t="s">
        <v>899</v>
      </c>
      <c r="E981" s="10">
        <v>1554</v>
      </c>
      <c r="F981" s="11">
        <v>0.90824079485680898</v>
      </c>
      <c r="G981" s="10">
        <v>157</v>
      </c>
      <c r="H981" s="11">
        <v>1.4206987666162899E-3</v>
      </c>
      <c r="I981" s="10">
        <v>867</v>
      </c>
      <c r="J981" s="11">
        <v>1.8524057772839901E-3</v>
      </c>
      <c r="K981" s="10"/>
      <c r="L981" s="11"/>
      <c r="M981" s="10"/>
      <c r="N981" s="11"/>
      <c r="O981" s="58" t="s">
        <v>943</v>
      </c>
      <c r="P981" s="59">
        <v>5.52229299363057</v>
      </c>
      <c r="Q981" s="59">
        <v>5.52229299363057</v>
      </c>
      <c r="R981" s="118">
        <v>0.96178343949044598</v>
      </c>
    </row>
    <row r="982" spans="2:18" s="1" customFormat="1" ht="11.85" customHeight="1" x14ac:dyDescent="0.15">
      <c r="B982" s="116" t="s">
        <v>620</v>
      </c>
      <c r="C982" s="52" t="s">
        <v>912</v>
      </c>
      <c r="D982" s="52" t="s">
        <v>899</v>
      </c>
      <c r="E982" s="8">
        <v>303</v>
      </c>
      <c r="F982" s="9">
        <v>0.60721442885771604</v>
      </c>
      <c r="G982" s="8">
        <v>196</v>
      </c>
      <c r="H982" s="9">
        <v>1.7736111990878599E-3</v>
      </c>
      <c r="I982" s="8">
        <v>650</v>
      </c>
      <c r="J982" s="9">
        <v>1.3887701905819999E-3</v>
      </c>
      <c r="K982" s="8">
        <v>33</v>
      </c>
      <c r="L982" s="9">
        <v>0.168367346938776</v>
      </c>
      <c r="M982" s="8">
        <v>98</v>
      </c>
      <c r="N982" s="9">
        <v>0.15076923076923099</v>
      </c>
      <c r="O982" s="54" t="s">
        <v>903</v>
      </c>
      <c r="P982" s="55">
        <v>3.3163265306122498</v>
      </c>
      <c r="Q982" s="55">
        <v>2.5644171779141098</v>
      </c>
      <c r="R982" s="117">
        <v>1.56632653061225</v>
      </c>
    </row>
    <row r="983" spans="2:18" s="1" customFormat="1" ht="11.85" customHeight="1" x14ac:dyDescent="0.15">
      <c r="B983" s="116" t="s">
        <v>633</v>
      </c>
      <c r="C983" s="56" t="s">
        <v>917</v>
      </c>
      <c r="D983" s="56" t="s">
        <v>899</v>
      </c>
      <c r="E983" s="10">
        <v>157</v>
      </c>
      <c r="F983" s="11">
        <v>0.44857142857142901</v>
      </c>
      <c r="G983" s="10">
        <v>193</v>
      </c>
      <c r="H983" s="11">
        <v>1.74646408889774E-3</v>
      </c>
      <c r="I983" s="10">
        <v>875</v>
      </c>
      <c r="J983" s="11">
        <v>1.86949833347577E-3</v>
      </c>
      <c r="K983" s="10">
        <v>7</v>
      </c>
      <c r="L983" s="11">
        <v>3.6269430051813503E-2</v>
      </c>
      <c r="M983" s="10">
        <v>45</v>
      </c>
      <c r="N983" s="11">
        <v>5.14285714285714E-2</v>
      </c>
      <c r="O983" s="58" t="s">
        <v>912</v>
      </c>
      <c r="P983" s="59">
        <v>4.5336787564766796</v>
      </c>
      <c r="Q983" s="59">
        <v>3.9731182795698898</v>
      </c>
      <c r="R983" s="118">
        <v>0.99481865284974103</v>
      </c>
    </row>
    <row r="984" spans="2:18" s="1" customFormat="1" ht="15.4" customHeight="1" x14ac:dyDescent="0.15">
      <c r="B984" s="119" t="s">
        <v>1009</v>
      </c>
      <c r="C984" s="63"/>
      <c r="D984" s="63"/>
      <c r="E984" s="20">
        <v>419</v>
      </c>
      <c r="F984" s="22">
        <v>0.202905569007264</v>
      </c>
      <c r="G984" s="20">
        <v>1646</v>
      </c>
      <c r="H984" s="22">
        <v>1.4894714457646001E-2</v>
      </c>
      <c r="I984" s="20">
        <v>10550</v>
      </c>
      <c r="J984" s="22">
        <v>2.25408084779079E-2</v>
      </c>
      <c r="K984" s="20">
        <v>86</v>
      </c>
      <c r="L984" s="22">
        <v>5.22478736330498E-2</v>
      </c>
      <c r="M984" s="20">
        <v>768</v>
      </c>
      <c r="N984" s="22">
        <v>7.2796208530805706E-2</v>
      </c>
      <c r="O984" s="63"/>
      <c r="P984" s="64">
        <v>6.4094775212636703</v>
      </c>
      <c r="Q984" s="64">
        <v>5.4564102564102601</v>
      </c>
      <c r="R984" s="120">
        <v>1.3061968408262501</v>
      </c>
    </row>
    <row r="985" spans="2:18" s="1" customFormat="1" ht="14.65" customHeight="1" x14ac:dyDescent="0.15">
      <c r="B985" s="119" t="s">
        <v>1010</v>
      </c>
      <c r="C985" s="65"/>
      <c r="D985" s="65"/>
      <c r="E985" s="21">
        <v>288</v>
      </c>
      <c r="F985" s="23">
        <v>0.17112299465240599</v>
      </c>
      <c r="G985" s="21">
        <v>1395</v>
      </c>
      <c r="H985" s="23">
        <v>1.2623406238405899E-2</v>
      </c>
      <c r="I985" s="21">
        <v>9896</v>
      </c>
      <c r="J985" s="23">
        <v>2.1143492009229999E-2</v>
      </c>
      <c r="K985" s="21">
        <v>77</v>
      </c>
      <c r="L985" s="23">
        <v>5.5197132616487503E-2</v>
      </c>
      <c r="M985" s="21">
        <v>767</v>
      </c>
      <c r="N985" s="23">
        <v>7.7506063055780103E-2</v>
      </c>
      <c r="O985" s="65"/>
      <c r="P985" s="66">
        <v>7.0939068100358398</v>
      </c>
      <c r="Q985" s="66">
        <v>6.1775417298937798</v>
      </c>
      <c r="R985" s="121"/>
    </row>
    <row r="986" spans="2:18" s="1" customFormat="1" ht="14.65" customHeight="1" x14ac:dyDescent="0.15">
      <c r="B986" s="108" t="s">
        <v>879</v>
      </c>
      <c r="C986" s="122"/>
      <c r="D986" s="122"/>
      <c r="E986" s="109">
        <v>15006</v>
      </c>
      <c r="F986" s="110">
        <v>0.119555431621719</v>
      </c>
      <c r="G986" s="109">
        <v>110509</v>
      </c>
      <c r="H986" s="110">
        <v>1</v>
      </c>
      <c r="I986" s="109">
        <v>468040</v>
      </c>
      <c r="J986" s="110">
        <v>1</v>
      </c>
      <c r="K986" s="109">
        <v>10230</v>
      </c>
      <c r="L986" s="110">
        <v>9.2571645748310102E-2</v>
      </c>
      <c r="M986" s="109">
        <v>42250</v>
      </c>
      <c r="N986" s="110">
        <v>9.02700623878301E-2</v>
      </c>
      <c r="O986" s="122"/>
      <c r="P986" s="123">
        <v>4.2353111511279602</v>
      </c>
      <c r="Q986" s="123">
        <v>3.6644262507603802</v>
      </c>
      <c r="R986" s="124">
        <v>0.99061595992379903</v>
      </c>
    </row>
    <row r="987" spans="2:18" s="1" customFormat="1" ht="12.75" customHeight="1" x14ac:dyDescent="0.2">
      <c r="B987" s="183" t="s">
        <v>979</v>
      </c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</row>
    <row r="988" spans="2:18" s="1" customFormat="1" ht="14.65" customHeight="1" x14ac:dyDescent="0.15"/>
    <row r="989" spans="2:18" s="1" customFormat="1" ht="14.65" customHeight="1" x14ac:dyDescent="0.15">
      <c r="B989" s="114" t="s">
        <v>1836</v>
      </c>
    </row>
    <row r="990" spans="2:18" s="1" customFormat="1" ht="21.75" customHeight="1" x14ac:dyDescent="0.2">
      <c r="B990" s="192"/>
      <c r="C990" s="101"/>
      <c r="D990" s="193"/>
      <c r="E990" s="193"/>
      <c r="F990" s="193"/>
      <c r="G990" s="167" t="s">
        <v>885</v>
      </c>
      <c r="H990" s="167"/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</row>
    <row r="991" spans="2:18" s="1" customFormat="1" ht="14.65" customHeight="1" x14ac:dyDescent="0.2">
      <c r="B991" s="192"/>
      <c r="C991" s="62"/>
      <c r="D991" s="193"/>
      <c r="E991" s="193"/>
      <c r="F991" s="193"/>
      <c r="G991" s="177" t="s">
        <v>832</v>
      </c>
      <c r="H991" s="177"/>
      <c r="I991" s="177"/>
      <c r="J991" s="177"/>
      <c r="K991" s="174" t="s">
        <v>886</v>
      </c>
      <c r="L991" s="174"/>
      <c r="M991" s="174"/>
      <c r="N991" s="174"/>
      <c r="O991" s="174" t="s">
        <v>887</v>
      </c>
      <c r="P991" s="191" t="s">
        <v>888</v>
      </c>
      <c r="Q991" s="191"/>
      <c r="R991" s="191"/>
    </row>
    <row r="992" spans="2:18" s="1" customFormat="1" ht="14.65" customHeight="1" x14ac:dyDescent="0.15">
      <c r="B992" s="194" t="s">
        <v>274</v>
      </c>
      <c r="C992" s="177" t="s">
        <v>1001</v>
      </c>
      <c r="D992" s="177" t="s">
        <v>889</v>
      </c>
      <c r="E992" s="195" t="s">
        <v>842</v>
      </c>
      <c r="F992" s="195"/>
      <c r="G992" s="177" t="s">
        <v>890</v>
      </c>
      <c r="H992" s="177"/>
      <c r="I992" s="177" t="s">
        <v>891</v>
      </c>
      <c r="J992" s="177"/>
      <c r="K992" s="174" t="s">
        <v>890</v>
      </c>
      <c r="L992" s="174"/>
      <c r="M992" s="174" t="s">
        <v>891</v>
      </c>
      <c r="N992" s="174"/>
      <c r="O992" s="174"/>
      <c r="P992" s="191"/>
      <c r="Q992" s="191"/>
      <c r="R992" s="191"/>
    </row>
    <row r="993" spans="2:18" s="1" customFormat="1" ht="37.15" customHeight="1" x14ac:dyDescent="0.15">
      <c r="B993" s="194"/>
      <c r="C993" s="177"/>
      <c r="D993" s="177"/>
      <c r="E993" s="50" t="s">
        <v>892</v>
      </c>
      <c r="F993" s="50" t="s">
        <v>893</v>
      </c>
      <c r="G993" s="50" t="s">
        <v>892</v>
      </c>
      <c r="H993" s="27" t="s">
        <v>894</v>
      </c>
      <c r="I993" s="50" t="s">
        <v>892</v>
      </c>
      <c r="J993" s="27" t="s">
        <v>894</v>
      </c>
      <c r="K993" s="27" t="s">
        <v>892</v>
      </c>
      <c r="L993" s="27" t="s">
        <v>893</v>
      </c>
      <c r="M993" s="27" t="s">
        <v>892</v>
      </c>
      <c r="N993" s="27" t="s">
        <v>893</v>
      </c>
      <c r="O993" s="174"/>
      <c r="P993" s="27" t="s">
        <v>895</v>
      </c>
      <c r="Q993" s="27" t="s">
        <v>896</v>
      </c>
      <c r="R993" s="115" t="s">
        <v>897</v>
      </c>
    </row>
    <row r="994" spans="2:18" s="1" customFormat="1" ht="11.85" customHeight="1" x14ac:dyDescent="0.15">
      <c r="B994" s="116" t="s">
        <v>276</v>
      </c>
      <c r="C994" s="52" t="s">
        <v>1006</v>
      </c>
      <c r="D994" s="52" t="s">
        <v>899</v>
      </c>
      <c r="E994" s="8"/>
      <c r="F994" s="9"/>
      <c r="G994" s="8">
        <v>120</v>
      </c>
      <c r="H994" s="9">
        <v>5.60224089635854E-3</v>
      </c>
      <c r="I994" s="8">
        <v>1197</v>
      </c>
      <c r="J994" s="9">
        <v>1.13258962786341E-2</v>
      </c>
      <c r="K994" s="8">
        <v>1</v>
      </c>
      <c r="L994" s="9">
        <v>8.3333333333333297E-3</v>
      </c>
      <c r="M994" s="8">
        <v>11</v>
      </c>
      <c r="N994" s="9">
        <v>9.18964076858814E-3</v>
      </c>
      <c r="O994" s="54" t="s">
        <v>901</v>
      </c>
      <c r="P994" s="55">
        <v>9.9749999999999996</v>
      </c>
      <c r="Q994" s="55">
        <v>9.6386554621848699</v>
      </c>
      <c r="R994" s="117">
        <v>1.5416666666666701</v>
      </c>
    </row>
    <row r="995" spans="2:18" s="1" customFormat="1" ht="11.85" customHeight="1" x14ac:dyDescent="0.15">
      <c r="B995" s="116" t="s">
        <v>546</v>
      </c>
      <c r="C995" s="56" t="s">
        <v>920</v>
      </c>
      <c r="D995" s="56" t="s">
        <v>899</v>
      </c>
      <c r="E995" s="10">
        <v>12</v>
      </c>
      <c r="F995" s="11">
        <v>9.7879282218597003E-3</v>
      </c>
      <c r="G995" s="10">
        <v>1214</v>
      </c>
      <c r="H995" s="11">
        <v>5.6676003734827299E-2</v>
      </c>
      <c r="I995" s="10">
        <v>5040</v>
      </c>
      <c r="J995" s="11">
        <v>4.76879843310909E-2</v>
      </c>
      <c r="K995" s="10">
        <v>21</v>
      </c>
      <c r="L995" s="11">
        <v>1.72981878088962E-2</v>
      </c>
      <c r="M995" s="10">
        <v>127</v>
      </c>
      <c r="N995" s="11">
        <v>2.5198412698412699E-2</v>
      </c>
      <c r="O995" s="58" t="s">
        <v>920</v>
      </c>
      <c r="P995" s="59">
        <v>4.1515650741350898</v>
      </c>
      <c r="Q995" s="59">
        <v>3.9421626152556599</v>
      </c>
      <c r="R995" s="118">
        <v>0.41350906095551898</v>
      </c>
    </row>
    <row r="996" spans="2:18" s="1" customFormat="1" ht="11.85" customHeight="1" x14ac:dyDescent="0.15">
      <c r="B996" s="116" t="s">
        <v>339</v>
      </c>
      <c r="C996" s="52" t="s">
        <v>1013</v>
      </c>
      <c r="D996" s="52" t="s">
        <v>906</v>
      </c>
      <c r="E996" s="8">
        <v>29</v>
      </c>
      <c r="F996" s="9">
        <v>0.11600000000000001</v>
      </c>
      <c r="G996" s="8">
        <v>221</v>
      </c>
      <c r="H996" s="9">
        <v>1.03174603174603E-2</v>
      </c>
      <c r="I996" s="8">
        <v>843</v>
      </c>
      <c r="J996" s="9">
        <v>7.9763830934741296E-3</v>
      </c>
      <c r="K996" s="8">
        <v>3</v>
      </c>
      <c r="L996" s="9">
        <v>1.35746606334842E-2</v>
      </c>
      <c r="M996" s="8">
        <v>14</v>
      </c>
      <c r="N996" s="9">
        <v>1.6607354685646499E-2</v>
      </c>
      <c r="O996" s="54" t="s">
        <v>922</v>
      </c>
      <c r="P996" s="55">
        <v>3.81447963800905</v>
      </c>
      <c r="Q996" s="55">
        <v>3.6697247706421998</v>
      </c>
      <c r="R996" s="117"/>
    </row>
    <row r="997" spans="2:18" s="1" customFormat="1" ht="11.85" customHeight="1" x14ac:dyDescent="0.15">
      <c r="B997" s="116" t="s">
        <v>322</v>
      </c>
      <c r="C997" s="56" t="s">
        <v>1013</v>
      </c>
      <c r="D997" s="56" t="s">
        <v>899</v>
      </c>
      <c r="E997" s="10">
        <v>1412</v>
      </c>
      <c r="F997" s="11">
        <v>0.26061277224067902</v>
      </c>
      <c r="G997" s="10">
        <v>4006</v>
      </c>
      <c r="H997" s="11">
        <v>0.18702147525676899</v>
      </c>
      <c r="I997" s="10">
        <v>12462</v>
      </c>
      <c r="J997" s="11">
        <v>0.117914218399614</v>
      </c>
      <c r="K997" s="10">
        <v>90</v>
      </c>
      <c r="L997" s="11">
        <v>2.2466300549176199E-2</v>
      </c>
      <c r="M997" s="10">
        <v>591</v>
      </c>
      <c r="N997" s="11">
        <v>4.74241694752046E-2</v>
      </c>
      <c r="O997" s="58" t="s">
        <v>922</v>
      </c>
      <c r="P997" s="59">
        <v>3.1108337493759399</v>
      </c>
      <c r="Q997" s="59">
        <v>2.8245658835546501</v>
      </c>
      <c r="R997" s="118">
        <v>0.37568647029455798</v>
      </c>
    </row>
    <row r="998" spans="2:18" s="1" customFormat="1" ht="11.85" customHeight="1" x14ac:dyDescent="0.15">
      <c r="B998" s="116" t="s">
        <v>324</v>
      </c>
      <c r="C998" s="52" t="s">
        <v>1013</v>
      </c>
      <c r="D998" s="52" t="s">
        <v>899</v>
      </c>
      <c r="E998" s="8">
        <v>2586</v>
      </c>
      <c r="F998" s="9">
        <v>0.46335782117899998</v>
      </c>
      <c r="G998" s="8">
        <v>2995</v>
      </c>
      <c r="H998" s="9">
        <v>0.13982259570494901</v>
      </c>
      <c r="I998" s="8">
        <v>7821</v>
      </c>
      <c r="J998" s="9">
        <v>7.4001532828067804E-2</v>
      </c>
      <c r="K998" s="8">
        <v>125</v>
      </c>
      <c r="L998" s="9">
        <v>4.1736227045075097E-2</v>
      </c>
      <c r="M998" s="8">
        <v>560</v>
      </c>
      <c r="N998" s="9">
        <v>7.1602096918552599E-2</v>
      </c>
      <c r="O998" s="54" t="s">
        <v>903</v>
      </c>
      <c r="P998" s="55">
        <v>2.6113522537562601</v>
      </c>
      <c r="Q998" s="55">
        <v>2.3526132404181199</v>
      </c>
      <c r="R998" s="117">
        <v>0.34958263772954901</v>
      </c>
    </row>
    <row r="999" spans="2:18" s="1" customFormat="1" ht="11.85" customHeight="1" x14ac:dyDescent="0.15">
      <c r="B999" s="116" t="s">
        <v>342</v>
      </c>
      <c r="C999" s="56" t="s">
        <v>1013</v>
      </c>
      <c r="D999" s="56" t="s">
        <v>906</v>
      </c>
      <c r="E999" s="10">
        <v>287</v>
      </c>
      <c r="F999" s="11">
        <v>0.222480620155039</v>
      </c>
      <c r="G999" s="10">
        <v>1003</v>
      </c>
      <c r="H999" s="11">
        <v>4.6825396825396798E-2</v>
      </c>
      <c r="I999" s="10">
        <v>5873</v>
      </c>
      <c r="J999" s="11">
        <v>5.5569748408034997E-2</v>
      </c>
      <c r="K999" s="10">
        <v>42</v>
      </c>
      <c r="L999" s="11">
        <v>4.1874376869391799E-2</v>
      </c>
      <c r="M999" s="10">
        <v>213</v>
      </c>
      <c r="N999" s="11">
        <v>3.6267665588285397E-2</v>
      </c>
      <c r="O999" s="58" t="s">
        <v>912</v>
      </c>
      <c r="P999" s="59">
        <v>5.8554336989032896</v>
      </c>
      <c r="Q999" s="59">
        <v>5.32154006243496</v>
      </c>
      <c r="R999" s="118"/>
    </row>
    <row r="1000" spans="2:18" s="1" customFormat="1" ht="11.85" customHeight="1" x14ac:dyDescent="0.15">
      <c r="B1000" s="116" t="s">
        <v>334</v>
      </c>
      <c r="C1000" s="52" t="s">
        <v>1013</v>
      </c>
      <c r="D1000" s="52" t="s">
        <v>906</v>
      </c>
      <c r="E1000" s="8">
        <v>61</v>
      </c>
      <c r="F1000" s="9">
        <v>5.5656934306569303E-2</v>
      </c>
      <c r="G1000" s="8">
        <v>1035</v>
      </c>
      <c r="H1000" s="9">
        <v>4.8319327731092397E-2</v>
      </c>
      <c r="I1000" s="8">
        <v>5449</v>
      </c>
      <c r="J1000" s="9">
        <v>5.1557902107165501E-2</v>
      </c>
      <c r="K1000" s="8">
        <v>5</v>
      </c>
      <c r="L1000" s="9">
        <v>4.8309178743961402E-3</v>
      </c>
      <c r="M1000" s="8">
        <v>21</v>
      </c>
      <c r="N1000" s="9">
        <v>3.8539181501192898E-3</v>
      </c>
      <c r="O1000" s="54" t="s">
        <v>923</v>
      </c>
      <c r="P1000" s="55">
        <v>5.2647342995169097</v>
      </c>
      <c r="Q1000" s="55">
        <v>5.1970873786407799</v>
      </c>
      <c r="R1000" s="117"/>
    </row>
    <row r="1001" spans="2:18" s="1" customFormat="1" ht="11.85" customHeight="1" x14ac:dyDescent="0.15">
      <c r="B1001" s="116" t="s">
        <v>534</v>
      </c>
      <c r="C1001" s="56" t="s">
        <v>1008</v>
      </c>
      <c r="D1001" s="56" t="s">
        <v>906</v>
      </c>
      <c r="E1001" s="10">
        <v>7</v>
      </c>
      <c r="F1001" s="11">
        <v>4.6357615894039701E-2</v>
      </c>
      <c r="G1001" s="10">
        <v>144</v>
      </c>
      <c r="H1001" s="11">
        <v>6.7226890756302499E-3</v>
      </c>
      <c r="I1001" s="10">
        <v>1059</v>
      </c>
      <c r="J1001" s="11">
        <v>1.0020153850520901E-2</v>
      </c>
      <c r="K1001" s="10">
        <v>4</v>
      </c>
      <c r="L1001" s="11">
        <v>2.7777777777777801E-2</v>
      </c>
      <c r="M1001" s="10">
        <v>18</v>
      </c>
      <c r="N1001" s="11">
        <v>1.69971671388102E-2</v>
      </c>
      <c r="O1001" s="58" t="s">
        <v>913</v>
      </c>
      <c r="P1001" s="59">
        <v>7.3541666666666696</v>
      </c>
      <c r="Q1001" s="59">
        <v>6.8071428571428596</v>
      </c>
      <c r="R1001" s="118"/>
    </row>
    <row r="1002" spans="2:18" s="1" customFormat="1" ht="11.85" customHeight="1" x14ac:dyDescent="0.15">
      <c r="B1002" s="116" t="s">
        <v>701</v>
      </c>
      <c r="C1002" s="52" t="s">
        <v>931</v>
      </c>
      <c r="D1002" s="52" t="s">
        <v>906</v>
      </c>
      <c r="E1002" s="8">
        <v>58</v>
      </c>
      <c r="F1002" s="9">
        <v>0.25892857142857101</v>
      </c>
      <c r="G1002" s="8">
        <v>166</v>
      </c>
      <c r="H1002" s="9">
        <v>7.7497665732959896E-3</v>
      </c>
      <c r="I1002" s="8">
        <v>601</v>
      </c>
      <c r="J1002" s="9">
        <v>5.6866028934495303E-3</v>
      </c>
      <c r="K1002" s="8">
        <v>3</v>
      </c>
      <c r="L1002" s="9">
        <v>1.8072289156626498E-2</v>
      </c>
      <c r="M1002" s="8">
        <v>33</v>
      </c>
      <c r="N1002" s="9">
        <v>5.49084858569052E-2</v>
      </c>
      <c r="O1002" s="54" t="s">
        <v>928</v>
      </c>
      <c r="P1002" s="55">
        <v>3.62048192771084</v>
      </c>
      <c r="Q1002" s="55">
        <v>3.1349693251533699</v>
      </c>
      <c r="R1002" s="117"/>
    </row>
    <row r="1003" spans="2:18" s="1" customFormat="1" ht="11.85" customHeight="1" x14ac:dyDescent="0.15">
      <c r="B1003" s="116" t="s">
        <v>332</v>
      </c>
      <c r="C1003" s="56" t="s">
        <v>1013</v>
      </c>
      <c r="D1003" s="56" t="s">
        <v>899</v>
      </c>
      <c r="E1003" s="10">
        <v>112</v>
      </c>
      <c r="F1003" s="11">
        <v>0.246153846153846</v>
      </c>
      <c r="G1003" s="10">
        <v>343</v>
      </c>
      <c r="H1003" s="11">
        <v>1.6013071895424801E-2</v>
      </c>
      <c r="I1003" s="10">
        <v>1682</v>
      </c>
      <c r="J1003" s="11">
        <v>1.59149185803363E-2</v>
      </c>
      <c r="K1003" s="10">
        <v>11</v>
      </c>
      <c r="L1003" s="11">
        <v>3.2069970845481098E-2</v>
      </c>
      <c r="M1003" s="10">
        <v>86</v>
      </c>
      <c r="N1003" s="11">
        <v>5.1129607609988102E-2</v>
      </c>
      <c r="O1003" s="58" t="s">
        <v>923</v>
      </c>
      <c r="P1003" s="59">
        <v>4.9037900874635598</v>
      </c>
      <c r="Q1003" s="59">
        <v>4.3102409638554198</v>
      </c>
      <c r="R1003" s="118">
        <v>1.0903790087463601</v>
      </c>
    </row>
    <row r="1004" spans="2:18" s="1" customFormat="1" ht="11.85" customHeight="1" x14ac:dyDescent="0.15">
      <c r="B1004" s="116" t="s">
        <v>691</v>
      </c>
      <c r="C1004" s="52" t="s">
        <v>931</v>
      </c>
      <c r="D1004" s="52" t="s">
        <v>899</v>
      </c>
      <c r="E1004" s="8">
        <v>32</v>
      </c>
      <c r="F1004" s="9">
        <v>0.19161676646706599</v>
      </c>
      <c r="G1004" s="8">
        <v>135</v>
      </c>
      <c r="H1004" s="9">
        <v>6.3025210084033598E-3</v>
      </c>
      <c r="I1004" s="8">
        <v>478</v>
      </c>
      <c r="J1004" s="9">
        <v>4.5227889901312398E-3</v>
      </c>
      <c r="K1004" s="8"/>
      <c r="L1004" s="9"/>
      <c r="M1004" s="8"/>
      <c r="N1004" s="9"/>
      <c r="O1004" s="54" t="s">
        <v>928</v>
      </c>
      <c r="P1004" s="55">
        <v>3.5407407407407399</v>
      </c>
      <c r="Q1004" s="55">
        <v>3.5407407407407399</v>
      </c>
      <c r="R1004" s="117">
        <v>0.32592592592592601</v>
      </c>
    </row>
    <row r="1005" spans="2:18" s="1" customFormat="1" ht="11.85" customHeight="1" x14ac:dyDescent="0.15">
      <c r="B1005" s="116" t="s">
        <v>338</v>
      </c>
      <c r="C1005" s="56" t="s">
        <v>1013</v>
      </c>
      <c r="D1005" s="56" t="s">
        <v>906</v>
      </c>
      <c r="E1005" s="10">
        <v>108</v>
      </c>
      <c r="F1005" s="11">
        <v>0.101313320825516</v>
      </c>
      <c r="G1005" s="10">
        <v>958</v>
      </c>
      <c r="H1005" s="11">
        <v>4.47245564892624E-2</v>
      </c>
      <c r="I1005" s="10">
        <v>4011</v>
      </c>
      <c r="J1005" s="11">
        <v>3.7951687530159803E-2</v>
      </c>
      <c r="K1005" s="10">
        <v>18</v>
      </c>
      <c r="L1005" s="11">
        <v>1.87891440501044E-2</v>
      </c>
      <c r="M1005" s="10">
        <v>75</v>
      </c>
      <c r="N1005" s="11">
        <v>1.8698578908003E-2</v>
      </c>
      <c r="O1005" s="58" t="s">
        <v>920</v>
      </c>
      <c r="P1005" s="59">
        <v>4.1868475991649303</v>
      </c>
      <c r="Q1005" s="59">
        <v>3.9957446808510602</v>
      </c>
      <c r="R1005" s="118"/>
    </row>
    <row r="1006" spans="2:18" s="1" customFormat="1" ht="11.85" customHeight="1" x14ac:dyDescent="0.15">
      <c r="B1006" s="116" t="s">
        <v>319</v>
      </c>
      <c r="C1006" s="52" t="s">
        <v>1013</v>
      </c>
      <c r="D1006" s="52" t="s">
        <v>899</v>
      </c>
      <c r="E1006" s="8">
        <v>41</v>
      </c>
      <c r="F1006" s="9">
        <v>3.8715769593956603E-2</v>
      </c>
      <c r="G1006" s="8">
        <v>1018</v>
      </c>
      <c r="H1006" s="9">
        <v>4.7525676937441599E-2</v>
      </c>
      <c r="I1006" s="8">
        <v>3802</v>
      </c>
      <c r="J1006" s="9">
        <v>3.5974150084683999E-2</v>
      </c>
      <c r="K1006" s="8">
        <v>11</v>
      </c>
      <c r="L1006" s="9">
        <v>1.08055009823183E-2</v>
      </c>
      <c r="M1006" s="8">
        <v>82</v>
      </c>
      <c r="N1006" s="9">
        <v>2.15675960021042E-2</v>
      </c>
      <c r="O1006" s="54" t="s">
        <v>916</v>
      </c>
      <c r="P1006" s="55">
        <v>3.7347740667976401</v>
      </c>
      <c r="Q1006" s="55">
        <v>3.5739821251241302</v>
      </c>
      <c r="R1006" s="117">
        <v>0.368369351669941</v>
      </c>
    </row>
    <row r="1007" spans="2:18" s="1" customFormat="1" ht="11.85" customHeight="1" x14ac:dyDescent="0.15">
      <c r="B1007" s="116" t="s">
        <v>721</v>
      </c>
      <c r="C1007" s="56" t="s">
        <v>1572</v>
      </c>
      <c r="D1007" s="56" t="s">
        <v>899</v>
      </c>
      <c r="E1007" s="10">
        <v>4</v>
      </c>
      <c r="F1007" s="11">
        <v>4.4395116537180902E-3</v>
      </c>
      <c r="G1007" s="10">
        <v>897</v>
      </c>
      <c r="H1007" s="11">
        <v>4.1876750700280102E-2</v>
      </c>
      <c r="I1007" s="10">
        <v>21224</v>
      </c>
      <c r="J1007" s="11">
        <v>0.20081940068314899</v>
      </c>
      <c r="K1007" s="10">
        <v>40</v>
      </c>
      <c r="L1007" s="11">
        <v>4.4593088071348902E-2</v>
      </c>
      <c r="M1007" s="10">
        <v>917</v>
      </c>
      <c r="N1007" s="11">
        <v>4.3205804749340403E-2</v>
      </c>
      <c r="O1007" s="58" t="s">
        <v>967</v>
      </c>
      <c r="P1007" s="59">
        <v>23.661092530657701</v>
      </c>
      <c r="Q1007" s="59">
        <v>20.932322053675598</v>
      </c>
      <c r="R1007" s="118">
        <v>2.5507246376811601</v>
      </c>
    </row>
    <row r="1008" spans="2:18" s="1" customFormat="1" ht="11.85" customHeight="1" x14ac:dyDescent="0.15">
      <c r="B1008" s="116" t="s">
        <v>329</v>
      </c>
      <c r="C1008" s="52" t="s">
        <v>1013</v>
      </c>
      <c r="D1008" s="52" t="s">
        <v>899</v>
      </c>
      <c r="E1008" s="8">
        <v>2411</v>
      </c>
      <c r="F1008" s="9">
        <v>0.76807900605288304</v>
      </c>
      <c r="G1008" s="8">
        <v>728</v>
      </c>
      <c r="H1008" s="9">
        <v>3.3986928104575202E-2</v>
      </c>
      <c r="I1008" s="8">
        <v>1582</v>
      </c>
      <c r="J1008" s="9">
        <v>1.49687284150369E-2</v>
      </c>
      <c r="K1008" s="8">
        <v>6</v>
      </c>
      <c r="L1008" s="9">
        <v>8.2417582417582402E-3</v>
      </c>
      <c r="M1008" s="8">
        <v>11</v>
      </c>
      <c r="N1008" s="9">
        <v>6.9532237673830596E-3</v>
      </c>
      <c r="O1008" s="54" t="s">
        <v>903</v>
      </c>
      <c r="P1008" s="55">
        <v>2.1730769230769198</v>
      </c>
      <c r="Q1008" s="55">
        <v>2.1412742382271501</v>
      </c>
      <c r="R1008" s="117">
        <v>0.32005494505494497</v>
      </c>
    </row>
    <row r="1009" spans="2:18" s="1" customFormat="1" ht="11.85" customHeight="1" x14ac:dyDescent="0.15">
      <c r="B1009" s="116" t="s">
        <v>773</v>
      </c>
      <c r="C1009" s="56" t="s">
        <v>935</v>
      </c>
      <c r="D1009" s="56" t="s">
        <v>899</v>
      </c>
      <c r="E1009" s="10">
        <v>13</v>
      </c>
      <c r="F1009" s="11">
        <v>7.6023391812865507E-2</v>
      </c>
      <c r="G1009" s="10">
        <v>158</v>
      </c>
      <c r="H1009" s="11">
        <v>7.3762838468720802E-3</v>
      </c>
      <c r="I1009" s="10">
        <v>1029</v>
      </c>
      <c r="J1009" s="11">
        <v>9.7362968009310508E-3</v>
      </c>
      <c r="K1009" s="10"/>
      <c r="L1009" s="11"/>
      <c r="M1009" s="10"/>
      <c r="N1009" s="11"/>
      <c r="O1009" s="58" t="s">
        <v>934</v>
      </c>
      <c r="P1009" s="59">
        <v>6.5126582278480996</v>
      </c>
      <c r="Q1009" s="59">
        <v>6.5126582278480996</v>
      </c>
      <c r="R1009" s="118">
        <v>0.930379746835443</v>
      </c>
    </row>
    <row r="1010" spans="2:18" s="1" customFormat="1" ht="11.85" customHeight="1" x14ac:dyDescent="0.15">
      <c r="B1010" s="116" t="s">
        <v>657</v>
      </c>
      <c r="C1010" s="52" t="s">
        <v>935</v>
      </c>
      <c r="D1010" s="52" t="s">
        <v>899</v>
      </c>
      <c r="E1010" s="8">
        <v>116</v>
      </c>
      <c r="F1010" s="9">
        <v>0.39057239057239101</v>
      </c>
      <c r="G1010" s="8">
        <v>181</v>
      </c>
      <c r="H1010" s="9">
        <v>8.4500466853408007E-3</v>
      </c>
      <c r="I1010" s="8">
        <v>683</v>
      </c>
      <c r="J1010" s="9">
        <v>6.4624788289950504E-3</v>
      </c>
      <c r="K1010" s="8"/>
      <c r="L1010" s="9"/>
      <c r="M1010" s="8"/>
      <c r="N1010" s="9"/>
      <c r="O1010" s="54" t="s">
        <v>944</v>
      </c>
      <c r="P1010" s="55">
        <v>3.7734806629834301</v>
      </c>
      <c r="Q1010" s="55">
        <v>3.7734806629834301</v>
      </c>
      <c r="R1010" s="117">
        <v>0.850828729281768</v>
      </c>
    </row>
    <row r="1011" spans="2:18" s="1" customFormat="1" ht="11.85" customHeight="1" x14ac:dyDescent="0.15">
      <c r="B1011" s="116" t="s">
        <v>431</v>
      </c>
      <c r="C1011" s="56" t="s">
        <v>1013</v>
      </c>
      <c r="D1011" s="56" t="s">
        <v>899</v>
      </c>
      <c r="E1011" s="10">
        <v>426</v>
      </c>
      <c r="F1011" s="11">
        <v>0.54826254826254806</v>
      </c>
      <c r="G1011" s="10">
        <v>351</v>
      </c>
      <c r="H1011" s="11">
        <v>1.6386554621848699E-2</v>
      </c>
      <c r="I1011" s="10">
        <v>1593</v>
      </c>
      <c r="J1011" s="11">
        <v>1.50728093332198E-2</v>
      </c>
      <c r="K1011" s="10">
        <v>24</v>
      </c>
      <c r="L1011" s="11">
        <v>6.8376068376068397E-2</v>
      </c>
      <c r="M1011" s="10">
        <v>238</v>
      </c>
      <c r="N1011" s="11">
        <v>0.149403640929065</v>
      </c>
      <c r="O1011" s="58" t="s">
        <v>922</v>
      </c>
      <c r="P1011" s="59">
        <v>4.5384615384615401</v>
      </c>
      <c r="Q1011" s="59">
        <v>3.47706422018349</v>
      </c>
      <c r="R1011" s="118">
        <v>0.94301994301994296</v>
      </c>
    </row>
    <row r="1012" spans="2:18" s="1" customFormat="1" ht="11.85" customHeight="1" x14ac:dyDescent="0.15">
      <c r="B1012" s="116" t="s">
        <v>341</v>
      </c>
      <c r="C1012" s="52" t="s">
        <v>1013</v>
      </c>
      <c r="D1012" s="52" t="s">
        <v>906</v>
      </c>
      <c r="E1012" s="8">
        <v>394</v>
      </c>
      <c r="F1012" s="9">
        <v>0.65776293823038401</v>
      </c>
      <c r="G1012" s="8">
        <v>205</v>
      </c>
      <c r="H1012" s="9">
        <v>9.5704948646125106E-3</v>
      </c>
      <c r="I1012" s="8">
        <v>588</v>
      </c>
      <c r="J1012" s="9">
        <v>5.5635981719605997E-3</v>
      </c>
      <c r="K1012" s="8">
        <v>15</v>
      </c>
      <c r="L1012" s="9">
        <v>7.3170731707317097E-2</v>
      </c>
      <c r="M1012" s="8">
        <v>73</v>
      </c>
      <c r="N1012" s="9">
        <v>0.12414965986394599</v>
      </c>
      <c r="O1012" s="54" t="s">
        <v>903</v>
      </c>
      <c r="P1012" s="55">
        <v>2.86829268292683</v>
      </c>
      <c r="Q1012" s="55">
        <v>2.3947368421052602</v>
      </c>
      <c r="R1012" s="117"/>
    </row>
    <row r="1013" spans="2:18" s="1" customFormat="1" ht="11.85" customHeight="1" x14ac:dyDescent="0.15">
      <c r="B1013" s="116" t="s">
        <v>326</v>
      </c>
      <c r="C1013" s="56" t="s">
        <v>1013</v>
      </c>
      <c r="D1013" s="56" t="s">
        <v>899</v>
      </c>
      <c r="E1013" s="10">
        <v>134</v>
      </c>
      <c r="F1013" s="11">
        <v>0.18206521739130399</v>
      </c>
      <c r="G1013" s="10">
        <v>602</v>
      </c>
      <c r="H1013" s="11">
        <v>2.8104575163398701E-2</v>
      </c>
      <c r="I1013" s="10">
        <v>2445</v>
      </c>
      <c r="J1013" s="11">
        <v>2.3134349541570901E-2</v>
      </c>
      <c r="K1013" s="10">
        <v>173</v>
      </c>
      <c r="L1013" s="11">
        <v>0.28737541528239202</v>
      </c>
      <c r="M1013" s="10">
        <v>522</v>
      </c>
      <c r="N1013" s="11">
        <v>0.213496932515337</v>
      </c>
      <c r="O1013" s="58" t="s">
        <v>903</v>
      </c>
      <c r="P1013" s="59">
        <v>4.0614617940199302</v>
      </c>
      <c r="Q1013" s="59">
        <v>2.8671328671328702</v>
      </c>
      <c r="R1013" s="118">
        <v>0.55647840531561499</v>
      </c>
    </row>
    <row r="1014" spans="2:18" s="1" customFormat="1" ht="11.85" customHeight="1" x14ac:dyDescent="0.15">
      <c r="B1014" s="116" t="s">
        <v>526</v>
      </c>
      <c r="C1014" s="52" t="s">
        <v>1008</v>
      </c>
      <c r="D1014" s="52" t="s">
        <v>899</v>
      </c>
      <c r="E1014" s="8">
        <v>63</v>
      </c>
      <c r="F1014" s="9">
        <v>0.36627906976744201</v>
      </c>
      <c r="G1014" s="8">
        <v>109</v>
      </c>
      <c r="H1014" s="9">
        <v>5.0887021475256797E-3</v>
      </c>
      <c r="I1014" s="8">
        <v>454</v>
      </c>
      <c r="J1014" s="9">
        <v>4.2957033504593799E-3</v>
      </c>
      <c r="K1014" s="8">
        <v>1</v>
      </c>
      <c r="L1014" s="9">
        <v>9.1743119266054999E-3</v>
      </c>
      <c r="M1014" s="8">
        <v>6</v>
      </c>
      <c r="N1014" s="9">
        <v>1.3215859030837E-2</v>
      </c>
      <c r="O1014" s="54" t="s">
        <v>912</v>
      </c>
      <c r="P1014" s="55">
        <v>4.1651376146789003</v>
      </c>
      <c r="Q1014" s="55">
        <v>4.0277777777777803</v>
      </c>
      <c r="R1014" s="117">
        <v>0.46788990825688098</v>
      </c>
    </row>
    <row r="1015" spans="2:18" s="1" customFormat="1" ht="11.85" customHeight="1" x14ac:dyDescent="0.15">
      <c r="B1015" s="116" t="s">
        <v>325</v>
      </c>
      <c r="C1015" s="56" t="s">
        <v>1013</v>
      </c>
      <c r="D1015" s="56" t="s">
        <v>899</v>
      </c>
      <c r="E1015" s="10">
        <v>296</v>
      </c>
      <c r="F1015" s="11">
        <v>0.37</v>
      </c>
      <c r="G1015" s="10">
        <v>504</v>
      </c>
      <c r="H1015" s="11">
        <v>2.3529411764705899E-2</v>
      </c>
      <c r="I1015" s="10">
        <v>1426</v>
      </c>
      <c r="J1015" s="11">
        <v>1.34926717571698E-2</v>
      </c>
      <c r="K1015" s="10">
        <v>35</v>
      </c>
      <c r="L1015" s="11">
        <v>6.9444444444444503E-2</v>
      </c>
      <c r="M1015" s="10">
        <v>57</v>
      </c>
      <c r="N1015" s="11">
        <v>3.9971949509116401E-2</v>
      </c>
      <c r="O1015" s="58" t="s">
        <v>903</v>
      </c>
      <c r="P1015" s="59">
        <v>2.82936507936508</v>
      </c>
      <c r="Q1015" s="59">
        <v>2.6204690831556499</v>
      </c>
      <c r="R1015" s="118">
        <v>0.13095238095238099</v>
      </c>
    </row>
    <row r="1016" spans="2:18" s="1" customFormat="1" ht="11.85" customHeight="1" x14ac:dyDescent="0.15">
      <c r="B1016" s="116" t="s">
        <v>333</v>
      </c>
      <c r="C1016" s="52" t="s">
        <v>1013</v>
      </c>
      <c r="D1016" s="52" t="s">
        <v>906</v>
      </c>
      <c r="E1016" s="8">
        <v>220</v>
      </c>
      <c r="F1016" s="9">
        <v>0.47930283224400899</v>
      </c>
      <c r="G1016" s="8">
        <v>239</v>
      </c>
      <c r="H1016" s="9">
        <v>1.1157796451914099E-2</v>
      </c>
      <c r="I1016" s="8">
        <v>1634</v>
      </c>
      <c r="J1016" s="9">
        <v>1.5460747300992599E-2</v>
      </c>
      <c r="K1016" s="8">
        <v>8</v>
      </c>
      <c r="L1016" s="9">
        <v>3.3472803347280297E-2</v>
      </c>
      <c r="M1016" s="8">
        <v>98</v>
      </c>
      <c r="N1016" s="9">
        <v>5.9975520195838398E-2</v>
      </c>
      <c r="O1016" s="54" t="s">
        <v>909</v>
      </c>
      <c r="P1016" s="55">
        <v>6.8368200836820101</v>
      </c>
      <c r="Q1016" s="55">
        <v>5.85281385281385</v>
      </c>
      <c r="R1016" s="117"/>
    </row>
    <row r="1017" spans="2:18" s="1" customFormat="1" ht="11.85" customHeight="1" x14ac:dyDescent="0.15">
      <c r="B1017" s="116" t="s">
        <v>328</v>
      </c>
      <c r="C1017" s="56" t="s">
        <v>1013</v>
      </c>
      <c r="D1017" s="56" t="s">
        <v>899</v>
      </c>
      <c r="E1017" s="10">
        <v>1050</v>
      </c>
      <c r="F1017" s="11">
        <v>0.655840099937539</v>
      </c>
      <c r="G1017" s="10">
        <v>551</v>
      </c>
      <c r="H1017" s="11">
        <v>2.57236227824463E-2</v>
      </c>
      <c r="I1017" s="10">
        <v>1373</v>
      </c>
      <c r="J1017" s="11">
        <v>1.2991190969561099E-2</v>
      </c>
      <c r="K1017" s="10">
        <v>26</v>
      </c>
      <c r="L1017" s="11">
        <v>4.7186932849364802E-2</v>
      </c>
      <c r="M1017" s="10">
        <v>87</v>
      </c>
      <c r="N1017" s="11">
        <v>6.3364894391842702E-2</v>
      </c>
      <c r="O1017" s="58" t="s">
        <v>903</v>
      </c>
      <c r="P1017" s="59">
        <v>2.4918330308529901</v>
      </c>
      <c r="Q1017" s="59">
        <v>2.25142857142857</v>
      </c>
      <c r="R1017" s="118">
        <v>0.321234119782214</v>
      </c>
    </row>
    <row r="1018" spans="2:18" s="1" customFormat="1" ht="11.85" customHeight="1" x14ac:dyDescent="0.15">
      <c r="B1018" s="116" t="s">
        <v>318</v>
      </c>
      <c r="C1018" s="52" t="s">
        <v>1013</v>
      </c>
      <c r="D1018" s="52" t="s">
        <v>899</v>
      </c>
      <c r="E1018" s="8">
        <v>73</v>
      </c>
      <c r="F1018" s="9">
        <v>0.151767151767152</v>
      </c>
      <c r="G1018" s="8">
        <v>408</v>
      </c>
      <c r="H1018" s="9">
        <v>1.9047619047619101E-2</v>
      </c>
      <c r="I1018" s="8">
        <v>2340</v>
      </c>
      <c r="J1018" s="9">
        <v>2.2140849868006501E-2</v>
      </c>
      <c r="K1018" s="8">
        <v>2</v>
      </c>
      <c r="L1018" s="9">
        <v>4.9019607843137298E-3</v>
      </c>
      <c r="M1018" s="8">
        <v>55</v>
      </c>
      <c r="N1018" s="9">
        <v>2.3504273504273501E-2</v>
      </c>
      <c r="O1018" s="54" t="s">
        <v>924</v>
      </c>
      <c r="P1018" s="55">
        <v>5.7352941176470598</v>
      </c>
      <c r="Q1018" s="55">
        <v>5.4014778325123203</v>
      </c>
      <c r="R1018" s="117">
        <v>0.76470588235294101</v>
      </c>
    </row>
    <row r="1019" spans="2:18" s="1" customFormat="1" ht="11.85" customHeight="1" x14ac:dyDescent="0.15">
      <c r="B1019" s="116" t="s">
        <v>335</v>
      </c>
      <c r="C1019" s="56" t="s">
        <v>1013</v>
      </c>
      <c r="D1019" s="56" t="s">
        <v>906</v>
      </c>
      <c r="E1019" s="10">
        <v>110</v>
      </c>
      <c r="F1019" s="11">
        <v>0.211132437619962</v>
      </c>
      <c r="G1019" s="10">
        <v>411</v>
      </c>
      <c r="H1019" s="11">
        <v>1.9187675070027999E-2</v>
      </c>
      <c r="I1019" s="10">
        <v>2145</v>
      </c>
      <c r="J1019" s="11">
        <v>2.0295779045672601E-2</v>
      </c>
      <c r="K1019" s="10">
        <v>12</v>
      </c>
      <c r="L1019" s="11">
        <v>2.9197080291970798E-2</v>
      </c>
      <c r="M1019" s="10">
        <v>52</v>
      </c>
      <c r="N1019" s="11">
        <v>2.4242424242424201E-2</v>
      </c>
      <c r="O1019" s="58" t="s">
        <v>916</v>
      </c>
      <c r="P1019" s="59">
        <v>5.2189781021897801</v>
      </c>
      <c r="Q1019" s="59">
        <v>4.91478696741855</v>
      </c>
      <c r="R1019" s="118"/>
    </row>
    <row r="1020" spans="2:18" s="1" customFormat="1" ht="11.85" customHeight="1" x14ac:dyDescent="0.15">
      <c r="B1020" s="116" t="s">
        <v>447</v>
      </c>
      <c r="C1020" s="52" t="s">
        <v>1013</v>
      </c>
      <c r="D1020" s="52" t="s">
        <v>906</v>
      </c>
      <c r="E1020" s="8">
        <v>53</v>
      </c>
      <c r="F1020" s="9">
        <v>0.24766355140186899</v>
      </c>
      <c r="G1020" s="8">
        <v>161</v>
      </c>
      <c r="H1020" s="9">
        <v>7.5163398692810503E-3</v>
      </c>
      <c r="I1020" s="8">
        <v>824</v>
      </c>
      <c r="J1020" s="9">
        <v>7.7966069620672403E-3</v>
      </c>
      <c r="K1020" s="8">
        <v>3</v>
      </c>
      <c r="L1020" s="9">
        <v>1.8633540372670801E-2</v>
      </c>
      <c r="M1020" s="8">
        <v>13</v>
      </c>
      <c r="N1020" s="9">
        <v>1.57766990291262E-2</v>
      </c>
      <c r="O1020" s="54" t="s">
        <v>923</v>
      </c>
      <c r="P1020" s="55">
        <v>5.1180124223602501</v>
      </c>
      <c r="Q1020" s="55">
        <v>4.8481012658227902</v>
      </c>
      <c r="R1020" s="117"/>
    </row>
    <row r="1021" spans="2:18" s="1" customFormat="1" ht="11.85" customHeight="1" x14ac:dyDescent="0.15">
      <c r="B1021" s="116" t="s">
        <v>545</v>
      </c>
      <c r="C1021" s="56" t="s">
        <v>920</v>
      </c>
      <c r="D1021" s="56" t="s">
        <v>899</v>
      </c>
      <c r="E1021" s="10">
        <v>2</v>
      </c>
      <c r="F1021" s="11">
        <v>1.9230769230769201E-2</v>
      </c>
      <c r="G1021" s="10">
        <v>102</v>
      </c>
      <c r="H1021" s="11">
        <v>4.7619047619047597E-3</v>
      </c>
      <c r="I1021" s="10">
        <v>460</v>
      </c>
      <c r="J1021" s="11">
        <v>4.3524747603773404E-3</v>
      </c>
      <c r="K1021" s="10">
        <v>2</v>
      </c>
      <c r="L1021" s="11">
        <v>1.9607843137254902E-2</v>
      </c>
      <c r="M1021" s="10">
        <v>6</v>
      </c>
      <c r="N1021" s="11">
        <v>1.3043478260869599E-2</v>
      </c>
      <c r="O1021" s="58" t="s">
        <v>914</v>
      </c>
      <c r="P1021" s="59">
        <v>4.5098039215686301</v>
      </c>
      <c r="Q1021" s="59">
        <v>4</v>
      </c>
      <c r="R1021" s="118">
        <v>1.0588235294117601</v>
      </c>
    </row>
    <row r="1022" spans="2:18" s="1" customFormat="1" ht="11.85" customHeight="1" x14ac:dyDescent="0.15">
      <c r="B1022" s="116" t="s">
        <v>320</v>
      </c>
      <c r="C1022" s="52" t="s">
        <v>1013</v>
      </c>
      <c r="D1022" s="52" t="s">
        <v>899</v>
      </c>
      <c r="E1022" s="8">
        <v>119</v>
      </c>
      <c r="F1022" s="9">
        <v>0.50854700854700896</v>
      </c>
      <c r="G1022" s="8">
        <v>115</v>
      </c>
      <c r="H1022" s="9">
        <v>5.3688141923435998E-3</v>
      </c>
      <c r="I1022" s="8">
        <v>315</v>
      </c>
      <c r="J1022" s="9">
        <v>2.98049902069318E-3</v>
      </c>
      <c r="K1022" s="8"/>
      <c r="L1022" s="9"/>
      <c r="M1022" s="8"/>
      <c r="N1022" s="9"/>
      <c r="O1022" s="54" t="s">
        <v>910</v>
      </c>
      <c r="P1022" s="55">
        <v>2.7391304347826102</v>
      </c>
      <c r="Q1022" s="55">
        <v>2.7391304347826102</v>
      </c>
      <c r="R1022" s="117">
        <v>0.31304347826086998</v>
      </c>
    </row>
    <row r="1023" spans="2:18" s="1" customFormat="1" ht="11.85" customHeight="1" x14ac:dyDescent="0.15">
      <c r="B1023" s="116" t="s">
        <v>323</v>
      </c>
      <c r="C1023" s="56" t="s">
        <v>1013</v>
      </c>
      <c r="D1023" s="56" t="s">
        <v>899</v>
      </c>
      <c r="E1023" s="10">
        <v>51</v>
      </c>
      <c r="F1023" s="11">
        <v>0.30909090909090903</v>
      </c>
      <c r="G1023" s="10">
        <v>114</v>
      </c>
      <c r="H1023" s="11">
        <v>5.3221288515406199E-3</v>
      </c>
      <c r="I1023" s="10">
        <v>445</v>
      </c>
      <c r="J1023" s="11">
        <v>4.2105462355824302E-3</v>
      </c>
      <c r="K1023" s="10"/>
      <c r="L1023" s="11"/>
      <c r="M1023" s="10"/>
      <c r="N1023" s="11"/>
      <c r="O1023" s="58" t="s">
        <v>910</v>
      </c>
      <c r="P1023" s="59">
        <v>3.90350877192982</v>
      </c>
      <c r="Q1023" s="59">
        <v>3.90350877192982</v>
      </c>
      <c r="R1023" s="118">
        <v>1.1052631578947401</v>
      </c>
    </row>
    <row r="1024" spans="2:18" s="1" customFormat="1" ht="15.4" customHeight="1" x14ac:dyDescent="0.15">
      <c r="B1024" s="119" t="s">
        <v>1009</v>
      </c>
      <c r="C1024" s="63"/>
      <c r="D1024" s="63"/>
      <c r="E1024" s="20">
        <v>847</v>
      </c>
      <c r="F1024" s="22">
        <v>0.41601178781925302</v>
      </c>
      <c r="G1024" s="20">
        <v>1189</v>
      </c>
      <c r="H1024" s="22">
        <v>5.5508870214752599E-2</v>
      </c>
      <c r="I1024" s="20">
        <v>8645</v>
      </c>
      <c r="J1024" s="22">
        <v>8.1798139790135005E-2</v>
      </c>
      <c r="K1024" s="20">
        <v>62</v>
      </c>
      <c r="L1024" s="22">
        <v>5.21446593776283E-2</v>
      </c>
      <c r="M1024" s="20">
        <v>577</v>
      </c>
      <c r="N1024" s="22">
        <v>6.6743782533256205E-2</v>
      </c>
      <c r="O1024" s="63"/>
      <c r="P1024" s="64">
        <v>7.2708158116063899</v>
      </c>
      <c r="Q1024" s="64">
        <v>6.5208518189884703</v>
      </c>
      <c r="R1024" s="120">
        <v>1.4541631623212801</v>
      </c>
    </row>
    <row r="1025" spans="2:18" s="1" customFormat="1" ht="14.65" customHeight="1" x14ac:dyDescent="0.15">
      <c r="B1025" s="119" t="s">
        <v>1010</v>
      </c>
      <c r="C1025" s="65"/>
      <c r="D1025" s="65"/>
      <c r="E1025" s="21">
        <v>822</v>
      </c>
      <c r="F1025" s="23">
        <v>0.44217321140398103</v>
      </c>
      <c r="G1025" s="21">
        <v>1037</v>
      </c>
      <c r="H1025" s="23">
        <v>4.84126984126984E-2</v>
      </c>
      <c r="I1025" s="21">
        <v>6164</v>
      </c>
      <c r="J1025" s="23">
        <v>5.8323161789056402E-2</v>
      </c>
      <c r="K1025" s="21">
        <v>59</v>
      </c>
      <c r="L1025" s="23">
        <v>5.68948891031823E-2</v>
      </c>
      <c r="M1025" s="21">
        <v>392</v>
      </c>
      <c r="N1025" s="23">
        <v>6.3595068137572999E-2</v>
      </c>
      <c r="O1025" s="65"/>
      <c r="P1025" s="66">
        <v>5.9440694310511102</v>
      </c>
      <c r="Q1025" s="66">
        <v>5.2106339468302698</v>
      </c>
      <c r="R1025" s="121"/>
    </row>
    <row r="1026" spans="2:18" s="1" customFormat="1" ht="14.65" customHeight="1" x14ac:dyDescent="0.15">
      <c r="B1026" s="108" t="s">
        <v>879</v>
      </c>
      <c r="C1026" s="122"/>
      <c r="D1026" s="122"/>
      <c r="E1026" s="109">
        <v>11949</v>
      </c>
      <c r="F1026" s="110">
        <v>0.35808684707363098</v>
      </c>
      <c r="G1026" s="109">
        <v>21420</v>
      </c>
      <c r="H1026" s="110">
        <v>1</v>
      </c>
      <c r="I1026" s="109">
        <v>105687</v>
      </c>
      <c r="J1026" s="110">
        <v>1</v>
      </c>
      <c r="K1026" s="109">
        <v>802</v>
      </c>
      <c r="L1026" s="110">
        <v>3.7441643323996299E-2</v>
      </c>
      <c r="M1026" s="109">
        <v>4907</v>
      </c>
      <c r="N1026" s="110">
        <v>4.6429551411242602E-2</v>
      </c>
      <c r="O1026" s="122"/>
      <c r="P1026" s="123">
        <v>4.9340336134453802</v>
      </c>
      <c r="Q1026" s="123">
        <v>4.4815210010670299</v>
      </c>
      <c r="R1026" s="124">
        <v>0.63920454545454497</v>
      </c>
    </row>
    <row r="1027" spans="2:18" s="1" customFormat="1" ht="12.75" customHeight="1" x14ac:dyDescent="0.2">
      <c r="B1027" s="183" t="s">
        <v>979</v>
      </c>
      <c r="C1027" s="183"/>
      <c r="D1027" s="183"/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</row>
    <row r="1028" spans="2:18" s="1" customFormat="1" ht="14.65" customHeight="1" x14ac:dyDescent="0.15"/>
    <row r="1029" spans="2:18" s="1" customFormat="1" ht="14.65" customHeight="1" x14ac:dyDescent="0.15">
      <c r="B1029" s="114" t="s">
        <v>1837</v>
      </c>
    </row>
    <row r="1030" spans="2:18" s="1" customFormat="1" ht="21.75" customHeight="1" x14ac:dyDescent="0.2">
      <c r="B1030" s="192"/>
      <c r="C1030" s="101"/>
      <c r="D1030" s="193"/>
      <c r="E1030" s="193"/>
      <c r="F1030" s="193"/>
      <c r="G1030" s="167" t="s">
        <v>885</v>
      </c>
      <c r="H1030" s="167"/>
      <c r="I1030" s="167"/>
      <c r="J1030" s="167"/>
      <c r="K1030" s="167"/>
      <c r="L1030" s="167"/>
      <c r="M1030" s="167"/>
      <c r="N1030" s="167"/>
      <c r="O1030" s="167"/>
      <c r="P1030" s="167"/>
      <c r="Q1030" s="167"/>
      <c r="R1030" s="167"/>
    </row>
    <row r="1031" spans="2:18" s="1" customFormat="1" ht="14.65" customHeight="1" x14ac:dyDescent="0.2">
      <c r="B1031" s="192"/>
      <c r="C1031" s="62"/>
      <c r="D1031" s="193"/>
      <c r="E1031" s="193"/>
      <c r="F1031" s="193"/>
      <c r="G1031" s="177" t="s">
        <v>832</v>
      </c>
      <c r="H1031" s="177"/>
      <c r="I1031" s="177"/>
      <c r="J1031" s="177"/>
      <c r="K1031" s="174" t="s">
        <v>886</v>
      </c>
      <c r="L1031" s="174"/>
      <c r="M1031" s="174"/>
      <c r="N1031" s="174"/>
      <c r="O1031" s="174" t="s">
        <v>887</v>
      </c>
      <c r="P1031" s="191" t="s">
        <v>888</v>
      </c>
      <c r="Q1031" s="191"/>
      <c r="R1031" s="191"/>
    </row>
    <row r="1032" spans="2:18" s="1" customFormat="1" ht="14.65" customHeight="1" x14ac:dyDescent="0.15">
      <c r="B1032" s="194" t="s">
        <v>274</v>
      </c>
      <c r="C1032" s="177" t="s">
        <v>1001</v>
      </c>
      <c r="D1032" s="177" t="s">
        <v>889</v>
      </c>
      <c r="E1032" s="195" t="s">
        <v>842</v>
      </c>
      <c r="F1032" s="195"/>
      <c r="G1032" s="177" t="s">
        <v>890</v>
      </c>
      <c r="H1032" s="177"/>
      <c r="I1032" s="177" t="s">
        <v>891</v>
      </c>
      <c r="J1032" s="177"/>
      <c r="K1032" s="174" t="s">
        <v>890</v>
      </c>
      <c r="L1032" s="174"/>
      <c r="M1032" s="174" t="s">
        <v>891</v>
      </c>
      <c r="N1032" s="174"/>
      <c r="O1032" s="174"/>
      <c r="P1032" s="191"/>
      <c r="Q1032" s="191"/>
      <c r="R1032" s="191"/>
    </row>
    <row r="1033" spans="2:18" s="1" customFormat="1" ht="37.15" customHeight="1" x14ac:dyDescent="0.15">
      <c r="B1033" s="194"/>
      <c r="C1033" s="177"/>
      <c r="D1033" s="177"/>
      <c r="E1033" s="50" t="s">
        <v>892</v>
      </c>
      <c r="F1033" s="50" t="s">
        <v>893</v>
      </c>
      <c r="G1033" s="50" t="s">
        <v>892</v>
      </c>
      <c r="H1033" s="27" t="s">
        <v>894</v>
      </c>
      <c r="I1033" s="50" t="s">
        <v>892</v>
      </c>
      <c r="J1033" s="27" t="s">
        <v>894</v>
      </c>
      <c r="K1033" s="27" t="s">
        <v>892</v>
      </c>
      <c r="L1033" s="27" t="s">
        <v>893</v>
      </c>
      <c r="M1033" s="27" t="s">
        <v>892</v>
      </c>
      <c r="N1033" s="27" t="s">
        <v>893</v>
      </c>
      <c r="O1033" s="174"/>
      <c r="P1033" s="27" t="s">
        <v>895</v>
      </c>
      <c r="Q1033" s="27" t="s">
        <v>896</v>
      </c>
      <c r="R1033" s="115" t="s">
        <v>897</v>
      </c>
    </row>
    <row r="1034" spans="2:18" s="1" customFormat="1" ht="11.85" customHeight="1" x14ac:dyDescent="0.15">
      <c r="B1034" s="116" t="s">
        <v>647</v>
      </c>
      <c r="C1034" s="52" t="s">
        <v>923</v>
      </c>
      <c r="D1034" s="52" t="s">
        <v>906</v>
      </c>
      <c r="E1034" s="8">
        <v>51</v>
      </c>
      <c r="F1034" s="9">
        <v>1.5740740740740701E-2</v>
      </c>
      <c r="G1034" s="8">
        <v>3189</v>
      </c>
      <c r="H1034" s="9">
        <v>6.5505412567015198E-2</v>
      </c>
      <c r="I1034" s="8">
        <v>10185</v>
      </c>
      <c r="J1034" s="9">
        <v>4.0317313287493897E-2</v>
      </c>
      <c r="K1034" s="8">
        <v>15</v>
      </c>
      <c r="L1034" s="9">
        <v>4.7036688617121403E-3</v>
      </c>
      <c r="M1034" s="8">
        <v>94</v>
      </c>
      <c r="N1034" s="9">
        <v>9.2292587137947999E-3</v>
      </c>
      <c r="O1034" s="54" t="s">
        <v>919</v>
      </c>
      <c r="P1034" s="55">
        <v>3.1937911571025399</v>
      </c>
      <c r="Q1034" s="55">
        <v>3.14146187775677</v>
      </c>
      <c r="R1034" s="117"/>
    </row>
    <row r="1035" spans="2:18" s="1" customFormat="1" ht="11.85" customHeight="1" x14ac:dyDescent="0.15">
      <c r="B1035" s="116" t="s">
        <v>356</v>
      </c>
      <c r="C1035" s="56" t="s">
        <v>1004</v>
      </c>
      <c r="D1035" s="56" t="s">
        <v>906</v>
      </c>
      <c r="E1035" s="10">
        <v>12</v>
      </c>
      <c r="F1035" s="11">
        <v>2.6373626373626401E-2</v>
      </c>
      <c r="G1035" s="10">
        <v>443</v>
      </c>
      <c r="H1035" s="11">
        <v>9.0996857219152495E-3</v>
      </c>
      <c r="I1035" s="10">
        <v>3701</v>
      </c>
      <c r="J1035" s="11">
        <v>1.46504051523824E-2</v>
      </c>
      <c r="K1035" s="10">
        <v>11</v>
      </c>
      <c r="L1035" s="11">
        <v>2.4830699774266399E-2</v>
      </c>
      <c r="M1035" s="10">
        <v>280</v>
      </c>
      <c r="N1035" s="11">
        <v>7.5655228316671194E-2</v>
      </c>
      <c r="O1035" s="58" t="s">
        <v>914</v>
      </c>
      <c r="P1035" s="59">
        <v>8.3544018058690703</v>
      </c>
      <c r="Q1035" s="59">
        <v>7.2314814814814801</v>
      </c>
      <c r="R1035" s="118"/>
    </row>
    <row r="1036" spans="2:18" s="1" customFormat="1" ht="11.85" customHeight="1" x14ac:dyDescent="0.15">
      <c r="B1036" s="116" t="s">
        <v>710</v>
      </c>
      <c r="C1036" s="52" t="s">
        <v>909</v>
      </c>
      <c r="D1036" s="52" t="s">
        <v>906</v>
      </c>
      <c r="E1036" s="8">
        <v>195</v>
      </c>
      <c r="F1036" s="9">
        <v>0.27349228611500698</v>
      </c>
      <c r="G1036" s="8">
        <v>518</v>
      </c>
      <c r="H1036" s="9">
        <v>1.06402645687406E-2</v>
      </c>
      <c r="I1036" s="8">
        <v>3006</v>
      </c>
      <c r="J1036" s="9">
        <v>1.1899248281021801E-2</v>
      </c>
      <c r="K1036" s="8">
        <v>59</v>
      </c>
      <c r="L1036" s="9">
        <v>0.11389961389961401</v>
      </c>
      <c r="M1036" s="8">
        <v>731</v>
      </c>
      <c r="N1036" s="9">
        <v>0.24318030605455801</v>
      </c>
      <c r="O1036" s="54" t="s">
        <v>922</v>
      </c>
      <c r="P1036" s="55">
        <v>5.8030888030887997</v>
      </c>
      <c r="Q1036" s="55">
        <v>3.79520697167756</v>
      </c>
      <c r="R1036" s="117"/>
    </row>
    <row r="1037" spans="2:18" s="1" customFormat="1" ht="11.85" customHeight="1" x14ac:dyDescent="0.15">
      <c r="B1037" s="116" t="s">
        <v>665</v>
      </c>
      <c r="C1037" s="56" t="s">
        <v>935</v>
      </c>
      <c r="D1037" s="56" t="s">
        <v>906</v>
      </c>
      <c r="E1037" s="10">
        <v>28</v>
      </c>
      <c r="F1037" s="11">
        <v>4.0404040404040401E-2</v>
      </c>
      <c r="G1037" s="10">
        <v>665</v>
      </c>
      <c r="H1037" s="11">
        <v>1.3659799108518399E-2</v>
      </c>
      <c r="I1037" s="10">
        <v>2883</v>
      </c>
      <c r="J1037" s="11">
        <v>1.14123528922774E-2</v>
      </c>
      <c r="K1037" s="10">
        <v>42</v>
      </c>
      <c r="L1037" s="11">
        <v>6.3157894736842093E-2</v>
      </c>
      <c r="M1037" s="10">
        <v>204</v>
      </c>
      <c r="N1037" s="11">
        <v>7.0759625390218503E-2</v>
      </c>
      <c r="O1037" s="58" t="s">
        <v>922</v>
      </c>
      <c r="P1037" s="59">
        <v>4.3353383458646597</v>
      </c>
      <c r="Q1037" s="59">
        <v>3.6934189406099498</v>
      </c>
      <c r="R1037" s="118"/>
    </row>
    <row r="1038" spans="2:18" s="1" customFormat="1" ht="11.85" customHeight="1" x14ac:dyDescent="0.15">
      <c r="B1038" s="116" t="s">
        <v>367</v>
      </c>
      <c r="C1038" s="52" t="s">
        <v>1004</v>
      </c>
      <c r="D1038" s="52" t="s">
        <v>906</v>
      </c>
      <c r="E1038" s="8">
        <v>142</v>
      </c>
      <c r="F1038" s="9">
        <v>2.4991200281590999E-2</v>
      </c>
      <c r="G1038" s="8">
        <v>5540</v>
      </c>
      <c r="H1038" s="9">
        <v>0.11379742415216799</v>
      </c>
      <c r="I1038" s="8">
        <v>25312</v>
      </c>
      <c r="J1038" s="9">
        <v>0.100197529104865</v>
      </c>
      <c r="K1038" s="8">
        <v>62</v>
      </c>
      <c r="L1038" s="9">
        <v>1.11913357400722E-2</v>
      </c>
      <c r="M1038" s="8">
        <v>338</v>
      </c>
      <c r="N1038" s="9">
        <v>1.3353350189633399E-2</v>
      </c>
      <c r="O1038" s="54" t="s">
        <v>921</v>
      </c>
      <c r="P1038" s="55">
        <v>4.5689530685920596</v>
      </c>
      <c r="Q1038" s="55">
        <v>4.4231471339905104</v>
      </c>
      <c r="R1038" s="117"/>
    </row>
    <row r="1039" spans="2:18" s="1" customFormat="1" ht="11.85" customHeight="1" x14ac:dyDescent="0.15">
      <c r="B1039" s="116" t="s">
        <v>446</v>
      </c>
      <c r="C1039" s="56" t="s">
        <v>1007</v>
      </c>
      <c r="D1039" s="56" t="s">
        <v>906</v>
      </c>
      <c r="E1039" s="10">
        <v>376</v>
      </c>
      <c r="F1039" s="11">
        <v>7.7033394796148305E-2</v>
      </c>
      <c r="G1039" s="10">
        <v>4505</v>
      </c>
      <c r="H1039" s="11">
        <v>9.2537436065977904E-2</v>
      </c>
      <c r="I1039" s="10">
        <v>17759</v>
      </c>
      <c r="J1039" s="11">
        <v>7.0298985436681796E-2</v>
      </c>
      <c r="K1039" s="10">
        <v>1057</v>
      </c>
      <c r="L1039" s="11">
        <v>0.234628190899001</v>
      </c>
      <c r="M1039" s="10">
        <v>3653</v>
      </c>
      <c r="N1039" s="11">
        <v>0.20569851906075801</v>
      </c>
      <c r="O1039" s="58" t="s">
        <v>903</v>
      </c>
      <c r="P1039" s="59">
        <v>3.9420643729189799</v>
      </c>
      <c r="Q1039" s="59">
        <v>2.86223897911833</v>
      </c>
      <c r="R1039" s="118"/>
    </row>
    <row r="1040" spans="2:18" s="1" customFormat="1" ht="11.85" customHeight="1" x14ac:dyDescent="0.15">
      <c r="B1040" s="116" t="s">
        <v>645</v>
      </c>
      <c r="C1040" s="52" t="s">
        <v>923</v>
      </c>
      <c r="D1040" s="52" t="s">
        <v>906</v>
      </c>
      <c r="E1040" s="8">
        <v>5</v>
      </c>
      <c r="F1040" s="9">
        <v>8.0256821829855496E-3</v>
      </c>
      <c r="G1040" s="8">
        <v>618</v>
      </c>
      <c r="H1040" s="9">
        <v>1.26943696978411E-2</v>
      </c>
      <c r="I1040" s="8">
        <v>3678</v>
      </c>
      <c r="J1040" s="9">
        <v>1.4559359673186299E-2</v>
      </c>
      <c r="K1040" s="8">
        <v>15</v>
      </c>
      <c r="L1040" s="9">
        <v>2.4271844660194199E-2</v>
      </c>
      <c r="M1040" s="8">
        <v>137</v>
      </c>
      <c r="N1040" s="9">
        <v>3.7248504622077197E-2</v>
      </c>
      <c r="O1040" s="54" t="s">
        <v>908</v>
      </c>
      <c r="P1040" s="55">
        <v>5.9514563106796103</v>
      </c>
      <c r="Q1040" s="55">
        <v>5.4742951907131001</v>
      </c>
      <c r="R1040" s="117"/>
    </row>
    <row r="1041" spans="2:18" s="1" customFormat="1" ht="11.85" customHeight="1" x14ac:dyDescent="0.15">
      <c r="B1041" s="116" t="s">
        <v>646</v>
      </c>
      <c r="C1041" s="56" t="s">
        <v>923</v>
      </c>
      <c r="D1041" s="56" t="s">
        <v>906</v>
      </c>
      <c r="E1041" s="10">
        <v>25</v>
      </c>
      <c r="F1041" s="11">
        <v>4.1050903119868601E-2</v>
      </c>
      <c r="G1041" s="10">
        <v>584</v>
      </c>
      <c r="H1041" s="11">
        <v>1.1995973953947E-2</v>
      </c>
      <c r="I1041" s="10">
        <v>2800</v>
      </c>
      <c r="J1041" s="11">
        <v>1.10837974673523E-2</v>
      </c>
      <c r="K1041" s="10">
        <v>18</v>
      </c>
      <c r="L1041" s="11">
        <v>3.0821917808219201E-2</v>
      </c>
      <c r="M1041" s="10">
        <v>177</v>
      </c>
      <c r="N1041" s="11">
        <v>6.3214285714285695E-2</v>
      </c>
      <c r="O1041" s="58" t="s">
        <v>916</v>
      </c>
      <c r="P1041" s="59">
        <v>4.7945205479452104</v>
      </c>
      <c r="Q1041" s="59">
        <v>4.28445229681979</v>
      </c>
      <c r="R1041" s="118"/>
    </row>
    <row r="1042" spans="2:18" s="1" customFormat="1" ht="11.85" customHeight="1" x14ac:dyDescent="0.15">
      <c r="B1042" s="116" t="s">
        <v>339</v>
      </c>
      <c r="C1042" s="52" t="s">
        <v>1013</v>
      </c>
      <c r="D1042" s="52" t="s">
        <v>906</v>
      </c>
      <c r="E1042" s="8">
        <v>165</v>
      </c>
      <c r="F1042" s="9">
        <v>4.0540540540540501E-2</v>
      </c>
      <c r="G1042" s="8">
        <v>3905</v>
      </c>
      <c r="H1042" s="9">
        <v>8.0212805291374797E-2</v>
      </c>
      <c r="I1042" s="8">
        <v>15492</v>
      </c>
      <c r="J1042" s="9">
        <v>6.1325067987222003E-2</v>
      </c>
      <c r="K1042" s="8">
        <v>81</v>
      </c>
      <c r="L1042" s="9">
        <v>2.0742637644046099E-2</v>
      </c>
      <c r="M1042" s="8">
        <v>243</v>
      </c>
      <c r="N1042" s="9">
        <v>1.56855151045701E-2</v>
      </c>
      <c r="O1042" s="54" t="s">
        <v>922</v>
      </c>
      <c r="P1042" s="55">
        <v>3.9672215108834799</v>
      </c>
      <c r="Q1042" s="55">
        <v>3.7970711297071098</v>
      </c>
      <c r="R1042" s="117"/>
    </row>
    <row r="1043" spans="2:18" s="1" customFormat="1" ht="11.85" customHeight="1" x14ac:dyDescent="0.15">
      <c r="B1043" s="116" t="s">
        <v>429</v>
      </c>
      <c r="C1043" s="56" t="s">
        <v>1007</v>
      </c>
      <c r="D1043" s="56" t="s">
        <v>899</v>
      </c>
      <c r="E1043" s="10"/>
      <c r="F1043" s="11"/>
      <c r="G1043" s="10">
        <v>656</v>
      </c>
      <c r="H1043" s="11">
        <v>1.34749296468993E-2</v>
      </c>
      <c r="I1043" s="10">
        <v>2770</v>
      </c>
      <c r="J1043" s="11">
        <v>1.0965042494487799E-2</v>
      </c>
      <c r="K1043" s="10">
        <v>9</v>
      </c>
      <c r="L1043" s="11">
        <v>1.3719512195122E-2</v>
      </c>
      <c r="M1043" s="10">
        <v>18</v>
      </c>
      <c r="N1043" s="11">
        <v>6.4981949458483802E-3</v>
      </c>
      <c r="O1043" s="58" t="s">
        <v>922</v>
      </c>
      <c r="P1043" s="59">
        <v>4.2225609756097597</v>
      </c>
      <c r="Q1043" s="59">
        <v>4.1282843894899504</v>
      </c>
      <c r="R1043" s="118">
        <v>0.48323170731707299</v>
      </c>
    </row>
    <row r="1044" spans="2:18" s="1" customFormat="1" ht="11.85" customHeight="1" x14ac:dyDescent="0.15">
      <c r="B1044" s="116" t="s">
        <v>360</v>
      </c>
      <c r="C1044" s="52" t="s">
        <v>1004</v>
      </c>
      <c r="D1044" s="52" t="s">
        <v>906</v>
      </c>
      <c r="E1044" s="8">
        <v>29</v>
      </c>
      <c r="F1044" s="9">
        <v>7.9019073569482293E-3</v>
      </c>
      <c r="G1044" s="8">
        <v>3641</v>
      </c>
      <c r="H1044" s="9">
        <v>7.4789967750549496E-2</v>
      </c>
      <c r="I1044" s="8">
        <v>18068</v>
      </c>
      <c r="J1044" s="9">
        <v>7.1522161657186098E-2</v>
      </c>
      <c r="K1044" s="8">
        <v>31</v>
      </c>
      <c r="L1044" s="9">
        <v>8.5141444658060998E-3</v>
      </c>
      <c r="M1044" s="8">
        <v>164</v>
      </c>
      <c r="N1044" s="9">
        <v>9.07682089882666E-3</v>
      </c>
      <c r="O1044" s="54" t="s">
        <v>923</v>
      </c>
      <c r="P1044" s="55">
        <v>4.96237297445757</v>
      </c>
      <c r="Q1044" s="55">
        <v>4.8307479224376699</v>
      </c>
      <c r="R1044" s="117"/>
    </row>
    <row r="1045" spans="2:18" s="1" customFormat="1" ht="11.85" customHeight="1" x14ac:dyDescent="0.15">
      <c r="B1045" s="116" t="s">
        <v>295</v>
      </c>
      <c r="C1045" s="56" t="s">
        <v>1006</v>
      </c>
      <c r="D1045" s="56" t="s">
        <v>906</v>
      </c>
      <c r="E1045" s="10">
        <v>194</v>
      </c>
      <c r="F1045" s="11">
        <v>6.1198738170347003E-2</v>
      </c>
      <c r="G1045" s="10">
        <v>2976</v>
      </c>
      <c r="H1045" s="11">
        <v>6.1130168642031101E-2</v>
      </c>
      <c r="I1045" s="10">
        <v>13760</v>
      </c>
      <c r="J1045" s="11">
        <v>5.4468947553845501E-2</v>
      </c>
      <c r="K1045" s="10">
        <v>98</v>
      </c>
      <c r="L1045" s="11">
        <v>3.2930107526881698E-2</v>
      </c>
      <c r="M1045" s="10">
        <v>810</v>
      </c>
      <c r="N1045" s="11">
        <v>5.8866279069767401E-2</v>
      </c>
      <c r="O1045" s="58" t="s">
        <v>916</v>
      </c>
      <c r="P1045" s="59">
        <v>4.6236559139785003</v>
      </c>
      <c r="Q1045" s="59">
        <v>4.1240444753300904</v>
      </c>
      <c r="R1045" s="118"/>
    </row>
    <row r="1046" spans="2:18" s="1" customFormat="1" ht="11.85" customHeight="1" x14ac:dyDescent="0.15">
      <c r="B1046" s="116" t="s">
        <v>644</v>
      </c>
      <c r="C1046" s="52" t="s">
        <v>923</v>
      </c>
      <c r="D1046" s="52" t="s">
        <v>906</v>
      </c>
      <c r="E1046" s="8">
        <v>1</v>
      </c>
      <c r="F1046" s="9">
        <v>3.3003300330032999E-3</v>
      </c>
      <c r="G1046" s="8">
        <v>302</v>
      </c>
      <c r="H1046" s="9">
        <v>6.2033974898835298E-3</v>
      </c>
      <c r="I1046" s="8">
        <v>2262</v>
      </c>
      <c r="J1046" s="9">
        <v>8.9541249539824494E-3</v>
      </c>
      <c r="K1046" s="8">
        <v>5</v>
      </c>
      <c r="L1046" s="9">
        <v>1.6556291390728499E-2</v>
      </c>
      <c r="M1046" s="8">
        <v>39</v>
      </c>
      <c r="N1046" s="9">
        <v>1.72413793103448E-2</v>
      </c>
      <c r="O1046" s="54" t="s">
        <v>900</v>
      </c>
      <c r="P1046" s="55">
        <v>7.4900662251655596</v>
      </c>
      <c r="Q1046" s="55">
        <v>7.0471380471380503</v>
      </c>
      <c r="R1046" s="117"/>
    </row>
    <row r="1047" spans="2:18" s="1" customFormat="1" ht="11.85" customHeight="1" x14ac:dyDescent="0.15">
      <c r="B1047" s="116" t="s">
        <v>805</v>
      </c>
      <c r="C1047" s="56" t="s">
        <v>1007</v>
      </c>
      <c r="D1047" s="56" t="s">
        <v>906</v>
      </c>
      <c r="E1047" s="10">
        <v>9</v>
      </c>
      <c r="F1047" s="11">
        <v>1.44230769230769E-2</v>
      </c>
      <c r="G1047" s="10">
        <v>615</v>
      </c>
      <c r="H1047" s="11">
        <v>1.26327465439681E-2</v>
      </c>
      <c r="I1047" s="10">
        <v>2872</v>
      </c>
      <c r="J1047" s="11">
        <v>1.1368809402227099E-2</v>
      </c>
      <c r="K1047" s="10">
        <v>23</v>
      </c>
      <c r="L1047" s="11">
        <v>3.7398373983739797E-2</v>
      </c>
      <c r="M1047" s="10">
        <v>162</v>
      </c>
      <c r="N1047" s="11">
        <v>5.6406685236768797E-2</v>
      </c>
      <c r="O1047" s="58" t="s">
        <v>920</v>
      </c>
      <c r="P1047" s="59">
        <v>4.6699186991869901</v>
      </c>
      <c r="Q1047" s="59">
        <v>4.1841216216216202</v>
      </c>
      <c r="R1047" s="118"/>
    </row>
    <row r="1048" spans="2:18" s="1" customFormat="1" ht="11.85" customHeight="1" x14ac:dyDescent="0.15">
      <c r="B1048" s="116" t="s">
        <v>676</v>
      </c>
      <c r="C1048" s="52" t="s">
        <v>918</v>
      </c>
      <c r="D1048" s="52" t="s">
        <v>906</v>
      </c>
      <c r="E1048" s="8">
        <v>7</v>
      </c>
      <c r="F1048" s="9">
        <v>1.66270783847981E-2</v>
      </c>
      <c r="G1048" s="8">
        <v>414</v>
      </c>
      <c r="H1048" s="9">
        <v>8.5039952344761003E-3</v>
      </c>
      <c r="I1048" s="8">
        <v>2959</v>
      </c>
      <c r="J1048" s="9">
        <v>1.17131988235341E-2</v>
      </c>
      <c r="K1048" s="8">
        <v>3</v>
      </c>
      <c r="L1048" s="9">
        <v>7.2463768115942004E-3</v>
      </c>
      <c r="M1048" s="8">
        <v>126</v>
      </c>
      <c r="N1048" s="9">
        <v>4.25819533626225E-2</v>
      </c>
      <c r="O1048" s="54" t="s">
        <v>944</v>
      </c>
      <c r="P1048" s="55">
        <v>7.1473429951690797</v>
      </c>
      <c r="Q1048" s="55">
        <v>6.6447688564476897</v>
      </c>
      <c r="R1048" s="117"/>
    </row>
    <row r="1049" spans="2:18" s="1" customFormat="1" ht="11.85" customHeight="1" x14ac:dyDescent="0.15">
      <c r="B1049" s="116" t="s">
        <v>675</v>
      </c>
      <c r="C1049" s="56" t="s">
        <v>918</v>
      </c>
      <c r="D1049" s="56" t="s">
        <v>906</v>
      </c>
      <c r="E1049" s="10">
        <v>93</v>
      </c>
      <c r="F1049" s="11">
        <v>4.1948579161028399E-2</v>
      </c>
      <c r="G1049" s="10">
        <v>2124</v>
      </c>
      <c r="H1049" s="11">
        <v>4.3629192942094802E-2</v>
      </c>
      <c r="I1049" s="10">
        <v>8961</v>
      </c>
      <c r="J1049" s="11">
        <v>3.5472110394622801E-2</v>
      </c>
      <c r="K1049" s="10">
        <v>54</v>
      </c>
      <c r="L1049" s="11">
        <v>2.5423728813559299E-2</v>
      </c>
      <c r="M1049" s="10">
        <v>208</v>
      </c>
      <c r="N1049" s="11">
        <v>2.3211695123312101E-2</v>
      </c>
      <c r="O1049" s="58" t="s">
        <v>920</v>
      </c>
      <c r="P1049" s="59">
        <v>4.2189265536723202</v>
      </c>
      <c r="Q1049" s="59">
        <v>3.9676328502415501</v>
      </c>
      <c r="R1049" s="118"/>
    </row>
    <row r="1050" spans="2:18" s="1" customFormat="1" ht="11.85" customHeight="1" x14ac:dyDescent="0.15">
      <c r="B1050" s="116" t="s">
        <v>406</v>
      </c>
      <c r="C1050" s="52" t="s">
        <v>1003</v>
      </c>
      <c r="D1050" s="52" t="s">
        <v>906</v>
      </c>
      <c r="E1050" s="8">
        <v>33</v>
      </c>
      <c r="F1050" s="9">
        <v>8.6614173228346497E-2</v>
      </c>
      <c r="G1050" s="8">
        <v>348</v>
      </c>
      <c r="H1050" s="9">
        <v>7.1482858492697698E-3</v>
      </c>
      <c r="I1050" s="8">
        <v>1417</v>
      </c>
      <c r="J1050" s="9">
        <v>5.6091932182993501E-3</v>
      </c>
      <c r="K1050" s="8"/>
      <c r="L1050" s="9"/>
      <c r="M1050" s="8"/>
      <c r="N1050" s="9"/>
      <c r="O1050" s="54" t="s">
        <v>931</v>
      </c>
      <c r="P1050" s="55">
        <v>4.0718390804597702</v>
      </c>
      <c r="Q1050" s="55">
        <v>4.0718390804597702</v>
      </c>
      <c r="R1050" s="117"/>
    </row>
    <row r="1051" spans="2:18" s="1" customFormat="1" ht="11.85" customHeight="1" x14ac:dyDescent="0.15">
      <c r="B1051" s="116" t="s">
        <v>807</v>
      </c>
      <c r="C1051" s="56" t="s">
        <v>908</v>
      </c>
      <c r="D1051" s="56" t="s">
        <v>906</v>
      </c>
      <c r="E1051" s="10">
        <v>16</v>
      </c>
      <c r="F1051" s="11">
        <v>3.6781609195402298E-2</v>
      </c>
      <c r="G1051" s="10">
        <v>419</v>
      </c>
      <c r="H1051" s="11">
        <v>8.6067004909311292E-3</v>
      </c>
      <c r="I1051" s="10">
        <v>3363</v>
      </c>
      <c r="J1051" s="11">
        <v>1.3312432458109201E-2</v>
      </c>
      <c r="K1051" s="10">
        <v>8</v>
      </c>
      <c r="L1051" s="11">
        <v>1.9093078758949899E-2</v>
      </c>
      <c r="M1051" s="10">
        <v>226</v>
      </c>
      <c r="N1051" s="11">
        <v>6.7201903062741597E-2</v>
      </c>
      <c r="O1051" s="58" t="s">
        <v>945</v>
      </c>
      <c r="P1051" s="59">
        <v>8.0262529832935599</v>
      </c>
      <c r="Q1051" s="59">
        <v>7.1459854014598498</v>
      </c>
      <c r="R1051" s="118"/>
    </row>
    <row r="1052" spans="2:18" s="1" customFormat="1" ht="11.85" customHeight="1" x14ac:dyDescent="0.15">
      <c r="B1052" s="116" t="s">
        <v>578</v>
      </c>
      <c r="C1052" s="52" t="s">
        <v>916</v>
      </c>
      <c r="D1052" s="52" t="s">
        <v>906</v>
      </c>
      <c r="E1052" s="8">
        <v>30</v>
      </c>
      <c r="F1052" s="9">
        <v>2.1261516654854699E-2</v>
      </c>
      <c r="G1052" s="8">
        <v>1381</v>
      </c>
      <c r="H1052" s="9">
        <v>2.8367191832877999E-2</v>
      </c>
      <c r="I1052" s="8">
        <v>7151</v>
      </c>
      <c r="J1052" s="9">
        <v>2.8307227031798599E-2</v>
      </c>
      <c r="K1052" s="8">
        <v>16</v>
      </c>
      <c r="L1052" s="9">
        <v>1.1585807385952201E-2</v>
      </c>
      <c r="M1052" s="8">
        <v>100</v>
      </c>
      <c r="N1052" s="9">
        <v>1.3984058173682E-2</v>
      </c>
      <c r="O1052" s="54" t="s">
        <v>912</v>
      </c>
      <c r="P1052" s="55">
        <v>5.1781317885590203</v>
      </c>
      <c r="Q1052" s="55">
        <v>5.0131868131868096</v>
      </c>
      <c r="R1052" s="117"/>
    </row>
    <row r="1053" spans="2:18" s="1" customFormat="1" ht="11.85" customHeight="1" x14ac:dyDescent="0.15">
      <c r="B1053" s="116" t="s">
        <v>554</v>
      </c>
      <c r="C1053" s="56" t="s">
        <v>920</v>
      </c>
      <c r="D1053" s="56" t="s">
        <v>906</v>
      </c>
      <c r="E1053" s="10">
        <v>60</v>
      </c>
      <c r="F1053" s="11">
        <v>4.8899755501222497E-2</v>
      </c>
      <c r="G1053" s="10">
        <v>1167</v>
      </c>
      <c r="H1053" s="11">
        <v>2.39714068566029E-2</v>
      </c>
      <c r="I1053" s="10">
        <v>5153</v>
      </c>
      <c r="J1053" s="11">
        <v>2.0398145839023701E-2</v>
      </c>
      <c r="K1053" s="10">
        <v>60</v>
      </c>
      <c r="L1053" s="11">
        <v>5.1413881748072002E-2</v>
      </c>
      <c r="M1053" s="10">
        <v>447</v>
      </c>
      <c r="N1053" s="11">
        <v>8.6745585096060507E-2</v>
      </c>
      <c r="O1053" s="58" t="s">
        <v>920</v>
      </c>
      <c r="P1053" s="59">
        <v>4.4155955441302499</v>
      </c>
      <c r="Q1053" s="59">
        <v>3.70551038843722</v>
      </c>
      <c r="R1053" s="118"/>
    </row>
    <row r="1054" spans="2:18" s="1" customFormat="1" ht="11.85" customHeight="1" x14ac:dyDescent="0.15">
      <c r="B1054" s="116" t="s">
        <v>653</v>
      </c>
      <c r="C1054" s="52" t="s">
        <v>908</v>
      </c>
      <c r="D1054" s="52" t="s">
        <v>906</v>
      </c>
      <c r="E1054" s="8">
        <v>11</v>
      </c>
      <c r="F1054" s="9">
        <v>2.4390243902439001E-2</v>
      </c>
      <c r="G1054" s="8">
        <v>440</v>
      </c>
      <c r="H1054" s="9">
        <v>9.0380625680422308E-3</v>
      </c>
      <c r="I1054" s="8">
        <v>2171</v>
      </c>
      <c r="J1054" s="9">
        <v>8.5939015362935002E-3</v>
      </c>
      <c r="K1054" s="8">
        <v>3</v>
      </c>
      <c r="L1054" s="9">
        <v>6.8181818181818196E-3</v>
      </c>
      <c r="M1054" s="8">
        <v>39</v>
      </c>
      <c r="N1054" s="9">
        <v>1.79640718562874E-2</v>
      </c>
      <c r="O1054" s="54" t="s">
        <v>915</v>
      </c>
      <c r="P1054" s="55">
        <v>4.9340909090909104</v>
      </c>
      <c r="Q1054" s="55">
        <v>4.7139588100686503</v>
      </c>
      <c r="R1054" s="117"/>
    </row>
    <row r="1055" spans="2:18" s="1" customFormat="1" ht="11.85" customHeight="1" x14ac:dyDescent="0.15">
      <c r="B1055" s="116" t="s">
        <v>730</v>
      </c>
      <c r="C1055" s="56" t="s">
        <v>935</v>
      </c>
      <c r="D1055" s="56" t="s">
        <v>906</v>
      </c>
      <c r="E1055" s="10">
        <v>2</v>
      </c>
      <c r="F1055" s="11">
        <v>6.3897763578274801E-3</v>
      </c>
      <c r="G1055" s="10">
        <v>311</v>
      </c>
      <c r="H1055" s="11">
        <v>6.3882669515025799E-3</v>
      </c>
      <c r="I1055" s="10">
        <v>2028</v>
      </c>
      <c r="J1055" s="11">
        <v>8.0278361656394397E-3</v>
      </c>
      <c r="K1055" s="10">
        <v>1</v>
      </c>
      <c r="L1055" s="11">
        <v>3.21543408360129E-3</v>
      </c>
      <c r="M1055" s="10">
        <v>15</v>
      </c>
      <c r="N1055" s="11">
        <v>7.3964497041420097E-3</v>
      </c>
      <c r="O1055" s="58" t="s">
        <v>963</v>
      </c>
      <c r="P1055" s="59">
        <v>6.5209003215434098</v>
      </c>
      <c r="Q1055" s="59">
        <v>6.3064516129032304</v>
      </c>
      <c r="R1055" s="118"/>
    </row>
    <row r="1056" spans="2:18" s="1" customFormat="1" ht="11.85" customHeight="1" x14ac:dyDescent="0.15">
      <c r="B1056" s="116" t="s">
        <v>655</v>
      </c>
      <c r="C1056" s="52" t="s">
        <v>908</v>
      </c>
      <c r="D1056" s="52" t="s">
        <v>906</v>
      </c>
      <c r="E1056" s="8">
        <v>5</v>
      </c>
      <c r="F1056" s="9">
        <v>1.6025641025641E-2</v>
      </c>
      <c r="G1056" s="8">
        <v>307</v>
      </c>
      <c r="H1056" s="9">
        <v>6.3061027463385596E-3</v>
      </c>
      <c r="I1056" s="8">
        <v>2075</v>
      </c>
      <c r="J1056" s="9">
        <v>8.2138856231271408E-3</v>
      </c>
      <c r="K1056" s="8">
        <v>7</v>
      </c>
      <c r="L1056" s="9">
        <v>2.2801302931596101E-2</v>
      </c>
      <c r="M1056" s="8">
        <v>92</v>
      </c>
      <c r="N1056" s="9">
        <v>4.4337349397590403E-2</v>
      </c>
      <c r="O1056" s="54" t="s">
        <v>928</v>
      </c>
      <c r="P1056" s="55">
        <v>6.7589576547231296</v>
      </c>
      <c r="Q1056" s="55">
        <v>6.1666666666666696</v>
      </c>
      <c r="R1056" s="117"/>
    </row>
    <row r="1057" spans="2:18" s="1" customFormat="1" ht="11.85" customHeight="1" x14ac:dyDescent="0.15">
      <c r="B1057" s="116" t="s">
        <v>452</v>
      </c>
      <c r="C1057" s="56" t="s">
        <v>1007</v>
      </c>
      <c r="D1057" s="56" t="s">
        <v>906</v>
      </c>
      <c r="E1057" s="10">
        <v>56</v>
      </c>
      <c r="F1057" s="11">
        <v>0.10428305400372399</v>
      </c>
      <c r="G1057" s="10">
        <v>481</v>
      </c>
      <c r="H1057" s="11">
        <v>9.8802456709734393E-3</v>
      </c>
      <c r="I1057" s="10">
        <v>1844</v>
      </c>
      <c r="J1057" s="11">
        <v>7.2994723320705703E-3</v>
      </c>
      <c r="K1057" s="10">
        <v>18</v>
      </c>
      <c r="L1057" s="11">
        <v>3.7422037422037403E-2</v>
      </c>
      <c r="M1057" s="10">
        <v>73</v>
      </c>
      <c r="N1057" s="11">
        <v>3.9587852494576997E-2</v>
      </c>
      <c r="O1057" s="58" t="s">
        <v>922</v>
      </c>
      <c r="P1057" s="59">
        <v>3.8336798336798301</v>
      </c>
      <c r="Q1057" s="59">
        <v>3.47516198704104</v>
      </c>
      <c r="R1057" s="118"/>
    </row>
    <row r="1058" spans="2:18" s="1" customFormat="1" ht="11.85" customHeight="1" x14ac:dyDescent="0.15">
      <c r="B1058" s="116" t="s">
        <v>551</v>
      </c>
      <c r="C1058" s="52" t="s">
        <v>920</v>
      </c>
      <c r="D1058" s="52" t="s">
        <v>906</v>
      </c>
      <c r="E1058" s="8">
        <v>3</v>
      </c>
      <c r="F1058" s="9">
        <v>8.0428954423592495E-3</v>
      </c>
      <c r="G1058" s="8">
        <v>370</v>
      </c>
      <c r="H1058" s="9">
        <v>7.60018897767188E-3</v>
      </c>
      <c r="I1058" s="8">
        <v>3106</v>
      </c>
      <c r="J1058" s="9">
        <v>1.22950981905701E-2</v>
      </c>
      <c r="K1058" s="8">
        <v>4</v>
      </c>
      <c r="L1058" s="9">
        <v>1.0810810810810799E-2</v>
      </c>
      <c r="M1058" s="8">
        <v>128</v>
      </c>
      <c r="N1058" s="9">
        <v>4.12105602060528E-2</v>
      </c>
      <c r="O1058" s="54" t="s">
        <v>910</v>
      </c>
      <c r="P1058" s="55">
        <v>8.3945945945946008</v>
      </c>
      <c r="Q1058" s="55">
        <v>7.9180327868852496</v>
      </c>
      <c r="R1058" s="117"/>
    </row>
    <row r="1059" spans="2:18" s="1" customFormat="1" ht="11.85" customHeight="1" x14ac:dyDescent="0.15">
      <c r="B1059" s="116" t="s">
        <v>448</v>
      </c>
      <c r="C1059" s="56" t="s">
        <v>1013</v>
      </c>
      <c r="D1059" s="56" t="s">
        <v>906</v>
      </c>
      <c r="E1059" s="10">
        <v>47</v>
      </c>
      <c r="F1059" s="11">
        <v>0.125</v>
      </c>
      <c r="G1059" s="10">
        <v>329</v>
      </c>
      <c r="H1059" s="11">
        <v>6.7580058747406697E-3</v>
      </c>
      <c r="I1059" s="10">
        <v>1393</v>
      </c>
      <c r="J1059" s="11">
        <v>5.5141892400077603E-3</v>
      </c>
      <c r="K1059" s="10">
        <v>8</v>
      </c>
      <c r="L1059" s="11">
        <v>2.4316109422492401E-2</v>
      </c>
      <c r="M1059" s="10">
        <v>58</v>
      </c>
      <c r="N1059" s="11">
        <v>4.1636755204594401E-2</v>
      </c>
      <c r="O1059" s="58" t="s">
        <v>922</v>
      </c>
      <c r="P1059" s="59">
        <v>4.2340425531914896</v>
      </c>
      <c r="Q1059" s="59">
        <v>3.9314641744548302</v>
      </c>
      <c r="R1059" s="118"/>
    </row>
    <row r="1060" spans="2:18" s="1" customFormat="1" ht="11.85" customHeight="1" x14ac:dyDescent="0.15">
      <c r="B1060" s="116" t="s">
        <v>535</v>
      </c>
      <c r="C1060" s="52" t="s">
        <v>1008</v>
      </c>
      <c r="D1060" s="52" t="s">
        <v>906</v>
      </c>
      <c r="E1060" s="8">
        <v>13</v>
      </c>
      <c r="F1060" s="9">
        <v>3.2098765432098803E-2</v>
      </c>
      <c r="G1060" s="8">
        <v>392</v>
      </c>
      <c r="H1060" s="9">
        <v>8.0520921060739901E-3</v>
      </c>
      <c r="I1060" s="8">
        <v>2288</v>
      </c>
      <c r="J1060" s="9">
        <v>9.0570459304650103E-3</v>
      </c>
      <c r="K1060" s="8">
        <v>5</v>
      </c>
      <c r="L1060" s="9">
        <v>1.2755102040816301E-2</v>
      </c>
      <c r="M1060" s="8">
        <v>27</v>
      </c>
      <c r="N1060" s="9">
        <v>1.18006993006993E-2</v>
      </c>
      <c r="O1060" s="54" t="s">
        <v>908</v>
      </c>
      <c r="P1060" s="55">
        <v>5.83673469387755</v>
      </c>
      <c r="Q1060" s="55">
        <v>5.6356589147286797</v>
      </c>
      <c r="R1060" s="117"/>
    </row>
    <row r="1061" spans="2:18" s="1" customFormat="1" ht="11.85" customHeight="1" x14ac:dyDescent="0.15">
      <c r="B1061" s="116" t="s">
        <v>538</v>
      </c>
      <c r="C1061" s="56" t="s">
        <v>1008</v>
      </c>
      <c r="D1061" s="56" t="s">
        <v>906</v>
      </c>
      <c r="E1061" s="10">
        <v>199</v>
      </c>
      <c r="F1061" s="11">
        <v>0.412008281573499</v>
      </c>
      <c r="G1061" s="10">
        <v>284</v>
      </c>
      <c r="H1061" s="11">
        <v>5.83365856664544E-3</v>
      </c>
      <c r="I1061" s="10">
        <v>772</v>
      </c>
      <c r="J1061" s="11">
        <v>3.0559613017128399E-3</v>
      </c>
      <c r="K1061" s="10">
        <v>25</v>
      </c>
      <c r="L1061" s="11">
        <v>8.8028169014084501E-2</v>
      </c>
      <c r="M1061" s="10">
        <v>80</v>
      </c>
      <c r="N1061" s="11">
        <v>0.10362694300518099</v>
      </c>
      <c r="O1061" s="58" t="s">
        <v>903</v>
      </c>
      <c r="P1061" s="59">
        <v>2.71830985915493</v>
      </c>
      <c r="Q1061" s="59">
        <v>2.28571428571429</v>
      </c>
      <c r="R1061" s="118"/>
    </row>
    <row r="1062" spans="2:18" s="1" customFormat="1" ht="11.85" customHeight="1" x14ac:dyDescent="0.15">
      <c r="B1062" s="116" t="s">
        <v>299</v>
      </c>
      <c r="C1062" s="52" t="s">
        <v>1006</v>
      </c>
      <c r="D1062" s="52" t="s">
        <v>906</v>
      </c>
      <c r="E1062" s="8">
        <v>47</v>
      </c>
      <c r="F1062" s="9">
        <v>0.13276836158192101</v>
      </c>
      <c r="G1062" s="8">
        <v>307</v>
      </c>
      <c r="H1062" s="9">
        <v>6.3061027463385596E-3</v>
      </c>
      <c r="I1062" s="8">
        <v>1055</v>
      </c>
      <c r="J1062" s="9">
        <v>4.17621654573452E-3</v>
      </c>
      <c r="K1062" s="8">
        <v>65</v>
      </c>
      <c r="L1062" s="9">
        <v>0.211726384364821</v>
      </c>
      <c r="M1062" s="8">
        <v>186</v>
      </c>
      <c r="N1062" s="9">
        <v>0.17630331753554501</v>
      </c>
      <c r="O1062" s="54" t="s">
        <v>903</v>
      </c>
      <c r="P1062" s="55">
        <v>3.4364820846905499</v>
      </c>
      <c r="Q1062" s="55">
        <v>2.5165289256198302</v>
      </c>
      <c r="R1062" s="117"/>
    </row>
    <row r="1063" spans="2:18" s="1" customFormat="1" ht="11.85" customHeight="1" x14ac:dyDescent="0.15">
      <c r="B1063" s="116" t="s">
        <v>652</v>
      </c>
      <c r="C1063" s="56" t="s">
        <v>908</v>
      </c>
      <c r="D1063" s="56" t="s">
        <v>906</v>
      </c>
      <c r="E1063" s="10">
        <v>9</v>
      </c>
      <c r="F1063" s="11">
        <v>2.8125000000000001E-2</v>
      </c>
      <c r="G1063" s="10">
        <v>311</v>
      </c>
      <c r="H1063" s="11">
        <v>6.3882669515025799E-3</v>
      </c>
      <c r="I1063" s="10">
        <v>1743</v>
      </c>
      <c r="J1063" s="11">
        <v>6.8996639234267902E-3</v>
      </c>
      <c r="K1063" s="10">
        <v>5</v>
      </c>
      <c r="L1063" s="11">
        <v>1.6077170418006399E-2</v>
      </c>
      <c r="M1063" s="10">
        <v>17</v>
      </c>
      <c r="N1063" s="11">
        <v>9.7532989099254203E-3</v>
      </c>
      <c r="O1063" s="58" t="s">
        <v>908</v>
      </c>
      <c r="P1063" s="59">
        <v>5.6045016077170402</v>
      </c>
      <c r="Q1063" s="59">
        <v>5.3790849673202601</v>
      </c>
      <c r="R1063" s="118"/>
    </row>
    <row r="1064" spans="2:18" s="1" customFormat="1" ht="15.4" customHeight="1" x14ac:dyDescent="0.15">
      <c r="B1064" s="119" t="s">
        <v>1009</v>
      </c>
      <c r="C1064" s="63"/>
      <c r="D1064" s="63"/>
      <c r="E1064" s="20">
        <v>1862</v>
      </c>
      <c r="F1064" s="22">
        <v>0.44727360076867601</v>
      </c>
      <c r="G1064" s="20">
        <v>2301</v>
      </c>
      <c r="H1064" s="22">
        <v>4.7264959020602702E-2</v>
      </c>
      <c r="I1064" s="20">
        <v>19988</v>
      </c>
      <c r="J1064" s="22">
        <v>7.91224799205133E-2</v>
      </c>
      <c r="K1064" s="20">
        <v>162</v>
      </c>
      <c r="L1064" s="22">
        <v>7.0404172099087406E-2</v>
      </c>
      <c r="M1064" s="20">
        <v>3498</v>
      </c>
      <c r="N1064" s="22">
        <v>0.175005003001801</v>
      </c>
      <c r="O1064" s="63"/>
      <c r="P1064" s="64">
        <v>8.6866579747935706</v>
      </c>
      <c r="Q1064" s="64">
        <v>6.0691912108461903</v>
      </c>
      <c r="R1064" s="120">
        <v>2.32290308561495</v>
      </c>
    </row>
    <row r="1065" spans="2:18" s="1" customFormat="1" ht="14.65" customHeight="1" x14ac:dyDescent="0.15">
      <c r="B1065" s="119" t="s">
        <v>1010</v>
      </c>
      <c r="C1065" s="65"/>
      <c r="D1065" s="65"/>
      <c r="E1065" s="21">
        <v>1334</v>
      </c>
      <c r="F1065" s="23">
        <v>0.13111853744839799</v>
      </c>
      <c r="G1065" s="21">
        <v>8840</v>
      </c>
      <c r="H1065" s="23">
        <v>0.18158289341248501</v>
      </c>
      <c r="I1065" s="21">
        <v>60606</v>
      </c>
      <c r="J1065" s="23">
        <v>0.23990879618083999</v>
      </c>
      <c r="K1065" s="21">
        <v>426</v>
      </c>
      <c r="L1065" s="23">
        <v>4.8190045248868801E-2</v>
      </c>
      <c r="M1065" s="21">
        <v>4900</v>
      </c>
      <c r="N1065" s="23">
        <v>8.0850080850080899E-2</v>
      </c>
      <c r="O1065" s="65"/>
      <c r="P1065" s="66">
        <v>6.8558823529411796</v>
      </c>
      <c r="Q1065" s="66">
        <v>5.9031376277632504</v>
      </c>
      <c r="R1065" s="121"/>
    </row>
    <row r="1066" spans="2:18" s="1" customFormat="1" ht="14.65" customHeight="1" x14ac:dyDescent="0.15">
      <c r="B1066" s="108" t="s">
        <v>879</v>
      </c>
      <c r="C1066" s="122"/>
      <c r="D1066" s="122"/>
      <c r="E1066" s="109">
        <v>5059</v>
      </c>
      <c r="F1066" s="110">
        <v>9.41349410144766E-2</v>
      </c>
      <c r="G1066" s="109">
        <v>48683</v>
      </c>
      <c r="H1066" s="110">
        <v>1</v>
      </c>
      <c r="I1066" s="109">
        <v>252621</v>
      </c>
      <c r="J1066" s="110">
        <v>1</v>
      </c>
      <c r="K1066" s="109">
        <v>2396</v>
      </c>
      <c r="L1066" s="110">
        <v>4.9216358893248199E-2</v>
      </c>
      <c r="M1066" s="109">
        <v>16911</v>
      </c>
      <c r="N1066" s="110">
        <v>6.6942178203712302E-2</v>
      </c>
      <c r="O1066" s="122"/>
      <c r="P1066" s="123">
        <v>5.1891009181849901</v>
      </c>
      <c r="Q1066" s="123">
        <v>4.6144273770173099</v>
      </c>
      <c r="R1066" s="124">
        <v>1.91477849171458</v>
      </c>
    </row>
    <row r="1067" spans="2:18" s="1" customFormat="1" ht="12.75" customHeight="1" x14ac:dyDescent="0.2">
      <c r="B1067" s="183" t="s">
        <v>979</v>
      </c>
      <c r="C1067" s="183"/>
      <c r="D1067" s="183"/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</row>
    <row r="1068" spans="2:18" s="1" customFormat="1" ht="14.65" customHeight="1" x14ac:dyDescent="0.15"/>
    <row r="1069" spans="2:18" s="1" customFormat="1" ht="14.65" customHeight="1" x14ac:dyDescent="0.15">
      <c r="B1069" s="114" t="s">
        <v>1838</v>
      </c>
    </row>
    <row r="1070" spans="2:18" s="1" customFormat="1" ht="21.75" customHeight="1" x14ac:dyDescent="0.2">
      <c r="B1070" s="192"/>
      <c r="C1070" s="101"/>
      <c r="D1070" s="193"/>
      <c r="E1070" s="193"/>
      <c r="F1070" s="193"/>
      <c r="G1070" s="167" t="s">
        <v>885</v>
      </c>
      <c r="H1070" s="167"/>
      <c r="I1070" s="167"/>
      <c r="J1070" s="167"/>
      <c r="K1070" s="167"/>
      <c r="L1070" s="167"/>
      <c r="M1070" s="167"/>
      <c r="N1070" s="167"/>
      <c r="O1070" s="167"/>
      <c r="P1070" s="167"/>
      <c r="Q1070" s="167"/>
      <c r="R1070" s="167"/>
    </row>
    <row r="1071" spans="2:18" s="1" customFormat="1" ht="14.65" customHeight="1" x14ac:dyDescent="0.2">
      <c r="B1071" s="192"/>
      <c r="C1071" s="62"/>
      <c r="D1071" s="193"/>
      <c r="E1071" s="193"/>
      <c r="F1071" s="193"/>
      <c r="G1071" s="177" t="s">
        <v>832</v>
      </c>
      <c r="H1071" s="177"/>
      <c r="I1071" s="177"/>
      <c r="J1071" s="177"/>
      <c r="K1071" s="174" t="s">
        <v>886</v>
      </c>
      <c r="L1071" s="174"/>
      <c r="M1071" s="174"/>
      <c r="N1071" s="174"/>
      <c r="O1071" s="174" t="s">
        <v>887</v>
      </c>
      <c r="P1071" s="191" t="s">
        <v>888</v>
      </c>
      <c r="Q1071" s="191"/>
      <c r="R1071" s="191"/>
    </row>
    <row r="1072" spans="2:18" s="1" customFormat="1" ht="14.65" customHeight="1" x14ac:dyDescent="0.15">
      <c r="B1072" s="194" t="s">
        <v>274</v>
      </c>
      <c r="C1072" s="177" t="s">
        <v>1001</v>
      </c>
      <c r="D1072" s="177" t="s">
        <v>889</v>
      </c>
      <c r="E1072" s="195" t="s">
        <v>842</v>
      </c>
      <c r="F1072" s="195"/>
      <c r="G1072" s="177" t="s">
        <v>890</v>
      </c>
      <c r="H1072" s="177"/>
      <c r="I1072" s="177" t="s">
        <v>891</v>
      </c>
      <c r="J1072" s="177"/>
      <c r="K1072" s="174" t="s">
        <v>890</v>
      </c>
      <c r="L1072" s="174"/>
      <c r="M1072" s="174" t="s">
        <v>891</v>
      </c>
      <c r="N1072" s="174"/>
      <c r="O1072" s="174"/>
      <c r="P1072" s="191"/>
      <c r="Q1072" s="191"/>
      <c r="R1072" s="191"/>
    </row>
    <row r="1073" spans="2:18" s="1" customFormat="1" ht="37.15" customHeight="1" x14ac:dyDescent="0.15">
      <c r="B1073" s="194"/>
      <c r="C1073" s="177"/>
      <c r="D1073" s="177"/>
      <c r="E1073" s="50" t="s">
        <v>892</v>
      </c>
      <c r="F1073" s="50" t="s">
        <v>893</v>
      </c>
      <c r="G1073" s="50" t="s">
        <v>892</v>
      </c>
      <c r="H1073" s="27" t="s">
        <v>894</v>
      </c>
      <c r="I1073" s="50" t="s">
        <v>892</v>
      </c>
      <c r="J1073" s="27" t="s">
        <v>894</v>
      </c>
      <c r="K1073" s="27" t="s">
        <v>892</v>
      </c>
      <c r="L1073" s="27" t="s">
        <v>893</v>
      </c>
      <c r="M1073" s="27" t="s">
        <v>892</v>
      </c>
      <c r="N1073" s="27" t="s">
        <v>893</v>
      </c>
      <c r="O1073" s="174"/>
      <c r="P1073" s="27" t="s">
        <v>895</v>
      </c>
      <c r="Q1073" s="27" t="s">
        <v>896</v>
      </c>
      <c r="R1073" s="115" t="s">
        <v>897</v>
      </c>
    </row>
    <row r="1074" spans="2:18" s="1" customFormat="1" ht="11.85" customHeight="1" x14ac:dyDescent="0.15">
      <c r="B1074" s="116" t="s">
        <v>284</v>
      </c>
      <c r="C1074" s="52" t="s">
        <v>1006</v>
      </c>
      <c r="D1074" s="52" t="s">
        <v>906</v>
      </c>
      <c r="E1074" s="8">
        <v>1</v>
      </c>
      <c r="F1074" s="9">
        <v>3.03030303030303E-2</v>
      </c>
      <c r="G1074" s="8">
        <v>32</v>
      </c>
      <c r="H1074" s="9">
        <v>1.68785273484888E-3</v>
      </c>
      <c r="I1074" s="8">
        <v>653</v>
      </c>
      <c r="J1074" s="9">
        <v>2.36297119201584E-3</v>
      </c>
      <c r="K1074" s="8">
        <v>9</v>
      </c>
      <c r="L1074" s="9">
        <v>0.28125</v>
      </c>
      <c r="M1074" s="8">
        <v>196</v>
      </c>
      <c r="N1074" s="9">
        <v>0.30015313935681498</v>
      </c>
      <c r="O1074" s="54" t="s">
        <v>909</v>
      </c>
      <c r="P1074" s="55">
        <v>20.40625</v>
      </c>
      <c r="Q1074" s="55">
        <v>10.869565217391299</v>
      </c>
      <c r="R1074" s="117"/>
    </row>
    <row r="1075" spans="2:18" s="1" customFormat="1" ht="11.85" customHeight="1" x14ac:dyDescent="0.15">
      <c r="B1075" s="116" t="s">
        <v>683</v>
      </c>
      <c r="C1075" s="56" t="s">
        <v>928</v>
      </c>
      <c r="D1075" s="56" t="s">
        <v>906</v>
      </c>
      <c r="E1075" s="10">
        <v>201</v>
      </c>
      <c r="F1075" s="11">
        <v>1.75976186307127E-2</v>
      </c>
      <c r="G1075" s="10">
        <v>11221</v>
      </c>
      <c r="H1075" s="11">
        <v>0.59185611055435405</v>
      </c>
      <c r="I1075" s="10">
        <v>184103</v>
      </c>
      <c r="J1075" s="11">
        <v>0.66620227467640303</v>
      </c>
      <c r="K1075" s="10">
        <v>682</v>
      </c>
      <c r="L1075" s="11">
        <v>6.0778896711522999E-2</v>
      </c>
      <c r="M1075" s="10">
        <v>22703</v>
      </c>
      <c r="N1075" s="11">
        <v>0.12331683894341799</v>
      </c>
      <c r="O1075" s="58" t="s">
        <v>962</v>
      </c>
      <c r="P1075" s="59">
        <v>16.4070047232867</v>
      </c>
      <c r="Q1075" s="59">
        <v>12.853306765347799</v>
      </c>
      <c r="R1075" s="118"/>
    </row>
    <row r="1076" spans="2:18" s="1" customFormat="1" ht="11.85" customHeight="1" x14ac:dyDescent="0.15">
      <c r="B1076" s="116" t="s">
        <v>710</v>
      </c>
      <c r="C1076" s="52" t="s">
        <v>909</v>
      </c>
      <c r="D1076" s="52" t="s">
        <v>906</v>
      </c>
      <c r="E1076" s="8">
        <v>2</v>
      </c>
      <c r="F1076" s="9">
        <v>0.125</v>
      </c>
      <c r="G1076" s="8">
        <v>14</v>
      </c>
      <c r="H1076" s="9">
        <v>7.3843557149638696E-4</v>
      </c>
      <c r="I1076" s="8">
        <v>166</v>
      </c>
      <c r="J1076" s="9">
        <v>6.00694054938176E-4</v>
      </c>
      <c r="K1076" s="8">
        <v>8</v>
      </c>
      <c r="L1076" s="9">
        <v>0.57142857142857095</v>
      </c>
      <c r="M1076" s="8">
        <v>75</v>
      </c>
      <c r="N1076" s="9">
        <v>0.451807228915663</v>
      </c>
      <c r="O1076" s="54" t="s">
        <v>922</v>
      </c>
      <c r="P1076" s="55">
        <v>11.8571428571429</v>
      </c>
      <c r="Q1076" s="55">
        <v>3.1666666666666701</v>
      </c>
      <c r="R1076" s="117"/>
    </row>
    <row r="1077" spans="2:18" s="1" customFormat="1" ht="11.85" customHeight="1" x14ac:dyDescent="0.15">
      <c r="B1077" s="116" t="s">
        <v>572</v>
      </c>
      <c r="C1077" s="56" t="s">
        <v>916</v>
      </c>
      <c r="D1077" s="56" t="s">
        <v>906</v>
      </c>
      <c r="E1077" s="10"/>
      <c r="F1077" s="11"/>
      <c r="G1077" s="10">
        <v>3</v>
      </c>
      <c r="H1077" s="11">
        <v>1.5823619389208299E-4</v>
      </c>
      <c r="I1077" s="10">
        <v>50</v>
      </c>
      <c r="J1077" s="11">
        <v>1.80931944258487E-4</v>
      </c>
      <c r="K1077" s="10">
        <v>1</v>
      </c>
      <c r="L1077" s="11">
        <v>0.33333333333333298</v>
      </c>
      <c r="M1077" s="10">
        <v>1</v>
      </c>
      <c r="N1077" s="11">
        <v>0.02</v>
      </c>
      <c r="O1077" s="58" t="s">
        <v>943</v>
      </c>
      <c r="P1077" s="59">
        <v>16.6666666666667</v>
      </c>
      <c r="Q1077" s="59">
        <v>10</v>
      </c>
      <c r="R1077" s="118"/>
    </row>
    <row r="1078" spans="2:18" s="1" customFormat="1" ht="11.85" customHeight="1" x14ac:dyDescent="0.15">
      <c r="B1078" s="116" t="s">
        <v>359</v>
      </c>
      <c r="C1078" s="52" t="s">
        <v>1004</v>
      </c>
      <c r="D1078" s="52" t="s">
        <v>906</v>
      </c>
      <c r="E1078" s="8"/>
      <c r="F1078" s="9"/>
      <c r="G1078" s="8">
        <v>5</v>
      </c>
      <c r="H1078" s="9">
        <v>2.6372698982013801E-4</v>
      </c>
      <c r="I1078" s="8">
        <v>268</v>
      </c>
      <c r="J1078" s="9">
        <v>9.6979522122548798E-4</v>
      </c>
      <c r="K1078" s="8">
        <v>2</v>
      </c>
      <c r="L1078" s="9">
        <v>0.4</v>
      </c>
      <c r="M1078" s="8">
        <v>184</v>
      </c>
      <c r="N1078" s="9">
        <v>0.68656716417910402</v>
      </c>
      <c r="O1078" s="54" t="s">
        <v>931</v>
      </c>
      <c r="P1078" s="55">
        <v>53.6</v>
      </c>
      <c r="Q1078" s="55">
        <v>14</v>
      </c>
      <c r="R1078" s="117"/>
    </row>
    <row r="1079" spans="2:18" s="1" customFormat="1" ht="11.85" customHeight="1" x14ac:dyDescent="0.15">
      <c r="B1079" s="116" t="s">
        <v>681</v>
      </c>
      <c r="C1079" s="56" t="s">
        <v>928</v>
      </c>
      <c r="D1079" s="56" t="s">
        <v>906</v>
      </c>
      <c r="E1079" s="10">
        <v>232</v>
      </c>
      <c r="F1079" s="11">
        <v>5.3678852383155902E-2</v>
      </c>
      <c r="G1079" s="10">
        <v>4090</v>
      </c>
      <c r="H1079" s="11">
        <v>0.21572867767287299</v>
      </c>
      <c r="I1079" s="10">
        <v>47396</v>
      </c>
      <c r="J1079" s="11">
        <v>0.171509008601505</v>
      </c>
      <c r="K1079" s="10">
        <v>188</v>
      </c>
      <c r="L1079" s="11">
        <v>4.5965770171149098E-2</v>
      </c>
      <c r="M1079" s="10">
        <v>5348</v>
      </c>
      <c r="N1079" s="11">
        <v>0.112836526289138</v>
      </c>
      <c r="O1079" s="58" t="s">
        <v>944</v>
      </c>
      <c r="P1079" s="59">
        <v>11.5882640586797</v>
      </c>
      <c r="Q1079" s="59">
        <v>9.1368528959507902</v>
      </c>
      <c r="R1079" s="118"/>
    </row>
    <row r="1080" spans="2:18" s="1" customFormat="1" ht="11.85" customHeight="1" x14ac:dyDescent="0.15">
      <c r="B1080" s="116" t="s">
        <v>304</v>
      </c>
      <c r="C1080" s="52" t="s">
        <v>1006</v>
      </c>
      <c r="D1080" s="52" t="s">
        <v>906</v>
      </c>
      <c r="E1080" s="8"/>
      <c r="F1080" s="9"/>
      <c r="G1080" s="8">
        <v>6</v>
      </c>
      <c r="H1080" s="9">
        <v>3.1647238778416599E-4</v>
      </c>
      <c r="I1080" s="8">
        <v>171</v>
      </c>
      <c r="J1080" s="9">
        <v>6.1878724936402399E-4</v>
      </c>
      <c r="K1080" s="8">
        <v>3</v>
      </c>
      <c r="L1080" s="9">
        <v>0.5</v>
      </c>
      <c r="M1080" s="8">
        <v>76</v>
      </c>
      <c r="N1080" s="9">
        <v>0.44444444444444398</v>
      </c>
      <c r="O1080" s="54" t="s">
        <v>910</v>
      </c>
      <c r="P1080" s="55">
        <v>28.5</v>
      </c>
      <c r="Q1080" s="55">
        <v>11.6666666666667</v>
      </c>
      <c r="R1080" s="117"/>
    </row>
    <row r="1081" spans="2:18" s="1" customFormat="1" ht="11.85" customHeight="1" x14ac:dyDescent="0.15">
      <c r="B1081" s="116" t="s">
        <v>682</v>
      </c>
      <c r="C1081" s="56" t="s">
        <v>928</v>
      </c>
      <c r="D1081" s="56" t="s">
        <v>906</v>
      </c>
      <c r="E1081" s="10">
        <v>19</v>
      </c>
      <c r="F1081" s="11">
        <v>2.7859237536656901E-2</v>
      </c>
      <c r="G1081" s="10">
        <v>663</v>
      </c>
      <c r="H1081" s="11">
        <v>3.4970198850150298E-2</v>
      </c>
      <c r="I1081" s="10">
        <v>10737</v>
      </c>
      <c r="J1081" s="11">
        <v>3.8853325710067402E-2</v>
      </c>
      <c r="K1081" s="10">
        <v>77</v>
      </c>
      <c r="L1081" s="11">
        <v>0.11613876319758699</v>
      </c>
      <c r="M1081" s="10">
        <v>1888</v>
      </c>
      <c r="N1081" s="11">
        <v>0.17584055136444099</v>
      </c>
      <c r="O1081" s="58" t="s">
        <v>943</v>
      </c>
      <c r="P1081" s="59">
        <v>16.194570135746599</v>
      </c>
      <c r="Q1081" s="59">
        <v>11.2901023890785</v>
      </c>
      <c r="R1081" s="118"/>
    </row>
    <row r="1082" spans="2:18" s="1" customFormat="1" ht="11.85" customHeight="1" x14ac:dyDescent="0.15">
      <c r="B1082" s="116" t="s">
        <v>799</v>
      </c>
      <c r="C1082" s="52" t="s">
        <v>1004</v>
      </c>
      <c r="D1082" s="52" t="s">
        <v>906</v>
      </c>
      <c r="E1082" s="8"/>
      <c r="F1082" s="9"/>
      <c r="G1082" s="8">
        <v>8</v>
      </c>
      <c r="H1082" s="9">
        <v>4.2196318371222103E-4</v>
      </c>
      <c r="I1082" s="8">
        <v>189</v>
      </c>
      <c r="J1082" s="9">
        <v>6.8392274929707903E-4</v>
      </c>
      <c r="K1082" s="8">
        <v>1</v>
      </c>
      <c r="L1082" s="9">
        <v>0.125</v>
      </c>
      <c r="M1082" s="8">
        <v>3</v>
      </c>
      <c r="N1082" s="9">
        <v>1.58730158730159E-2</v>
      </c>
      <c r="O1082" s="54" t="s">
        <v>978</v>
      </c>
      <c r="P1082" s="55">
        <v>23.625</v>
      </c>
      <c r="Q1082" s="55">
        <v>20.285714285714299</v>
      </c>
      <c r="R1082" s="117"/>
    </row>
    <row r="1083" spans="2:18" s="1" customFormat="1" ht="11.85" customHeight="1" x14ac:dyDescent="0.15">
      <c r="B1083" s="116" t="s">
        <v>796</v>
      </c>
      <c r="C1083" s="56" t="s">
        <v>1006</v>
      </c>
      <c r="D1083" s="56" t="s">
        <v>906</v>
      </c>
      <c r="E1083" s="10"/>
      <c r="F1083" s="11"/>
      <c r="G1083" s="10">
        <v>5</v>
      </c>
      <c r="H1083" s="11">
        <v>2.6372698982013801E-4</v>
      </c>
      <c r="I1083" s="10">
        <v>60</v>
      </c>
      <c r="J1083" s="11">
        <v>2.17118333110184E-4</v>
      </c>
      <c r="K1083" s="10"/>
      <c r="L1083" s="11"/>
      <c r="M1083" s="10"/>
      <c r="N1083" s="11"/>
      <c r="O1083" s="58" t="s">
        <v>935</v>
      </c>
      <c r="P1083" s="59">
        <v>12</v>
      </c>
      <c r="Q1083" s="59">
        <v>12</v>
      </c>
      <c r="R1083" s="118"/>
    </row>
    <row r="1084" spans="2:18" s="1" customFormat="1" ht="11.85" customHeight="1" x14ac:dyDescent="0.15">
      <c r="B1084" s="116" t="s">
        <v>758</v>
      </c>
      <c r="C1084" s="52" t="s">
        <v>910</v>
      </c>
      <c r="D1084" s="52" t="s">
        <v>906</v>
      </c>
      <c r="E1084" s="8">
        <v>90</v>
      </c>
      <c r="F1084" s="9">
        <v>7.5949367088607597E-2</v>
      </c>
      <c r="G1084" s="8">
        <v>1095</v>
      </c>
      <c r="H1084" s="9">
        <v>5.77562107706103E-2</v>
      </c>
      <c r="I1084" s="8">
        <v>11362</v>
      </c>
      <c r="J1084" s="9">
        <v>4.1114975013298499E-2</v>
      </c>
      <c r="K1084" s="8">
        <v>77</v>
      </c>
      <c r="L1084" s="9">
        <v>7.0319634703196299E-2</v>
      </c>
      <c r="M1084" s="8">
        <v>1221</v>
      </c>
      <c r="N1084" s="9">
        <v>0.107463474740363</v>
      </c>
      <c r="O1084" s="54" t="s">
        <v>913</v>
      </c>
      <c r="P1084" s="55">
        <v>10.376255707762599</v>
      </c>
      <c r="Q1084" s="55">
        <v>8.2976424361493102</v>
      </c>
      <c r="R1084" s="117"/>
    </row>
    <row r="1085" spans="2:18" s="1" customFormat="1" ht="11.85" customHeight="1" x14ac:dyDescent="0.15">
      <c r="B1085" s="116" t="s">
        <v>705</v>
      </c>
      <c r="C1085" s="56" t="s">
        <v>909</v>
      </c>
      <c r="D1085" s="56" t="s">
        <v>906</v>
      </c>
      <c r="E1085" s="10"/>
      <c r="F1085" s="11"/>
      <c r="G1085" s="10">
        <v>5</v>
      </c>
      <c r="H1085" s="11">
        <v>2.6372698982013801E-4</v>
      </c>
      <c r="I1085" s="10">
        <v>65</v>
      </c>
      <c r="J1085" s="11">
        <v>2.3521152753603301E-4</v>
      </c>
      <c r="K1085" s="10"/>
      <c r="L1085" s="11"/>
      <c r="M1085" s="10"/>
      <c r="N1085" s="11"/>
      <c r="O1085" s="58" t="s">
        <v>944</v>
      </c>
      <c r="P1085" s="59">
        <v>13</v>
      </c>
      <c r="Q1085" s="59">
        <v>13</v>
      </c>
      <c r="R1085" s="118"/>
    </row>
    <row r="1086" spans="2:18" s="1" customFormat="1" ht="11.85" customHeight="1" x14ac:dyDescent="0.15">
      <c r="B1086" s="116" t="s">
        <v>798</v>
      </c>
      <c r="C1086" s="52" t="s">
        <v>1004</v>
      </c>
      <c r="D1086" s="52" t="s">
        <v>906</v>
      </c>
      <c r="E1086" s="8"/>
      <c r="F1086" s="9"/>
      <c r="G1086" s="8">
        <v>4</v>
      </c>
      <c r="H1086" s="9">
        <v>2.10981591856111E-4</v>
      </c>
      <c r="I1086" s="8">
        <v>62</v>
      </c>
      <c r="J1086" s="9">
        <v>2.2435561088052301E-4</v>
      </c>
      <c r="K1086" s="8"/>
      <c r="L1086" s="9"/>
      <c r="M1086" s="8"/>
      <c r="N1086" s="9"/>
      <c r="O1086" s="54" t="s">
        <v>978</v>
      </c>
      <c r="P1086" s="55">
        <v>15.5</v>
      </c>
      <c r="Q1086" s="55">
        <v>15.5</v>
      </c>
      <c r="R1086" s="117"/>
    </row>
    <row r="1087" spans="2:18" s="1" customFormat="1" ht="11.85" customHeight="1" x14ac:dyDescent="0.15">
      <c r="B1087" s="116" t="s">
        <v>678</v>
      </c>
      <c r="C1087" s="56" t="s">
        <v>928</v>
      </c>
      <c r="D1087" s="56" t="s">
        <v>906</v>
      </c>
      <c r="E1087" s="10">
        <v>38</v>
      </c>
      <c r="F1087" s="11">
        <v>9.7186700767263406E-2</v>
      </c>
      <c r="G1087" s="10">
        <v>353</v>
      </c>
      <c r="H1087" s="11">
        <v>1.8619125481301801E-2</v>
      </c>
      <c r="I1087" s="10">
        <v>3591</v>
      </c>
      <c r="J1087" s="11">
        <v>1.29945322366445E-2</v>
      </c>
      <c r="K1087" s="10">
        <v>43</v>
      </c>
      <c r="L1087" s="11">
        <v>0.121813031161473</v>
      </c>
      <c r="M1087" s="10">
        <v>473</v>
      </c>
      <c r="N1087" s="11">
        <v>0.13171818434976301</v>
      </c>
      <c r="O1087" s="58" t="s">
        <v>918</v>
      </c>
      <c r="P1087" s="59">
        <v>10.172804532577899</v>
      </c>
      <c r="Q1087" s="59">
        <v>7.5612903225806498</v>
      </c>
      <c r="R1087" s="118"/>
    </row>
    <row r="1088" spans="2:18" s="1" customFormat="1" ht="11.85" customHeight="1" x14ac:dyDescent="0.15">
      <c r="B1088" s="116" t="s">
        <v>289</v>
      </c>
      <c r="C1088" s="52" t="s">
        <v>1006</v>
      </c>
      <c r="D1088" s="52" t="s">
        <v>906</v>
      </c>
      <c r="E1088" s="8"/>
      <c r="F1088" s="9"/>
      <c r="G1088" s="8">
        <v>5</v>
      </c>
      <c r="H1088" s="9">
        <v>2.6372698982013801E-4</v>
      </c>
      <c r="I1088" s="8">
        <v>144</v>
      </c>
      <c r="J1088" s="9">
        <v>5.2108399946444099E-4</v>
      </c>
      <c r="K1088" s="8">
        <v>3</v>
      </c>
      <c r="L1088" s="9">
        <v>0.6</v>
      </c>
      <c r="M1088" s="8">
        <v>57</v>
      </c>
      <c r="N1088" s="9">
        <v>0.39583333333333298</v>
      </c>
      <c r="O1088" s="54" t="s">
        <v>910</v>
      </c>
      <c r="P1088" s="55">
        <v>28.8</v>
      </c>
      <c r="Q1088" s="55">
        <v>13.5</v>
      </c>
      <c r="R1088" s="117"/>
    </row>
    <row r="1089" spans="2:18" s="1" customFormat="1" ht="11.85" customHeight="1" x14ac:dyDescent="0.15">
      <c r="B1089" s="116" t="s">
        <v>757</v>
      </c>
      <c r="C1089" s="56" t="s">
        <v>910</v>
      </c>
      <c r="D1089" s="56" t="s">
        <v>906</v>
      </c>
      <c r="E1089" s="10">
        <v>2</v>
      </c>
      <c r="F1089" s="11">
        <v>0.16666666666666699</v>
      </c>
      <c r="G1089" s="10">
        <v>10</v>
      </c>
      <c r="H1089" s="11">
        <v>5.2745397964027601E-4</v>
      </c>
      <c r="I1089" s="10">
        <v>93</v>
      </c>
      <c r="J1089" s="11">
        <v>3.36533416320785E-4</v>
      </c>
      <c r="K1089" s="10"/>
      <c r="L1089" s="11"/>
      <c r="M1089" s="10"/>
      <c r="N1089" s="11"/>
      <c r="O1089" s="58" t="s">
        <v>945</v>
      </c>
      <c r="P1089" s="59">
        <v>9.3000000000000007</v>
      </c>
      <c r="Q1089" s="59">
        <v>9.3000000000000007</v>
      </c>
      <c r="R1089" s="118"/>
    </row>
    <row r="1090" spans="2:18" s="1" customFormat="1" ht="11.85" customHeight="1" x14ac:dyDescent="0.15">
      <c r="B1090" s="116" t="s">
        <v>294</v>
      </c>
      <c r="C1090" s="52" t="s">
        <v>1006</v>
      </c>
      <c r="D1090" s="52" t="s">
        <v>906</v>
      </c>
      <c r="E1090" s="8">
        <v>1</v>
      </c>
      <c r="F1090" s="9">
        <v>0.14285714285714299</v>
      </c>
      <c r="G1090" s="8">
        <v>6</v>
      </c>
      <c r="H1090" s="9">
        <v>3.1647238778416599E-4</v>
      </c>
      <c r="I1090" s="8">
        <v>72</v>
      </c>
      <c r="J1090" s="9">
        <v>2.6054199973222098E-4</v>
      </c>
      <c r="K1090" s="8">
        <v>1</v>
      </c>
      <c r="L1090" s="9">
        <v>0.16666666666666699</v>
      </c>
      <c r="M1090" s="8">
        <v>18</v>
      </c>
      <c r="N1090" s="9">
        <v>0.25</v>
      </c>
      <c r="O1090" s="54" t="s">
        <v>915</v>
      </c>
      <c r="P1090" s="55">
        <v>12</v>
      </c>
      <c r="Q1090" s="55">
        <v>6</v>
      </c>
      <c r="R1090" s="117"/>
    </row>
    <row r="1091" spans="2:18" s="1" customFormat="1" ht="11.85" customHeight="1" x14ac:dyDescent="0.15">
      <c r="B1091" s="116" t="s">
        <v>680</v>
      </c>
      <c r="C1091" s="56" t="s">
        <v>928</v>
      </c>
      <c r="D1091" s="56" t="s">
        <v>906</v>
      </c>
      <c r="E1091" s="10">
        <v>53</v>
      </c>
      <c r="F1091" s="11">
        <v>8.2683307332293302E-2</v>
      </c>
      <c r="G1091" s="10">
        <v>588</v>
      </c>
      <c r="H1091" s="11">
        <v>3.1014294002848299E-2</v>
      </c>
      <c r="I1091" s="10">
        <v>5439</v>
      </c>
      <c r="J1091" s="11">
        <v>1.9681776896438199E-2</v>
      </c>
      <c r="K1091" s="10">
        <v>18</v>
      </c>
      <c r="L1091" s="11">
        <v>3.06122448979592E-2</v>
      </c>
      <c r="M1091" s="10">
        <v>256</v>
      </c>
      <c r="N1091" s="11">
        <v>4.7067475638904198E-2</v>
      </c>
      <c r="O1091" s="58" t="s">
        <v>945</v>
      </c>
      <c r="P1091" s="59">
        <v>9.25</v>
      </c>
      <c r="Q1091" s="59">
        <v>8.3035087719298204</v>
      </c>
      <c r="R1091" s="118"/>
    </row>
    <row r="1092" spans="2:18" s="1" customFormat="1" ht="11.85" customHeight="1" x14ac:dyDescent="0.15">
      <c r="B1092" s="116" t="s">
        <v>537</v>
      </c>
      <c r="C1092" s="52" t="s">
        <v>1008</v>
      </c>
      <c r="D1092" s="52" t="s">
        <v>906</v>
      </c>
      <c r="E1092" s="8"/>
      <c r="F1092" s="9"/>
      <c r="G1092" s="8">
        <v>16</v>
      </c>
      <c r="H1092" s="9">
        <v>8.4392636742444205E-4</v>
      </c>
      <c r="I1092" s="8">
        <v>99</v>
      </c>
      <c r="J1092" s="9">
        <v>3.5824524963180398E-4</v>
      </c>
      <c r="K1092" s="8">
        <v>1</v>
      </c>
      <c r="L1092" s="9">
        <v>6.25E-2</v>
      </c>
      <c r="M1092" s="8">
        <v>23</v>
      </c>
      <c r="N1092" s="9">
        <v>0.23232323232323199</v>
      </c>
      <c r="O1092" s="54" t="s">
        <v>922</v>
      </c>
      <c r="P1092" s="55">
        <v>6.1875</v>
      </c>
      <c r="Q1092" s="55">
        <v>4.4666666666666703</v>
      </c>
      <c r="R1092" s="117"/>
    </row>
    <row r="1093" spans="2:18" s="1" customFormat="1" ht="11.85" customHeight="1" x14ac:dyDescent="0.15">
      <c r="B1093" s="116" t="s">
        <v>727</v>
      </c>
      <c r="C1093" s="56" t="s">
        <v>945</v>
      </c>
      <c r="D1093" s="56" t="s">
        <v>906</v>
      </c>
      <c r="E1093" s="10"/>
      <c r="F1093" s="11"/>
      <c r="G1093" s="10">
        <v>6</v>
      </c>
      <c r="H1093" s="11">
        <v>3.1647238778416599E-4</v>
      </c>
      <c r="I1093" s="10">
        <v>121</v>
      </c>
      <c r="J1093" s="11">
        <v>4.3785530510553802E-4</v>
      </c>
      <c r="K1093" s="10">
        <v>1</v>
      </c>
      <c r="L1093" s="11">
        <v>0.16666666666666699</v>
      </c>
      <c r="M1093" s="10">
        <v>1</v>
      </c>
      <c r="N1093" s="11">
        <v>8.2644628099173608E-3</v>
      </c>
      <c r="O1093" s="58" t="s">
        <v>948</v>
      </c>
      <c r="P1093" s="59">
        <v>20.1666666666667</v>
      </c>
      <c r="Q1093" s="59">
        <v>13.4</v>
      </c>
      <c r="R1093" s="118"/>
    </row>
    <row r="1094" spans="2:18" s="1" customFormat="1" ht="11.85" customHeight="1" x14ac:dyDescent="0.15">
      <c r="B1094" s="116" t="s">
        <v>684</v>
      </c>
      <c r="C1094" s="52" t="s">
        <v>928</v>
      </c>
      <c r="D1094" s="52" t="s">
        <v>906</v>
      </c>
      <c r="E1094" s="8">
        <v>7</v>
      </c>
      <c r="F1094" s="9">
        <v>6.14035087719298E-2</v>
      </c>
      <c r="G1094" s="8">
        <v>107</v>
      </c>
      <c r="H1094" s="9">
        <v>5.6437575821509604E-3</v>
      </c>
      <c r="I1094" s="8">
        <v>1321</v>
      </c>
      <c r="J1094" s="9">
        <v>4.78022196730922E-3</v>
      </c>
      <c r="K1094" s="8">
        <v>11</v>
      </c>
      <c r="L1094" s="9">
        <v>0.10280373831775701</v>
      </c>
      <c r="M1094" s="8">
        <v>245</v>
      </c>
      <c r="N1094" s="9">
        <v>0.18546555639666901</v>
      </c>
      <c r="O1094" s="54" t="s">
        <v>909</v>
      </c>
      <c r="P1094" s="55">
        <v>12.3457943925234</v>
      </c>
      <c r="Q1094" s="55">
        <v>8.5729166666666696</v>
      </c>
      <c r="R1094" s="117"/>
    </row>
    <row r="1095" spans="2:18" s="1" customFormat="1" ht="11.85" customHeight="1" x14ac:dyDescent="0.15">
      <c r="B1095" s="116" t="s">
        <v>698</v>
      </c>
      <c r="C1095" s="56" t="s">
        <v>931</v>
      </c>
      <c r="D1095" s="56" t="s">
        <v>906</v>
      </c>
      <c r="E1095" s="10">
        <v>8</v>
      </c>
      <c r="F1095" s="11">
        <v>6.5573770491803296E-2</v>
      </c>
      <c r="G1095" s="10">
        <v>114</v>
      </c>
      <c r="H1095" s="11">
        <v>6.0129753678991498E-3</v>
      </c>
      <c r="I1095" s="10">
        <v>1179</v>
      </c>
      <c r="J1095" s="11">
        <v>4.26637524561511E-3</v>
      </c>
      <c r="K1095" s="10">
        <v>32</v>
      </c>
      <c r="L1095" s="11">
        <v>0.28070175438596501</v>
      </c>
      <c r="M1095" s="10">
        <v>320</v>
      </c>
      <c r="N1095" s="11">
        <v>0.27141645462256098</v>
      </c>
      <c r="O1095" s="58" t="s">
        <v>916</v>
      </c>
      <c r="P1095" s="59">
        <v>10.342105263157899</v>
      </c>
      <c r="Q1095" s="59">
        <v>6.1829268292682897</v>
      </c>
      <c r="R1095" s="118"/>
    </row>
    <row r="1096" spans="2:18" s="1" customFormat="1" ht="11.85" customHeight="1" x14ac:dyDescent="0.15">
      <c r="B1096" s="116" t="s">
        <v>685</v>
      </c>
      <c r="C1096" s="52" t="s">
        <v>928</v>
      </c>
      <c r="D1096" s="52" t="s">
        <v>906</v>
      </c>
      <c r="E1096" s="8">
        <v>8</v>
      </c>
      <c r="F1096" s="9">
        <v>0.186046511627907</v>
      </c>
      <c r="G1096" s="8">
        <v>35</v>
      </c>
      <c r="H1096" s="9">
        <v>1.84608892874097E-3</v>
      </c>
      <c r="I1096" s="8">
        <v>473</v>
      </c>
      <c r="J1096" s="9">
        <v>1.7116161926852801E-3</v>
      </c>
      <c r="K1096" s="8">
        <v>8</v>
      </c>
      <c r="L1096" s="9">
        <v>0.22857142857142901</v>
      </c>
      <c r="M1096" s="8">
        <v>156</v>
      </c>
      <c r="N1096" s="9">
        <v>0.32980972515856199</v>
      </c>
      <c r="O1096" s="54" t="s">
        <v>908</v>
      </c>
      <c r="P1096" s="55">
        <v>13.5142857142857</v>
      </c>
      <c r="Q1096" s="55">
        <v>7</v>
      </c>
      <c r="R1096" s="117"/>
    </row>
    <row r="1097" spans="2:18" s="1" customFormat="1" ht="11.85" customHeight="1" x14ac:dyDescent="0.15">
      <c r="B1097" s="116" t="s">
        <v>679</v>
      </c>
      <c r="C1097" s="56" t="s">
        <v>928</v>
      </c>
      <c r="D1097" s="56" t="s">
        <v>906</v>
      </c>
      <c r="E1097" s="10">
        <v>19</v>
      </c>
      <c r="F1097" s="11">
        <v>7.7551020408163293E-2</v>
      </c>
      <c r="G1097" s="10">
        <v>226</v>
      </c>
      <c r="H1097" s="11">
        <v>1.19204599398702E-2</v>
      </c>
      <c r="I1097" s="10">
        <v>2126</v>
      </c>
      <c r="J1097" s="11">
        <v>7.6932262698708497E-3</v>
      </c>
      <c r="K1097" s="10">
        <v>13</v>
      </c>
      <c r="L1097" s="11">
        <v>5.7522123893805302E-2</v>
      </c>
      <c r="M1097" s="10">
        <v>125</v>
      </c>
      <c r="N1097" s="11">
        <v>5.8795860771401698E-2</v>
      </c>
      <c r="O1097" s="58" t="s">
        <v>913</v>
      </c>
      <c r="P1097" s="59">
        <v>9.4070796460176993</v>
      </c>
      <c r="Q1097" s="59">
        <v>8.0516431924882603</v>
      </c>
      <c r="R1097" s="118"/>
    </row>
    <row r="1098" spans="2:18" s="1" customFormat="1" ht="11.85" customHeight="1" x14ac:dyDescent="0.15">
      <c r="B1098" s="116" t="s">
        <v>697</v>
      </c>
      <c r="C1098" s="52" t="s">
        <v>931</v>
      </c>
      <c r="D1098" s="52" t="s">
        <v>906</v>
      </c>
      <c r="E1098" s="8">
        <v>2</v>
      </c>
      <c r="F1098" s="9">
        <v>3.3333333333333298E-2</v>
      </c>
      <c r="G1098" s="8">
        <v>58</v>
      </c>
      <c r="H1098" s="9">
        <v>3.0592330819136002E-3</v>
      </c>
      <c r="I1098" s="8">
        <v>602</v>
      </c>
      <c r="J1098" s="9">
        <v>2.17842060887218E-3</v>
      </c>
      <c r="K1098" s="8">
        <v>21</v>
      </c>
      <c r="L1098" s="9">
        <v>0.36206896551724099</v>
      </c>
      <c r="M1098" s="8">
        <v>163</v>
      </c>
      <c r="N1098" s="9">
        <v>0.27076411960132901</v>
      </c>
      <c r="O1098" s="54" t="s">
        <v>920</v>
      </c>
      <c r="P1098" s="55">
        <v>10.3793103448276</v>
      </c>
      <c r="Q1098" s="55">
        <v>6.1891891891891904</v>
      </c>
      <c r="R1098" s="117"/>
    </row>
    <row r="1099" spans="2:18" s="1" customFormat="1" ht="11.85" customHeight="1" x14ac:dyDescent="0.15">
      <c r="B1099" s="116" t="s">
        <v>724</v>
      </c>
      <c r="C1099" s="56" t="s">
        <v>915</v>
      </c>
      <c r="D1099" s="56" t="s">
        <v>899</v>
      </c>
      <c r="E1099" s="10"/>
      <c r="F1099" s="11"/>
      <c r="G1099" s="10">
        <v>3</v>
      </c>
      <c r="H1099" s="11">
        <v>1.5823619389208299E-4</v>
      </c>
      <c r="I1099" s="10">
        <v>131</v>
      </c>
      <c r="J1099" s="11">
        <v>4.7404169395723502E-4</v>
      </c>
      <c r="K1099" s="10">
        <v>1</v>
      </c>
      <c r="L1099" s="11">
        <v>0.33333333333333298</v>
      </c>
      <c r="M1099" s="10">
        <v>32</v>
      </c>
      <c r="N1099" s="11">
        <v>0.244274809160305</v>
      </c>
      <c r="O1099" s="58" t="s">
        <v>947</v>
      </c>
      <c r="P1099" s="59">
        <v>43.6666666666667</v>
      </c>
      <c r="Q1099" s="59">
        <v>24</v>
      </c>
      <c r="R1099" s="118">
        <v>7</v>
      </c>
    </row>
    <row r="1100" spans="2:18" s="1" customFormat="1" ht="11.85" customHeight="1" x14ac:dyDescent="0.15">
      <c r="B1100" s="116" t="s">
        <v>756</v>
      </c>
      <c r="C1100" s="52" t="s">
        <v>910</v>
      </c>
      <c r="D1100" s="52" t="s">
        <v>906</v>
      </c>
      <c r="E1100" s="8">
        <v>2</v>
      </c>
      <c r="F1100" s="9">
        <v>3.3898305084745797E-2</v>
      </c>
      <c r="G1100" s="8">
        <v>57</v>
      </c>
      <c r="H1100" s="9">
        <v>3.0064876839495801E-3</v>
      </c>
      <c r="I1100" s="8">
        <v>821</v>
      </c>
      <c r="J1100" s="9">
        <v>2.97090252472435E-3</v>
      </c>
      <c r="K1100" s="8">
        <v>9</v>
      </c>
      <c r="L1100" s="9">
        <v>0.157894736842105</v>
      </c>
      <c r="M1100" s="8">
        <v>118</v>
      </c>
      <c r="N1100" s="9">
        <v>0.143727161997564</v>
      </c>
      <c r="O1100" s="54" t="s">
        <v>915</v>
      </c>
      <c r="P1100" s="55">
        <v>14.403508771929801</v>
      </c>
      <c r="Q1100" s="55">
        <v>10.1458333333333</v>
      </c>
      <c r="R1100" s="117"/>
    </row>
    <row r="1101" spans="2:18" s="1" customFormat="1" ht="11.85" customHeight="1" x14ac:dyDescent="0.15">
      <c r="B1101" s="116" t="s">
        <v>536</v>
      </c>
      <c r="C1101" s="56" t="s">
        <v>1008</v>
      </c>
      <c r="D1101" s="56" t="s">
        <v>906</v>
      </c>
      <c r="E1101" s="10"/>
      <c r="F1101" s="11"/>
      <c r="G1101" s="10">
        <v>5</v>
      </c>
      <c r="H1101" s="11">
        <v>2.6372698982013801E-4</v>
      </c>
      <c r="I1101" s="10">
        <v>33</v>
      </c>
      <c r="J1101" s="11">
        <v>1.19415083210601E-4</v>
      </c>
      <c r="K1101" s="10">
        <v>1</v>
      </c>
      <c r="L1101" s="11">
        <v>0.2</v>
      </c>
      <c r="M1101" s="10">
        <v>5</v>
      </c>
      <c r="N1101" s="11">
        <v>0.15151515151515199</v>
      </c>
      <c r="O1101" s="58" t="s">
        <v>919</v>
      </c>
      <c r="P1101" s="59">
        <v>6.6</v>
      </c>
      <c r="Q1101" s="59">
        <v>5</v>
      </c>
      <c r="R1101" s="118"/>
    </row>
    <row r="1102" spans="2:18" s="1" customFormat="1" ht="11.85" customHeight="1" x14ac:dyDescent="0.15">
      <c r="B1102" s="116" t="s">
        <v>686</v>
      </c>
      <c r="C1102" s="52" t="s">
        <v>910</v>
      </c>
      <c r="D1102" s="52" t="s">
        <v>906</v>
      </c>
      <c r="E1102" s="8">
        <v>49</v>
      </c>
      <c r="F1102" s="9">
        <v>0.39516129032258102</v>
      </c>
      <c r="G1102" s="8">
        <v>75</v>
      </c>
      <c r="H1102" s="9">
        <v>3.9559048473020702E-3</v>
      </c>
      <c r="I1102" s="8">
        <v>499</v>
      </c>
      <c r="J1102" s="9">
        <v>1.8057008036997E-3</v>
      </c>
      <c r="K1102" s="8">
        <v>7</v>
      </c>
      <c r="L1102" s="9">
        <v>9.3333333333333296E-2</v>
      </c>
      <c r="M1102" s="8">
        <v>151</v>
      </c>
      <c r="N1102" s="9">
        <v>0.30260521042084199</v>
      </c>
      <c r="O1102" s="54" t="s">
        <v>920</v>
      </c>
      <c r="P1102" s="55">
        <v>6.6533333333333298</v>
      </c>
      <c r="Q1102" s="55">
        <v>4.0882352941176503</v>
      </c>
      <c r="R1102" s="117"/>
    </row>
    <row r="1103" spans="2:18" s="1" customFormat="1" ht="11.85" customHeight="1" x14ac:dyDescent="0.15">
      <c r="B1103" s="116" t="s">
        <v>677</v>
      </c>
      <c r="C1103" s="56" t="s">
        <v>928</v>
      </c>
      <c r="D1103" s="56" t="s">
        <v>899</v>
      </c>
      <c r="E1103" s="10"/>
      <c r="F1103" s="11"/>
      <c r="G1103" s="10">
        <v>56</v>
      </c>
      <c r="H1103" s="11">
        <v>2.95374228598555E-3</v>
      </c>
      <c r="I1103" s="10">
        <v>2247</v>
      </c>
      <c r="J1103" s="11">
        <v>8.1310815749763895E-3</v>
      </c>
      <c r="K1103" s="10">
        <v>14</v>
      </c>
      <c r="L1103" s="11">
        <v>0.25</v>
      </c>
      <c r="M1103" s="10">
        <v>632</v>
      </c>
      <c r="N1103" s="11">
        <v>0.28126390743213198</v>
      </c>
      <c r="O1103" s="58" t="s">
        <v>961</v>
      </c>
      <c r="P1103" s="59">
        <v>40.125</v>
      </c>
      <c r="Q1103" s="59">
        <v>22.785714285714299</v>
      </c>
      <c r="R1103" s="118">
        <v>16.339285714285701</v>
      </c>
    </row>
    <row r="1104" spans="2:18" s="1" customFormat="1" ht="11.85" customHeight="1" x14ac:dyDescent="0.15">
      <c r="B1104" s="116" t="s">
        <v>702</v>
      </c>
      <c r="C1104" s="52" t="s">
        <v>931</v>
      </c>
      <c r="D1104" s="52" t="s">
        <v>906</v>
      </c>
      <c r="E1104" s="8"/>
      <c r="F1104" s="9"/>
      <c r="G1104" s="8">
        <v>3</v>
      </c>
      <c r="H1104" s="9">
        <v>1.5823619389208299E-4</v>
      </c>
      <c r="I1104" s="8">
        <v>17</v>
      </c>
      <c r="J1104" s="9">
        <v>6.1516861047885497E-5</v>
      </c>
      <c r="K1104" s="8">
        <v>1</v>
      </c>
      <c r="L1104" s="9">
        <v>0.33333333333333298</v>
      </c>
      <c r="M1104" s="8">
        <v>1</v>
      </c>
      <c r="N1104" s="9">
        <v>5.8823529411764698E-2</v>
      </c>
      <c r="O1104" s="54" t="s">
        <v>920</v>
      </c>
      <c r="P1104" s="55">
        <v>5.6666666666666696</v>
      </c>
      <c r="Q1104" s="55">
        <v>3</v>
      </c>
      <c r="R1104" s="117"/>
    </row>
    <row r="1105" spans="2:18" s="1" customFormat="1" ht="15.4" customHeight="1" x14ac:dyDescent="0.15">
      <c r="B1105" s="119" t="s">
        <v>1009</v>
      </c>
      <c r="C1105" s="63"/>
      <c r="D1105" s="63"/>
      <c r="E1105" s="20"/>
      <c r="F1105" s="22"/>
      <c r="G1105" s="20">
        <v>26</v>
      </c>
      <c r="H1105" s="22">
        <v>1.37138034706472E-3</v>
      </c>
      <c r="I1105" s="20">
        <v>839</v>
      </c>
      <c r="J1105" s="22">
        <v>3.0360380246574098E-3</v>
      </c>
      <c r="K1105" s="20">
        <v>15</v>
      </c>
      <c r="L1105" s="22">
        <v>0.57692307692307698</v>
      </c>
      <c r="M1105" s="20">
        <v>291</v>
      </c>
      <c r="N1105" s="22">
        <v>0.34684147794994002</v>
      </c>
      <c r="O1105" s="63"/>
      <c r="P1105" s="64">
        <v>32.269230769230802</v>
      </c>
      <c r="Q1105" s="64">
        <v>30.090909090909101</v>
      </c>
      <c r="R1105" s="120">
        <v>4.8846153846153904</v>
      </c>
    </row>
    <row r="1106" spans="2:18" s="1" customFormat="1" ht="14.65" customHeight="1" x14ac:dyDescent="0.15">
      <c r="B1106" s="119" t="s">
        <v>1010</v>
      </c>
      <c r="C1106" s="65"/>
      <c r="D1106" s="65"/>
      <c r="E1106" s="21">
        <v>2</v>
      </c>
      <c r="F1106" s="23">
        <v>3.2786885245901599E-2</v>
      </c>
      <c r="G1106" s="21">
        <v>59</v>
      </c>
      <c r="H1106" s="23">
        <v>3.1119784798776299E-3</v>
      </c>
      <c r="I1106" s="21">
        <v>1218</v>
      </c>
      <c r="J1106" s="23">
        <v>4.40750216213673E-3</v>
      </c>
      <c r="K1106" s="21">
        <v>31</v>
      </c>
      <c r="L1106" s="23">
        <v>0.52542372881355903</v>
      </c>
      <c r="M1106" s="21">
        <v>606</v>
      </c>
      <c r="N1106" s="23">
        <v>0.497536945812808</v>
      </c>
      <c r="O1106" s="65"/>
      <c r="P1106" s="66">
        <v>20.644067796610202</v>
      </c>
      <c r="Q1106" s="66">
        <v>9.5</v>
      </c>
      <c r="R1106" s="121"/>
    </row>
    <row r="1107" spans="2:18" s="1" customFormat="1" ht="14.65" customHeight="1" x14ac:dyDescent="0.15">
      <c r="B1107" s="108" t="s">
        <v>879</v>
      </c>
      <c r="C1107" s="122"/>
      <c r="D1107" s="122"/>
      <c r="E1107" s="109">
        <v>736</v>
      </c>
      <c r="F1107" s="110">
        <v>3.7369890835237403E-2</v>
      </c>
      <c r="G1107" s="109">
        <v>18959</v>
      </c>
      <c r="H1107" s="110">
        <v>1</v>
      </c>
      <c r="I1107" s="109">
        <v>276347</v>
      </c>
      <c r="J1107" s="110">
        <v>1</v>
      </c>
      <c r="K1107" s="109">
        <v>1279</v>
      </c>
      <c r="L1107" s="110">
        <v>6.7461363995991397E-2</v>
      </c>
      <c r="M1107" s="109">
        <v>35277</v>
      </c>
      <c r="N1107" s="110">
        <v>0.12765472395213301</v>
      </c>
      <c r="O1107" s="122"/>
      <c r="P1107" s="123">
        <v>14.576032491165099</v>
      </c>
      <c r="Q1107" s="123">
        <v>11.317194570135699</v>
      </c>
      <c r="R1107" s="124">
        <v>12.5058823529412</v>
      </c>
    </row>
    <row r="1108" spans="2:18" s="1" customFormat="1" ht="12.75" customHeight="1" x14ac:dyDescent="0.2">
      <c r="B1108" s="183" t="s">
        <v>979</v>
      </c>
      <c r="C1108" s="183"/>
      <c r="D1108" s="183"/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</row>
    <row r="1109" spans="2:18" s="1" customFormat="1" ht="14.65" customHeight="1" x14ac:dyDescent="0.15"/>
    <row r="1110" spans="2:18" s="1" customFormat="1" ht="14.65" customHeight="1" x14ac:dyDescent="0.15">
      <c r="B1110" s="114" t="s">
        <v>1839</v>
      </c>
    </row>
    <row r="1111" spans="2:18" s="1" customFormat="1" ht="21.75" customHeight="1" x14ac:dyDescent="0.2">
      <c r="B1111" s="192"/>
      <c r="C1111" s="101"/>
      <c r="D1111" s="193"/>
      <c r="E1111" s="193"/>
      <c r="F1111" s="193"/>
      <c r="G1111" s="167" t="s">
        <v>885</v>
      </c>
      <c r="H1111" s="167"/>
      <c r="I1111" s="167"/>
      <c r="J1111" s="167"/>
      <c r="K1111" s="167"/>
      <c r="L1111" s="167"/>
      <c r="M1111" s="167"/>
      <c r="N1111" s="167"/>
      <c r="O1111" s="167"/>
      <c r="P1111" s="167"/>
      <c r="Q1111" s="167"/>
      <c r="R1111" s="167"/>
    </row>
    <row r="1112" spans="2:18" s="1" customFormat="1" ht="14.65" customHeight="1" x14ac:dyDescent="0.2">
      <c r="B1112" s="192"/>
      <c r="C1112" s="62"/>
      <c r="D1112" s="193"/>
      <c r="E1112" s="193"/>
      <c r="F1112" s="193"/>
      <c r="G1112" s="177" t="s">
        <v>832</v>
      </c>
      <c r="H1112" s="177"/>
      <c r="I1112" s="177"/>
      <c r="J1112" s="177"/>
      <c r="K1112" s="174" t="s">
        <v>886</v>
      </c>
      <c r="L1112" s="174"/>
      <c r="M1112" s="174"/>
      <c r="N1112" s="174"/>
      <c r="O1112" s="174" t="s">
        <v>887</v>
      </c>
      <c r="P1112" s="191" t="s">
        <v>888</v>
      </c>
      <c r="Q1112" s="191"/>
      <c r="R1112" s="191"/>
    </row>
    <row r="1113" spans="2:18" s="1" customFormat="1" ht="14.65" customHeight="1" x14ac:dyDescent="0.15">
      <c r="B1113" s="194" t="s">
        <v>274</v>
      </c>
      <c r="C1113" s="177" t="s">
        <v>1001</v>
      </c>
      <c r="D1113" s="177" t="s">
        <v>889</v>
      </c>
      <c r="E1113" s="195" t="s">
        <v>842</v>
      </c>
      <c r="F1113" s="195"/>
      <c r="G1113" s="177" t="s">
        <v>890</v>
      </c>
      <c r="H1113" s="177"/>
      <c r="I1113" s="177" t="s">
        <v>891</v>
      </c>
      <c r="J1113" s="177"/>
      <c r="K1113" s="174" t="s">
        <v>890</v>
      </c>
      <c r="L1113" s="174"/>
      <c r="M1113" s="174" t="s">
        <v>891</v>
      </c>
      <c r="N1113" s="174"/>
      <c r="O1113" s="174"/>
      <c r="P1113" s="191"/>
      <c r="Q1113" s="191"/>
      <c r="R1113" s="191"/>
    </row>
    <row r="1114" spans="2:18" s="1" customFormat="1" ht="37.15" customHeight="1" x14ac:dyDescent="0.15">
      <c r="B1114" s="194"/>
      <c r="C1114" s="177"/>
      <c r="D1114" s="177"/>
      <c r="E1114" s="50" t="s">
        <v>892</v>
      </c>
      <c r="F1114" s="50" t="s">
        <v>893</v>
      </c>
      <c r="G1114" s="50" t="s">
        <v>892</v>
      </c>
      <c r="H1114" s="27" t="s">
        <v>894</v>
      </c>
      <c r="I1114" s="50" t="s">
        <v>892</v>
      </c>
      <c r="J1114" s="27" t="s">
        <v>894</v>
      </c>
      <c r="K1114" s="27" t="s">
        <v>892</v>
      </c>
      <c r="L1114" s="27" t="s">
        <v>893</v>
      </c>
      <c r="M1114" s="27" t="s">
        <v>892</v>
      </c>
      <c r="N1114" s="27" t="s">
        <v>893</v>
      </c>
      <c r="O1114" s="174"/>
      <c r="P1114" s="27" t="s">
        <v>895</v>
      </c>
      <c r="Q1114" s="27" t="s">
        <v>896</v>
      </c>
      <c r="R1114" s="115" t="s">
        <v>897</v>
      </c>
    </row>
    <row r="1115" spans="2:18" s="1" customFormat="1" ht="11.85" customHeight="1" x14ac:dyDescent="0.15">
      <c r="B1115" s="116" t="s">
        <v>567</v>
      </c>
      <c r="C1115" s="52" t="s">
        <v>916</v>
      </c>
      <c r="D1115" s="52" t="s">
        <v>899</v>
      </c>
      <c r="E1115" s="8">
        <v>3240</v>
      </c>
      <c r="F1115" s="9">
        <v>0.21924482338611501</v>
      </c>
      <c r="G1115" s="8">
        <v>11538</v>
      </c>
      <c r="H1115" s="9">
        <v>0.25420256009165199</v>
      </c>
      <c r="I1115" s="8">
        <v>42431</v>
      </c>
      <c r="J1115" s="9">
        <v>0.16842510558572299</v>
      </c>
      <c r="K1115" s="8">
        <v>165</v>
      </c>
      <c r="L1115" s="9">
        <v>1.43005720228809E-2</v>
      </c>
      <c r="M1115" s="8">
        <v>961</v>
      </c>
      <c r="N1115" s="9">
        <v>2.2648535269025001E-2</v>
      </c>
      <c r="O1115" s="54" t="s">
        <v>921</v>
      </c>
      <c r="P1115" s="55">
        <v>3.6775004333506698</v>
      </c>
      <c r="Q1115" s="55">
        <v>3.4705003077464198</v>
      </c>
      <c r="R1115" s="117">
        <v>0.60911769804125504</v>
      </c>
    </row>
    <row r="1116" spans="2:18" s="1" customFormat="1" ht="11.85" customHeight="1" x14ac:dyDescent="0.15">
      <c r="B1116" s="116" t="s">
        <v>809</v>
      </c>
      <c r="C1116" s="56" t="s">
        <v>918</v>
      </c>
      <c r="D1116" s="56" t="s">
        <v>906</v>
      </c>
      <c r="E1116" s="10">
        <v>1</v>
      </c>
      <c r="F1116" s="11">
        <v>5.1546391752577301E-3</v>
      </c>
      <c r="G1116" s="10">
        <v>193</v>
      </c>
      <c r="H1116" s="11">
        <v>4.2521315737293203E-3</v>
      </c>
      <c r="I1116" s="10">
        <v>2069</v>
      </c>
      <c r="J1116" s="11">
        <v>8.2126639357276692E-3</v>
      </c>
      <c r="K1116" s="10">
        <v>2</v>
      </c>
      <c r="L1116" s="11">
        <v>1.03626943005181E-2</v>
      </c>
      <c r="M1116" s="10">
        <v>16</v>
      </c>
      <c r="N1116" s="11">
        <v>7.7332044465925603E-3</v>
      </c>
      <c r="O1116" s="58" t="s">
        <v>971</v>
      </c>
      <c r="P1116" s="59">
        <v>10.720207253886</v>
      </c>
      <c r="Q1116" s="59">
        <v>10.319371727748701</v>
      </c>
      <c r="R1116" s="118"/>
    </row>
    <row r="1117" spans="2:18" s="1" customFormat="1" ht="11.85" customHeight="1" x14ac:dyDescent="0.15">
      <c r="B1117" s="116" t="s">
        <v>665</v>
      </c>
      <c r="C1117" s="52" t="s">
        <v>935</v>
      </c>
      <c r="D1117" s="52" t="s">
        <v>906</v>
      </c>
      <c r="E1117" s="8">
        <v>67</v>
      </c>
      <c r="F1117" s="9">
        <v>0.26587301587301598</v>
      </c>
      <c r="G1117" s="8">
        <v>185</v>
      </c>
      <c r="H1117" s="9">
        <v>4.0758774152327704E-3</v>
      </c>
      <c r="I1117" s="8">
        <v>567</v>
      </c>
      <c r="J1117" s="9">
        <v>2.2506430408688201E-3</v>
      </c>
      <c r="K1117" s="8">
        <v>3</v>
      </c>
      <c r="L1117" s="9">
        <v>1.62162162162162E-2</v>
      </c>
      <c r="M1117" s="8">
        <v>15</v>
      </c>
      <c r="N1117" s="9">
        <v>2.6455026455026499E-2</v>
      </c>
      <c r="O1117" s="54" t="s">
        <v>922</v>
      </c>
      <c r="P1117" s="55">
        <v>3.0648648648648602</v>
      </c>
      <c r="Q1117" s="55">
        <v>2.8846153846153801</v>
      </c>
      <c r="R1117" s="117"/>
    </row>
    <row r="1118" spans="2:18" s="1" customFormat="1" ht="11.85" customHeight="1" x14ac:dyDescent="0.15">
      <c r="B1118" s="116" t="s">
        <v>593</v>
      </c>
      <c r="C1118" s="56" t="s">
        <v>921</v>
      </c>
      <c r="D1118" s="56" t="s">
        <v>899</v>
      </c>
      <c r="E1118" s="10">
        <v>143</v>
      </c>
      <c r="F1118" s="11">
        <v>2.33965968586387E-2</v>
      </c>
      <c r="G1118" s="10">
        <v>5969</v>
      </c>
      <c r="H1118" s="11">
        <v>0.13150763400824</v>
      </c>
      <c r="I1118" s="10">
        <v>23263</v>
      </c>
      <c r="J1118" s="11">
        <v>9.2339874884887804E-2</v>
      </c>
      <c r="K1118" s="10">
        <v>37</v>
      </c>
      <c r="L1118" s="11">
        <v>6.1986932484503297E-3</v>
      </c>
      <c r="M1118" s="10">
        <v>140</v>
      </c>
      <c r="N1118" s="11">
        <v>6.0181403946180604E-3</v>
      </c>
      <c r="O1118" s="58" t="s">
        <v>921</v>
      </c>
      <c r="P1118" s="59">
        <v>3.89730273077567</v>
      </c>
      <c r="Q1118" s="59">
        <v>3.8224881995954099</v>
      </c>
      <c r="R1118" s="118">
        <v>0.27743340593064197</v>
      </c>
    </row>
    <row r="1119" spans="2:18" s="1" customFormat="1" ht="11.85" customHeight="1" x14ac:dyDescent="0.15">
      <c r="B1119" s="116" t="s">
        <v>577</v>
      </c>
      <c r="C1119" s="52" t="s">
        <v>916</v>
      </c>
      <c r="D1119" s="52" t="s">
        <v>906</v>
      </c>
      <c r="E1119" s="8">
        <v>184</v>
      </c>
      <c r="F1119" s="9">
        <v>0.16240070609002699</v>
      </c>
      <c r="G1119" s="8">
        <v>949</v>
      </c>
      <c r="H1119" s="9">
        <v>2.0908149551653502E-2</v>
      </c>
      <c r="I1119" s="8">
        <v>5389</v>
      </c>
      <c r="J1119" s="9">
        <v>2.1391032358451599E-2</v>
      </c>
      <c r="K1119" s="8">
        <v>14</v>
      </c>
      <c r="L1119" s="9">
        <v>1.4752370916754499E-2</v>
      </c>
      <c r="M1119" s="8">
        <v>71</v>
      </c>
      <c r="N1119" s="9">
        <v>1.31749860827612E-2</v>
      </c>
      <c r="O1119" s="54" t="s">
        <v>918</v>
      </c>
      <c r="P1119" s="55">
        <v>5.6786090621707102</v>
      </c>
      <c r="Q1119" s="55">
        <v>5.4149732620320901</v>
      </c>
      <c r="R1119" s="117"/>
    </row>
    <row r="1120" spans="2:18" s="1" customFormat="1" ht="11.85" customHeight="1" x14ac:dyDescent="0.15">
      <c r="B1120" s="116" t="s">
        <v>576</v>
      </c>
      <c r="C1120" s="56" t="s">
        <v>916</v>
      </c>
      <c r="D1120" s="56" t="s">
        <v>906</v>
      </c>
      <c r="E1120" s="10">
        <v>31</v>
      </c>
      <c r="F1120" s="11">
        <v>0.109154929577465</v>
      </c>
      <c r="G1120" s="10">
        <v>253</v>
      </c>
      <c r="H1120" s="11">
        <v>5.5740377624534602E-3</v>
      </c>
      <c r="I1120" s="10">
        <v>1853</v>
      </c>
      <c r="J1120" s="11">
        <v>7.35527611063478E-3</v>
      </c>
      <c r="K1120" s="10">
        <v>42</v>
      </c>
      <c r="L1120" s="11">
        <v>0.16600790513833999</v>
      </c>
      <c r="M1120" s="10">
        <v>302</v>
      </c>
      <c r="N1120" s="11">
        <v>0.16297895304911</v>
      </c>
      <c r="O1120" s="58" t="s">
        <v>916</v>
      </c>
      <c r="P1120" s="59">
        <v>7.3241106719367597</v>
      </c>
      <c r="Q1120" s="59">
        <v>5.1611374407582904</v>
      </c>
      <c r="R1120" s="118"/>
    </row>
    <row r="1121" spans="2:18" s="1" customFormat="1" ht="11.85" customHeight="1" x14ac:dyDescent="0.15">
      <c r="B1121" s="116" t="s">
        <v>591</v>
      </c>
      <c r="C1121" s="52" t="s">
        <v>921</v>
      </c>
      <c r="D1121" s="52" t="s">
        <v>899</v>
      </c>
      <c r="E1121" s="8">
        <v>4</v>
      </c>
      <c r="F1121" s="9">
        <v>1.1071132023249401E-3</v>
      </c>
      <c r="G1121" s="8">
        <v>3609</v>
      </c>
      <c r="H1121" s="9">
        <v>7.9512657251757005E-2</v>
      </c>
      <c r="I1121" s="8">
        <v>23565</v>
      </c>
      <c r="J1121" s="9">
        <v>9.3538630084786106E-2</v>
      </c>
      <c r="K1121" s="8">
        <v>42</v>
      </c>
      <c r="L1121" s="9">
        <v>1.16375727348296E-2</v>
      </c>
      <c r="M1121" s="8">
        <v>252</v>
      </c>
      <c r="N1121" s="9">
        <v>1.0693825588796901E-2</v>
      </c>
      <c r="O1121" s="54" t="s">
        <v>908</v>
      </c>
      <c r="P1121" s="55">
        <v>6.5295095594347501</v>
      </c>
      <c r="Q1121" s="55">
        <v>6.3470703672553999</v>
      </c>
      <c r="R1121" s="117">
        <v>0.604045441950679</v>
      </c>
    </row>
    <row r="1122" spans="2:18" s="1" customFormat="1" ht="11.85" customHeight="1" x14ac:dyDescent="0.15">
      <c r="B1122" s="116" t="s">
        <v>559</v>
      </c>
      <c r="C1122" s="56" t="s">
        <v>916</v>
      </c>
      <c r="D1122" s="56" t="s">
        <v>899</v>
      </c>
      <c r="E1122" s="10">
        <v>50</v>
      </c>
      <c r="F1122" s="11">
        <v>1.85185185185185E-2</v>
      </c>
      <c r="G1122" s="10">
        <v>2650</v>
      </c>
      <c r="H1122" s="11">
        <v>5.8384190001982902E-2</v>
      </c>
      <c r="I1122" s="10">
        <v>20798</v>
      </c>
      <c r="J1122" s="11">
        <v>8.2555333269823103E-2</v>
      </c>
      <c r="K1122" s="10">
        <v>14</v>
      </c>
      <c r="L1122" s="11">
        <v>5.2830188679245304E-3</v>
      </c>
      <c r="M1122" s="10">
        <v>168</v>
      </c>
      <c r="N1122" s="11">
        <v>8.0776997788248907E-3</v>
      </c>
      <c r="O1122" s="58" t="s">
        <v>901</v>
      </c>
      <c r="P1122" s="59">
        <v>7.8483018867924503</v>
      </c>
      <c r="Q1122" s="59">
        <v>7.61911987860395</v>
      </c>
      <c r="R1122" s="118">
        <v>1.3739622641509399</v>
      </c>
    </row>
    <row r="1123" spans="2:18" s="1" customFormat="1" ht="11.85" customHeight="1" x14ac:dyDescent="0.15">
      <c r="B1123" s="116" t="s">
        <v>580</v>
      </c>
      <c r="C1123" s="52" t="s">
        <v>916</v>
      </c>
      <c r="D1123" s="52" t="s">
        <v>906</v>
      </c>
      <c r="E1123" s="8">
        <v>935</v>
      </c>
      <c r="F1123" s="9">
        <v>0.27046572172403799</v>
      </c>
      <c r="G1123" s="8">
        <v>2522</v>
      </c>
      <c r="H1123" s="9">
        <v>5.5564123466038E-2</v>
      </c>
      <c r="I1123" s="8">
        <v>9798</v>
      </c>
      <c r="J1123" s="9">
        <v>3.8892064399352201E-2</v>
      </c>
      <c r="K1123" s="8">
        <v>42</v>
      </c>
      <c r="L1123" s="9">
        <v>1.6653449643140399E-2</v>
      </c>
      <c r="M1123" s="8">
        <v>166</v>
      </c>
      <c r="N1123" s="9">
        <v>1.6942233108797701E-2</v>
      </c>
      <c r="O1123" s="54" t="s">
        <v>921</v>
      </c>
      <c r="P1123" s="55">
        <v>3.8850118953211701</v>
      </c>
      <c r="Q1123" s="55">
        <v>3.6770161290322601</v>
      </c>
      <c r="R1123" s="117"/>
    </row>
    <row r="1124" spans="2:18" s="1" customFormat="1" ht="11.85" customHeight="1" x14ac:dyDescent="0.15">
      <c r="B1124" s="116" t="s">
        <v>663</v>
      </c>
      <c r="C1124" s="56" t="s">
        <v>935</v>
      </c>
      <c r="D1124" s="56" t="s">
        <v>899</v>
      </c>
      <c r="E1124" s="10">
        <v>279</v>
      </c>
      <c r="F1124" s="11">
        <v>0.25666973321067199</v>
      </c>
      <c r="G1124" s="10">
        <v>808</v>
      </c>
      <c r="H1124" s="11">
        <v>1.7801670008151801E-2</v>
      </c>
      <c r="I1124" s="10">
        <v>2714</v>
      </c>
      <c r="J1124" s="11">
        <v>1.0772919246768899E-2</v>
      </c>
      <c r="K1124" s="10">
        <v>11</v>
      </c>
      <c r="L1124" s="11">
        <v>1.36138613861386E-2</v>
      </c>
      <c r="M1124" s="10">
        <v>79</v>
      </c>
      <c r="N1124" s="11">
        <v>2.9108327192336001E-2</v>
      </c>
      <c r="O1124" s="58" t="s">
        <v>917</v>
      </c>
      <c r="P1124" s="59">
        <v>3.3589108910891099</v>
      </c>
      <c r="Q1124" s="59">
        <v>3.1129234629861999</v>
      </c>
      <c r="R1124" s="118">
        <v>0.34653465346534701</v>
      </c>
    </row>
    <row r="1125" spans="2:18" s="1" customFormat="1" ht="11.85" customHeight="1" x14ac:dyDescent="0.15">
      <c r="B1125" s="116" t="s">
        <v>561</v>
      </c>
      <c r="C1125" s="52" t="s">
        <v>916</v>
      </c>
      <c r="D1125" s="52" t="s">
        <v>899</v>
      </c>
      <c r="E1125" s="8">
        <v>166</v>
      </c>
      <c r="F1125" s="9">
        <v>8.4135833755701994E-2</v>
      </c>
      <c r="G1125" s="8">
        <v>1807</v>
      </c>
      <c r="H1125" s="9">
        <v>3.9811408050408698E-2</v>
      </c>
      <c r="I1125" s="8">
        <v>11821</v>
      </c>
      <c r="J1125" s="9">
        <v>4.6922136483439701E-2</v>
      </c>
      <c r="K1125" s="8">
        <v>38</v>
      </c>
      <c r="L1125" s="9">
        <v>2.1029330381848399E-2</v>
      </c>
      <c r="M1125" s="8">
        <v>341</v>
      </c>
      <c r="N1125" s="9">
        <v>2.8846967261652999E-2</v>
      </c>
      <c r="O1125" s="54" t="s">
        <v>931</v>
      </c>
      <c r="P1125" s="55">
        <v>6.5417819590481496</v>
      </c>
      <c r="Q1125" s="55">
        <v>6.0384397964951999</v>
      </c>
      <c r="R1125" s="117">
        <v>1.1018262313226299</v>
      </c>
    </row>
    <row r="1126" spans="2:18" s="1" customFormat="1" ht="11.85" customHeight="1" x14ac:dyDescent="0.15">
      <c r="B1126" s="116" t="s">
        <v>566</v>
      </c>
      <c r="C1126" s="56" t="s">
        <v>916</v>
      </c>
      <c r="D1126" s="56" t="s">
        <v>899</v>
      </c>
      <c r="E1126" s="10">
        <v>165</v>
      </c>
      <c r="F1126" s="11">
        <v>7.7102803738317793E-2</v>
      </c>
      <c r="G1126" s="10">
        <v>1975</v>
      </c>
      <c r="H1126" s="11">
        <v>4.3512745378836301E-2</v>
      </c>
      <c r="I1126" s="10">
        <v>13748</v>
      </c>
      <c r="J1126" s="11">
        <v>5.4571147311930399E-2</v>
      </c>
      <c r="K1126" s="10">
        <v>391</v>
      </c>
      <c r="L1126" s="11">
        <v>0.197974683544304</v>
      </c>
      <c r="M1126" s="10">
        <v>3196</v>
      </c>
      <c r="N1126" s="11">
        <v>0.232470177480361</v>
      </c>
      <c r="O1126" s="58" t="s">
        <v>922</v>
      </c>
      <c r="P1126" s="59">
        <v>6.9610126582278502</v>
      </c>
      <c r="Q1126" s="59">
        <v>4.4299242424242404</v>
      </c>
      <c r="R1126" s="118">
        <v>2.2232911392405099</v>
      </c>
    </row>
    <row r="1127" spans="2:18" s="1" customFormat="1" ht="11.85" customHeight="1" x14ac:dyDescent="0.15">
      <c r="B1127" s="116" t="s">
        <v>579</v>
      </c>
      <c r="C1127" s="52" t="s">
        <v>916</v>
      </c>
      <c r="D1127" s="52" t="s">
        <v>906</v>
      </c>
      <c r="E1127" s="8">
        <v>255</v>
      </c>
      <c r="F1127" s="9">
        <v>0.13535031847133799</v>
      </c>
      <c r="G1127" s="8">
        <v>1629</v>
      </c>
      <c r="H1127" s="9">
        <v>3.5889753023860403E-2</v>
      </c>
      <c r="I1127" s="8">
        <v>8622</v>
      </c>
      <c r="J1127" s="9">
        <v>3.4224064018290902E-2</v>
      </c>
      <c r="K1127" s="8">
        <v>55</v>
      </c>
      <c r="L1127" s="9">
        <v>3.3763044812768601E-2</v>
      </c>
      <c r="M1127" s="8">
        <v>257</v>
      </c>
      <c r="N1127" s="9">
        <v>2.9807469264671801E-2</v>
      </c>
      <c r="O1127" s="54" t="s">
        <v>957</v>
      </c>
      <c r="P1127" s="55">
        <v>5.2928176795580102</v>
      </c>
      <c r="Q1127" s="55">
        <v>4.8722998729351996</v>
      </c>
      <c r="R1127" s="117"/>
    </row>
    <row r="1128" spans="2:18" s="1" customFormat="1" ht="11.85" customHeight="1" x14ac:dyDescent="0.15">
      <c r="B1128" s="116" t="s">
        <v>588</v>
      </c>
      <c r="C1128" s="56" t="s">
        <v>916</v>
      </c>
      <c r="D1128" s="56" t="s">
        <v>906</v>
      </c>
      <c r="E1128" s="10">
        <v>478</v>
      </c>
      <c r="F1128" s="11">
        <v>0.406462585034014</v>
      </c>
      <c r="G1128" s="10">
        <v>698</v>
      </c>
      <c r="H1128" s="11">
        <v>1.53781753288242E-2</v>
      </c>
      <c r="I1128" s="10">
        <v>3084</v>
      </c>
      <c r="J1128" s="11">
        <v>1.22415928360484E-2</v>
      </c>
      <c r="K1128" s="10">
        <v>4</v>
      </c>
      <c r="L1128" s="11">
        <v>5.7306590257879698E-3</v>
      </c>
      <c r="M1128" s="10">
        <v>45</v>
      </c>
      <c r="N1128" s="11">
        <v>1.4591439688716E-2</v>
      </c>
      <c r="O1128" s="58" t="s">
        <v>910</v>
      </c>
      <c r="P1128" s="59">
        <v>4.4183381088825202</v>
      </c>
      <c r="Q1128" s="59">
        <v>4.2636887608069198</v>
      </c>
      <c r="R1128" s="118"/>
    </row>
    <row r="1129" spans="2:18" s="1" customFormat="1" ht="11.85" customHeight="1" x14ac:dyDescent="0.15">
      <c r="B1129" s="116" t="s">
        <v>701</v>
      </c>
      <c r="C1129" s="52" t="s">
        <v>931</v>
      </c>
      <c r="D1129" s="52" t="s">
        <v>906</v>
      </c>
      <c r="E1129" s="8">
        <v>14</v>
      </c>
      <c r="F1129" s="9">
        <v>6.4220183486238494E-2</v>
      </c>
      <c r="G1129" s="8">
        <v>204</v>
      </c>
      <c r="H1129" s="9">
        <v>4.4944810416620799E-3</v>
      </c>
      <c r="I1129" s="8">
        <v>1257</v>
      </c>
      <c r="J1129" s="9">
        <v>4.9895208154710899E-3</v>
      </c>
      <c r="K1129" s="8">
        <v>6</v>
      </c>
      <c r="L1129" s="9">
        <v>2.9411764705882401E-2</v>
      </c>
      <c r="M1129" s="8">
        <v>24</v>
      </c>
      <c r="N1129" s="9">
        <v>1.9093078758949899E-2</v>
      </c>
      <c r="O1129" s="54" t="s">
        <v>928</v>
      </c>
      <c r="P1129" s="55">
        <v>6.1617647058823497</v>
      </c>
      <c r="Q1129" s="55">
        <v>5.6515151515151496</v>
      </c>
      <c r="R1129" s="117"/>
    </row>
    <row r="1130" spans="2:18" s="1" customFormat="1" ht="11.85" customHeight="1" x14ac:dyDescent="0.15">
      <c r="B1130" s="116" t="s">
        <v>582</v>
      </c>
      <c r="C1130" s="56" t="s">
        <v>916</v>
      </c>
      <c r="D1130" s="56" t="s">
        <v>906</v>
      </c>
      <c r="E1130" s="10">
        <v>125</v>
      </c>
      <c r="F1130" s="11">
        <v>0.12278978388998001</v>
      </c>
      <c r="G1130" s="10">
        <v>893</v>
      </c>
      <c r="H1130" s="11">
        <v>1.96743704421776E-2</v>
      </c>
      <c r="I1130" s="10">
        <v>4388</v>
      </c>
      <c r="J1130" s="11">
        <v>1.7417674891238799E-2</v>
      </c>
      <c r="K1130" s="10">
        <v>11</v>
      </c>
      <c r="L1130" s="11">
        <v>1.23180291153415E-2</v>
      </c>
      <c r="M1130" s="10">
        <v>48</v>
      </c>
      <c r="N1130" s="11">
        <v>1.09389243391067E-2</v>
      </c>
      <c r="O1130" s="58" t="s">
        <v>923</v>
      </c>
      <c r="P1130" s="59">
        <v>4.9137737961926096</v>
      </c>
      <c r="Q1130" s="59">
        <v>4.7335600907029498</v>
      </c>
      <c r="R1130" s="118"/>
    </row>
    <row r="1131" spans="2:18" s="1" customFormat="1" ht="11.85" customHeight="1" x14ac:dyDescent="0.15">
      <c r="B1131" s="116" t="s">
        <v>806</v>
      </c>
      <c r="C1131" s="52" t="s">
        <v>916</v>
      </c>
      <c r="D1131" s="52" t="s">
        <v>899</v>
      </c>
      <c r="E1131" s="8">
        <v>2</v>
      </c>
      <c r="F1131" s="9">
        <v>1.94174757281553E-3</v>
      </c>
      <c r="G1131" s="8">
        <v>1028</v>
      </c>
      <c r="H1131" s="9">
        <v>2.2648659366806899E-2</v>
      </c>
      <c r="I1131" s="8">
        <v>19535</v>
      </c>
      <c r="J1131" s="9">
        <v>7.7541996125877199E-2</v>
      </c>
      <c r="K1131" s="8">
        <v>60</v>
      </c>
      <c r="L1131" s="9">
        <v>5.83657587548638E-2</v>
      </c>
      <c r="M1131" s="8">
        <v>1176</v>
      </c>
      <c r="N1131" s="9">
        <v>6.0199641668799597E-2</v>
      </c>
      <c r="O1131" s="54" t="s">
        <v>901</v>
      </c>
      <c r="P1131" s="55">
        <v>19.0029182879377</v>
      </c>
      <c r="Q1131" s="55">
        <v>16.544421487603302</v>
      </c>
      <c r="R1131" s="117">
        <v>2.6809338521400798</v>
      </c>
    </row>
    <row r="1132" spans="2:18" s="1" customFormat="1" ht="11.85" customHeight="1" x14ac:dyDescent="0.15">
      <c r="B1132" s="116" t="s">
        <v>606</v>
      </c>
      <c r="C1132" s="56" t="s">
        <v>921</v>
      </c>
      <c r="D1132" s="56" t="s">
        <v>906</v>
      </c>
      <c r="E1132" s="10">
        <v>94</v>
      </c>
      <c r="F1132" s="11">
        <v>0.15088282504012801</v>
      </c>
      <c r="G1132" s="10">
        <v>529</v>
      </c>
      <c r="H1132" s="11">
        <v>1.16548062305845E-2</v>
      </c>
      <c r="I1132" s="10">
        <v>2964</v>
      </c>
      <c r="J1132" s="11">
        <v>1.1765266266552299E-2</v>
      </c>
      <c r="K1132" s="10">
        <v>8</v>
      </c>
      <c r="L1132" s="11">
        <v>1.51228733459357E-2</v>
      </c>
      <c r="M1132" s="10">
        <v>27</v>
      </c>
      <c r="N1132" s="11">
        <v>9.1093117408906892E-3</v>
      </c>
      <c r="O1132" s="58" t="s">
        <v>908</v>
      </c>
      <c r="P1132" s="59">
        <v>5.60302457466919</v>
      </c>
      <c r="Q1132" s="59">
        <v>5.3915547024952</v>
      </c>
      <c r="R1132" s="118"/>
    </row>
    <row r="1133" spans="2:18" s="1" customFormat="1" ht="11.85" customHeight="1" x14ac:dyDescent="0.15">
      <c r="B1133" s="116" t="s">
        <v>587</v>
      </c>
      <c r="C1133" s="52" t="s">
        <v>916</v>
      </c>
      <c r="D1133" s="52" t="s">
        <v>906</v>
      </c>
      <c r="E1133" s="8">
        <v>40</v>
      </c>
      <c r="F1133" s="9">
        <v>0.13888888888888901</v>
      </c>
      <c r="G1133" s="8">
        <v>248</v>
      </c>
      <c r="H1133" s="9">
        <v>5.4638789133931104E-3</v>
      </c>
      <c r="I1133" s="8">
        <v>1727</v>
      </c>
      <c r="J1133" s="9">
        <v>6.8551332126639396E-3</v>
      </c>
      <c r="K1133" s="8">
        <v>31</v>
      </c>
      <c r="L1133" s="9">
        <v>0.125</v>
      </c>
      <c r="M1133" s="8">
        <v>266</v>
      </c>
      <c r="N1133" s="9">
        <v>0.15402431962941501</v>
      </c>
      <c r="O1133" s="54" t="s">
        <v>916</v>
      </c>
      <c r="P1133" s="55">
        <v>6.9637096774193603</v>
      </c>
      <c r="Q1133" s="55">
        <v>5.1612903225806503</v>
      </c>
      <c r="R1133" s="117"/>
    </row>
    <row r="1134" spans="2:18" s="1" customFormat="1" ht="11.85" customHeight="1" x14ac:dyDescent="0.15">
      <c r="B1134" s="116" t="s">
        <v>560</v>
      </c>
      <c r="C1134" s="56" t="s">
        <v>916</v>
      </c>
      <c r="D1134" s="56" t="s">
        <v>899</v>
      </c>
      <c r="E1134" s="10">
        <v>25</v>
      </c>
      <c r="F1134" s="11">
        <v>3.8520801232665602E-2</v>
      </c>
      <c r="G1134" s="10">
        <v>624</v>
      </c>
      <c r="H1134" s="11">
        <v>1.3747824362731101E-2</v>
      </c>
      <c r="I1134" s="10">
        <v>6960</v>
      </c>
      <c r="J1134" s="11">
        <v>2.7626941030770701E-2</v>
      </c>
      <c r="K1134" s="10">
        <v>110</v>
      </c>
      <c r="L1134" s="11">
        <v>0.17628205128205099</v>
      </c>
      <c r="M1134" s="10">
        <v>1258</v>
      </c>
      <c r="N1134" s="11">
        <v>0.18074712643678201</v>
      </c>
      <c r="O1134" s="58" t="s">
        <v>908</v>
      </c>
      <c r="P1134" s="59">
        <v>11.153846153846199</v>
      </c>
      <c r="Q1134" s="59">
        <v>7.6478599221789896</v>
      </c>
      <c r="R1134" s="118">
        <v>2.4503205128205101</v>
      </c>
    </row>
    <row r="1135" spans="2:18" s="1" customFormat="1" ht="11.85" customHeight="1" x14ac:dyDescent="0.15">
      <c r="B1135" s="116" t="s">
        <v>597</v>
      </c>
      <c r="C1135" s="52" t="s">
        <v>921</v>
      </c>
      <c r="D1135" s="52" t="s">
        <v>899</v>
      </c>
      <c r="E1135" s="8">
        <v>143</v>
      </c>
      <c r="F1135" s="9">
        <v>0.28657314629258501</v>
      </c>
      <c r="G1135" s="8">
        <v>356</v>
      </c>
      <c r="H1135" s="9">
        <v>7.8433100530965697E-3</v>
      </c>
      <c r="I1135" s="8">
        <v>1455</v>
      </c>
      <c r="J1135" s="9">
        <v>5.7754596551395599E-3</v>
      </c>
      <c r="K1135" s="8">
        <v>6</v>
      </c>
      <c r="L1135" s="9">
        <v>1.6853932584269701E-2</v>
      </c>
      <c r="M1135" s="8">
        <v>23</v>
      </c>
      <c r="N1135" s="9">
        <v>1.5807560137456999E-2</v>
      </c>
      <c r="O1135" s="54" t="s">
        <v>923</v>
      </c>
      <c r="P1135" s="55">
        <v>4.0870786516853901</v>
      </c>
      <c r="Q1135" s="55">
        <v>3.8342857142857101</v>
      </c>
      <c r="R1135" s="117">
        <v>0.63202247191011196</v>
      </c>
    </row>
    <row r="1136" spans="2:18" s="1" customFormat="1" ht="11.85" customHeight="1" x14ac:dyDescent="0.15">
      <c r="B1136" s="116" t="s">
        <v>565</v>
      </c>
      <c r="C1136" s="56" t="s">
        <v>916</v>
      </c>
      <c r="D1136" s="56" t="s">
        <v>899</v>
      </c>
      <c r="E1136" s="10">
        <v>138</v>
      </c>
      <c r="F1136" s="11">
        <v>0.21263482280431401</v>
      </c>
      <c r="G1136" s="10">
        <v>511</v>
      </c>
      <c r="H1136" s="11">
        <v>1.12582343739673E-2</v>
      </c>
      <c r="I1136" s="10">
        <v>2086</v>
      </c>
      <c r="J1136" s="11">
        <v>8.2801435330729402E-3</v>
      </c>
      <c r="K1136" s="10">
        <v>6</v>
      </c>
      <c r="L1136" s="11">
        <v>1.17416829745597E-2</v>
      </c>
      <c r="M1136" s="10">
        <v>40</v>
      </c>
      <c r="N1136" s="11">
        <v>1.9175455417066199E-2</v>
      </c>
      <c r="O1136" s="58" t="s">
        <v>908</v>
      </c>
      <c r="P1136" s="59">
        <v>4.0821917808219199</v>
      </c>
      <c r="Q1136" s="59">
        <v>3.8613861386138599</v>
      </c>
      <c r="R1136" s="118">
        <v>0.54598825831702502</v>
      </c>
    </row>
    <row r="1137" spans="2:18" s="1" customFormat="1" ht="11.85" customHeight="1" x14ac:dyDescent="0.15">
      <c r="B1137" s="116" t="s">
        <v>595</v>
      </c>
      <c r="C1137" s="52" t="s">
        <v>921</v>
      </c>
      <c r="D1137" s="52" t="s">
        <v>899</v>
      </c>
      <c r="E1137" s="8">
        <v>1065</v>
      </c>
      <c r="F1137" s="9">
        <v>0.65417690417690399</v>
      </c>
      <c r="G1137" s="8">
        <v>563</v>
      </c>
      <c r="H1137" s="9">
        <v>1.24038864041948E-2</v>
      </c>
      <c r="I1137" s="8">
        <v>2096</v>
      </c>
      <c r="J1137" s="9">
        <v>8.3198374138642797E-3</v>
      </c>
      <c r="K1137" s="8">
        <v>106</v>
      </c>
      <c r="L1137" s="9">
        <v>0.18827708703374799</v>
      </c>
      <c r="M1137" s="8">
        <v>546</v>
      </c>
      <c r="N1137" s="9">
        <v>0.26049618320610701</v>
      </c>
      <c r="O1137" s="54" t="s">
        <v>903</v>
      </c>
      <c r="P1137" s="55">
        <v>3.72291296625222</v>
      </c>
      <c r="Q1137" s="55">
        <v>2.45295404814004</v>
      </c>
      <c r="R1137" s="117">
        <v>0.63232682060390799</v>
      </c>
    </row>
    <row r="1138" spans="2:18" s="1" customFormat="1" ht="11.85" customHeight="1" x14ac:dyDescent="0.15">
      <c r="B1138" s="116" t="s">
        <v>569</v>
      </c>
      <c r="C1138" s="56" t="s">
        <v>916</v>
      </c>
      <c r="D1138" s="56" t="s">
        <v>899</v>
      </c>
      <c r="E1138" s="10">
        <v>329</v>
      </c>
      <c r="F1138" s="11">
        <v>0.39307048984468301</v>
      </c>
      <c r="G1138" s="10">
        <v>508</v>
      </c>
      <c r="H1138" s="11">
        <v>1.1192139064531099E-2</v>
      </c>
      <c r="I1138" s="10">
        <v>1772</v>
      </c>
      <c r="J1138" s="11">
        <v>7.0337556762249502E-3</v>
      </c>
      <c r="K1138" s="10">
        <v>6</v>
      </c>
      <c r="L1138" s="11">
        <v>1.1811023622047201E-2</v>
      </c>
      <c r="M1138" s="10">
        <v>42</v>
      </c>
      <c r="N1138" s="11">
        <v>2.3702031602708801E-2</v>
      </c>
      <c r="O1138" s="58" t="s">
        <v>916</v>
      </c>
      <c r="P1138" s="59">
        <v>3.4881889763779501</v>
      </c>
      <c r="Q1138" s="59">
        <v>3.3147410358565699</v>
      </c>
      <c r="R1138" s="118">
        <v>0.559055118110236</v>
      </c>
    </row>
    <row r="1139" spans="2:18" s="1" customFormat="1" ht="11.85" customHeight="1" x14ac:dyDescent="0.15">
      <c r="B1139" s="116" t="s">
        <v>590</v>
      </c>
      <c r="C1139" s="52" t="s">
        <v>921</v>
      </c>
      <c r="D1139" s="52" t="s">
        <v>899</v>
      </c>
      <c r="E1139" s="8"/>
      <c r="F1139" s="9"/>
      <c r="G1139" s="8">
        <v>502</v>
      </c>
      <c r="H1139" s="9">
        <v>1.10599484456586E-2</v>
      </c>
      <c r="I1139" s="8">
        <v>5769</v>
      </c>
      <c r="J1139" s="9">
        <v>2.2899399828522401E-2</v>
      </c>
      <c r="K1139" s="8">
        <v>130</v>
      </c>
      <c r="L1139" s="9">
        <v>0.25896414342629498</v>
      </c>
      <c r="M1139" s="8">
        <v>1179</v>
      </c>
      <c r="N1139" s="9">
        <v>0.20436817472698901</v>
      </c>
      <c r="O1139" s="54" t="s">
        <v>912</v>
      </c>
      <c r="P1139" s="55">
        <v>11.492031872509999</v>
      </c>
      <c r="Q1139" s="55">
        <v>7.7419354838709697</v>
      </c>
      <c r="R1139" s="117">
        <v>0.80278884462151401</v>
      </c>
    </row>
    <row r="1140" spans="2:18" s="1" customFormat="1" ht="11.85" customHeight="1" x14ac:dyDescent="0.15">
      <c r="B1140" s="116" t="s">
        <v>581</v>
      </c>
      <c r="C1140" s="56" t="s">
        <v>916</v>
      </c>
      <c r="D1140" s="56" t="s">
        <v>906</v>
      </c>
      <c r="E1140" s="10">
        <v>11</v>
      </c>
      <c r="F1140" s="11">
        <v>3.4161490683229802E-2</v>
      </c>
      <c r="G1140" s="10">
        <v>311</v>
      </c>
      <c r="H1140" s="11">
        <v>6.85188041155346E-3</v>
      </c>
      <c r="I1140" s="10">
        <v>2288</v>
      </c>
      <c r="J1140" s="11">
        <v>9.0819599250579492E-3</v>
      </c>
      <c r="K1140" s="10">
        <v>71</v>
      </c>
      <c r="L1140" s="11">
        <v>0.22829581993569101</v>
      </c>
      <c r="M1140" s="10">
        <v>482</v>
      </c>
      <c r="N1140" s="11">
        <v>0.21066433566433601</v>
      </c>
      <c r="O1140" s="58" t="s">
        <v>922</v>
      </c>
      <c r="P1140" s="59">
        <v>7.3569131832797403</v>
      </c>
      <c r="Q1140" s="59">
        <v>4.8624999999999998</v>
      </c>
      <c r="R1140" s="118"/>
    </row>
    <row r="1141" spans="2:18" s="1" customFormat="1" ht="11.85" customHeight="1" x14ac:dyDescent="0.15">
      <c r="B1141" s="116" t="s">
        <v>575</v>
      </c>
      <c r="C1141" s="52" t="s">
        <v>916</v>
      </c>
      <c r="D1141" s="52" t="s">
        <v>906</v>
      </c>
      <c r="E1141" s="8">
        <v>226</v>
      </c>
      <c r="F1141" s="9">
        <v>0.414678899082569</v>
      </c>
      <c r="G1141" s="8">
        <v>319</v>
      </c>
      <c r="H1141" s="9">
        <v>7.0281345700500099E-3</v>
      </c>
      <c r="I1141" s="8">
        <v>1410</v>
      </c>
      <c r="J1141" s="9">
        <v>5.5968371915785502E-3</v>
      </c>
      <c r="K1141" s="8">
        <v>3</v>
      </c>
      <c r="L1141" s="9">
        <v>9.4043887147335394E-3</v>
      </c>
      <c r="M1141" s="8">
        <v>27</v>
      </c>
      <c r="N1141" s="9">
        <v>1.9148936170212801E-2</v>
      </c>
      <c r="O1141" s="54" t="s">
        <v>934</v>
      </c>
      <c r="P1141" s="55">
        <v>4.4200626959247602</v>
      </c>
      <c r="Q1141" s="55">
        <v>4.1107594936708898</v>
      </c>
      <c r="R1141" s="117"/>
    </row>
    <row r="1142" spans="2:18" s="1" customFormat="1" ht="11.85" customHeight="1" x14ac:dyDescent="0.15">
      <c r="B1142" s="116" t="s">
        <v>592</v>
      </c>
      <c r="C1142" s="56" t="s">
        <v>921</v>
      </c>
      <c r="D1142" s="56" t="s">
        <v>899</v>
      </c>
      <c r="E1142" s="10">
        <v>1</v>
      </c>
      <c r="F1142" s="11">
        <v>2.46305418719212E-3</v>
      </c>
      <c r="G1142" s="10">
        <v>405</v>
      </c>
      <c r="H1142" s="11">
        <v>8.92286677388795E-3</v>
      </c>
      <c r="I1142" s="10">
        <v>2869</v>
      </c>
      <c r="J1142" s="11">
        <v>1.13881743990346E-2</v>
      </c>
      <c r="K1142" s="10">
        <v>74</v>
      </c>
      <c r="L1142" s="11">
        <v>0.18271604938271599</v>
      </c>
      <c r="M1142" s="10">
        <v>519</v>
      </c>
      <c r="N1142" s="11">
        <v>0.180899268037644</v>
      </c>
      <c r="O1142" s="58" t="s">
        <v>922</v>
      </c>
      <c r="P1142" s="59">
        <v>7.0839506172839499</v>
      </c>
      <c r="Q1142" s="59">
        <v>5.0332326283987898</v>
      </c>
      <c r="R1142" s="118">
        <v>1.1456790123456799</v>
      </c>
    </row>
    <row r="1143" spans="2:18" s="1" customFormat="1" ht="11.85" customHeight="1" x14ac:dyDescent="0.15">
      <c r="B1143" s="116" t="s">
        <v>594</v>
      </c>
      <c r="C1143" s="52" t="s">
        <v>921</v>
      </c>
      <c r="D1143" s="52" t="s">
        <v>899</v>
      </c>
      <c r="E1143" s="8">
        <v>215</v>
      </c>
      <c r="F1143" s="9">
        <v>0.44513457556935798</v>
      </c>
      <c r="G1143" s="8">
        <v>268</v>
      </c>
      <c r="H1143" s="9">
        <v>5.9045143096344904E-3</v>
      </c>
      <c r="I1143" s="8">
        <v>856</v>
      </c>
      <c r="J1143" s="9">
        <v>3.3977961957384699E-3</v>
      </c>
      <c r="K1143" s="8">
        <v>3</v>
      </c>
      <c r="L1143" s="9">
        <v>1.1194029850746299E-2</v>
      </c>
      <c r="M1143" s="8">
        <v>13</v>
      </c>
      <c r="N1143" s="9">
        <v>1.51869158878505E-2</v>
      </c>
      <c r="O1143" s="54" t="s">
        <v>923</v>
      </c>
      <c r="P1143" s="55">
        <v>3.1940298507462699</v>
      </c>
      <c r="Q1143" s="55">
        <v>3.01132075471698</v>
      </c>
      <c r="R1143" s="117">
        <v>0.89925373134328401</v>
      </c>
    </row>
    <row r="1144" spans="2:18" s="1" customFormat="1" ht="11.85" customHeight="1" x14ac:dyDescent="0.15">
      <c r="B1144" s="116" t="s">
        <v>563</v>
      </c>
      <c r="C1144" s="56" t="s">
        <v>916</v>
      </c>
      <c r="D1144" s="56" t="s">
        <v>899</v>
      </c>
      <c r="E1144" s="10">
        <v>22</v>
      </c>
      <c r="F1144" s="11">
        <v>7.7192982456140397E-2</v>
      </c>
      <c r="G1144" s="10">
        <v>263</v>
      </c>
      <c r="H1144" s="11">
        <v>5.7943554605741502E-3</v>
      </c>
      <c r="I1144" s="10">
        <v>1177</v>
      </c>
      <c r="J1144" s="11">
        <v>4.67196976914039E-3</v>
      </c>
      <c r="K1144" s="10">
        <v>3</v>
      </c>
      <c r="L1144" s="11">
        <v>1.14068441064639E-2</v>
      </c>
      <c r="M1144" s="10">
        <v>25</v>
      </c>
      <c r="N1144" s="11">
        <v>2.1240441801189499E-2</v>
      </c>
      <c r="O1144" s="58" t="s">
        <v>917</v>
      </c>
      <c r="P1144" s="59">
        <v>4.4752851711026604</v>
      </c>
      <c r="Q1144" s="59">
        <v>4.2653846153846198</v>
      </c>
      <c r="R1144" s="118">
        <v>0.37642585551330798</v>
      </c>
    </row>
    <row r="1145" spans="2:18" s="1" customFormat="1" ht="15.4" customHeight="1" x14ac:dyDescent="0.15">
      <c r="B1145" s="119" t="s">
        <v>1009</v>
      </c>
      <c r="C1145" s="63"/>
      <c r="D1145" s="63"/>
      <c r="E1145" s="20">
        <v>444</v>
      </c>
      <c r="F1145" s="22">
        <v>0.2296947749612</v>
      </c>
      <c r="G1145" s="20">
        <v>1489</v>
      </c>
      <c r="H1145" s="22">
        <v>3.2805305250170697E-2</v>
      </c>
      <c r="I1145" s="20">
        <v>13310</v>
      </c>
      <c r="J1145" s="22">
        <v>5.2832555333269797E-2</v>
      </c>
      <c r="K1145" s="20">
        <v>182</v>
      </c>
      <c r="L1145" s="22">
        <v>0.122229684351914</v>
      </c>
      <c r="M1145" s="20">
        <v>2317</v>
      </c>
      <c r="N1145" s="22">
        <v>0.17407963936889601</v>
      </c>
      <c r="O1145" s="63"/>
      <c r="P1145" s="64">
        <v>8.9388851578240391</v>
      </c>
      <c r="Q1145" s="64">
        <v>6.5271614384085703</v>
      </c>
      <c r="R1145" s="120">
        <v>1.97515110812626</v>
      </c>
    </row>
    <row r="1146" spans="2:18" s="1" customFormat="1" ht="14.65" customHeight="1" x14ac:dyDescent="0.15">
      <c r="B1146" s="119" t="s">
        <v>1010</v>
      </c>
      <c r="C1146" s="65"/>
      <c r="D1146" s="65"/>
      <c r="E1146" s="21">
        <v>1935</v>
      </c>
      <c r="F1146" s="23">
        <v>0.55002842524161499</v>
      </c>
      <c r="G1146" s="21">
        <v>1583</v>
      </c>
      <c r="H1146" s="23">
        <v>3.4876291612505203E-2</v>
      </c>
      <c r="I1146" s="21">
        <v>10287</v>
      </c>
      <c r="J1146" s="23">
        <v>4.08330951700486E-2</v>
      </c>
      <c r="K1146" s="21">
        <v>123</v>
      </c>
      <c r="L1146" s="23">
        <v>7.7700568540745404E-2</v>
      </c>
      <c r="M1146" s="21">
        <v>1006</v>
      </c>
      <c r="N1146" s="23">
        <v>9.7793331389131904E-2</v>
      </c>
      <c r="O1146" s="65"/>
      <c r="P1146" s="66">
        <v>6.4984207201516098</v>
      </c>
      <c r="Q1146" s="66">
        <v>5.4636986301369896</v>
      </c>
      <c r="R1146" s="121"/>
    </row>
    <row r="1147" spans="2:18" s="1" customFormat="1" ht="14.65" customHeight="1" x14ac:dyDescent="0.15">
      <c r="B1147" s="108" t="s">
        <v>879</v>
      </c>
      <c r="C1147" s="122"/>
      <c r="D1147" s="122"/>
      <c r="E1147" s="109">
        <v>10827</v>
      </c>
      <c r="F1147" s="110">
        <v>0.19259641383236101</v>
      </c>
      <c r="G1147" s="109">
        <v>45389</v>
      </c>
      <c r="H1147" s="110">
        <v>1</v>
      </c>
      <c r="I1147" s="109">
        <v>251928</v>
      </c>
      <c r="J1147" s="110">
        <v>1</v>
      </c>
      <c r="K1147" s="109">
        <v>1799</v>
      </c>
      <c r="L1147" s="110">
        <v>3.9635153891912099E-2</v>
      </c>
      <c r="M1147" s="109">
        <v>14940</v>
      </c>
      <c r="N1147" s="110">
        <v>5.9302657902257798E-2</v>
      </c>
      <c r="O1147" s="122"/>
      <c r="P1147" s="123">
        <v>5.55041970521492</v>
      </c>
      <c r="Q1147" s="123">
        <v>4.91206698784125</v>
      </c>
      <c r="R1147" s="124">
        <v>0.88159894474235101</v>
      </c>
    </row>
    <row r="1148" spans="2:18" s="1" customFormat="1" ht="12.75" customHeight="1" x14ac:dyDescent="0.2">
      <c r="B1148" s="183" t="s">
        <v>979</v>
      </c>
      <c r="C1148" s="183"/>
      <c r="D1148" s="183"/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</row>
    <row r="1149" spans="2:18" s="1" customFormat="1" ht="14.65" customHeight="1" x14ac:dyDescent="0.15"/>
    <row r="1150" spans="2:18" s="1" customFormat="1" ht="14.65" customHeight="1" x14ac:dyDescent="0.15">
      <c r="B1150" s="114" t="s">
        <v>1840</v>
      </c>
    </row>
    <row r="1151" spans="2:18" s="1" customFormat="1" ht="21.75" customHeight="1" x14ac:dyDescent="0.2">
      <c r="B1151" s="192"/>
      <c r="C1151" s="101"/>
      <c r="D1151" s="193"/>
      <c r="E1151" s="193"/>
      <c r="F1151" s="193"/>
      <c r="G1151" s="167" t="s">
        <v>885</v>
      </c>
      <c r="H1151" s="167"/>
      <c r="I1151" s="167"/>
      <c r="J1151" s="167"/>
      <c r="K1151" s="167"/>
      <c r="L1151" s="167"/>
      <c r="M1151" s="167"/>
      <c r="N1151" s="167"/>
      <c r="O1151" s="167"/>
      <c r="P1151" s="167"/>
      <c r="Q1151" s="167"/>
      <c r="R1151" s="167"/>
    </row>
    <row r="1152" spans="2:18" s="1" customFormat="1" ht="14.65" customHeight="1" x14ac:dyDescent="0.2">
      <c r="B1152" s="192"/>
      <c r="C1152" s="62"/>
      <c r="D1152" s="193"/>
      <c r="E1152" s="193"/>
      <c r="F1152" s="193"/>
      <c r="G1152" s="177" t="s">
        <v>832</v>
      </c>
      <c r="H1152" s="177"/>
      <c r="I1152" s="177"/>
      <c r="J1152" s="177"/>
      <c r="K1152" s="174" t="s">
        <v>886</v>
      </c>
      <c r="L1152" s="174"/>
      <c r="M1152" s="174"/>
      <c r="N1152" s="174"/>
      <c r="O1152" s="174" t="s">
        <v>887</v>
      </c>
      <c r="P1152" s="191" t="s">
        <v>888</v>
      </c>
      <c r="Q1152" s="191"/>
      <c r="R1152" s="191"/>
    </row>
    <row r="1153" spans="2:18" s="1" customFormat="1" ht="14.65" customHeight="1" x14ac:dyDescent="0.15">
      <c r="B1153" s="194" t="s">
        <v>274</v>
      </c>
      <c r="C1153" s="177" t="s">
        <v>1001</v>
      </c>
      <c r="D1153" s="177" t="s">
        <v>889</v>
      </c>
      <c r="E1153" s="195" t="s">
        <v>842</v>
      </c>
      <c r="F1153" s="195"/>
      <c r="G1153" s="177" t="s">
        <v>890</v>
      </c>
      <c r="H1153" s="177"/>
      <c r="I1153" s="177" t="s">
        <v>891</v>
      </c>
      <c r="J1153" s="177"/>
      <c r="K1153" s="174" t="s">
        <v>890</v>
      </c>
      <c r="L1153" s="174"/>
      <c r="M1153" s="174" t="s">
        <v>891</v>
      </c>
      <c r="N1153" s="174"/>
      <c r="O1153" s="174"/>
      <c r="P1153" s="191"/>
      <c r="Q1153" s="191"/>
      <c r="R1153" s="191"/>
    </row>
    <row r="1154" spans="2:18" s="1" customFormat="1" ht="37.15" customHeight="1" x14ac:dyDescent="0.15">
      <c r="B1154" s="194"/>
      <c r="C1154" s="177"/>
      <c r="D1154" s="177"/>
      <c r="E1154" s="50" t="s">
        <v>892</v>
      </c>
      <c r="F1154" s="50" t="s">
        <v>893</v>
      </c>
      <c r="G1154" s="50" t="s">
        <v>892</v>
      </c>
      <c r="H1154" s="27" t="s">
        <v>894</v>
      </c>
      <c r="I1154" s="50" t="s">
        <v>892</v>
      </c>
      <c r="J1154" s="27" t="s">
        <v>894</v>
      </c>
      <c r="K1154" s="27" t="s">
        <v>892</v>
      </c>
      <c r="L1154" s="27" t="s">
        <v>893</v>
      </c>
      <c r="M1154" s="27" t="s">
        <v>892</v>
      </c>
      <c r="N1154" s="27" t="s">
        <v>893</v>
      </c>
      <c r="O1154" s="174"/>
      <c r="P1154" s="27" t="s">
        <v>895</v>
      </c>
      <c r="Q1154" s="27" t="s">
        <v>896</v>
      </c>
      <c r="R1154" s="115" t="s">
        <v>897</v>
      </c>
    </row>
    <row r="1155" spans="2:18" s="1" customFormat="1" ht="11.85" customHeight="1" x14ac:dyDescent="0.15">
      <c r="B1155" s="116" t="s">
        <v>774</v>
      </c>
      <c r="C1155" s="52" t="s">
        <v>1572</v>
      </c>
      <c r="D1155" s="52" t="s">
        <v>899</v>
      </c>
      <c r="E1155" s="8"/>
      <c r="F1155" s="9"/>
      <c r="G1155" s="8">
        <v>6</v>
      </c>
      <c r="H1155" s="9">
        <v>7.8947368421052599E-2</v>
      </c>
      <c r="I1155" s="8">
        <v>598</v>
      </c>
      <c r="J1155" s="9">
        <v>0.241421073879693</v>
      </c>
      <c r="K1155" s="8">
        <v>2</v>
      </c>
      <c r="L1155" s="9">
        <v>0.33333333333333298</v>
      </c>
      <c r="M1155" s="8">
        <v>67</v>
      </c>
      <c r="N1155" s="9">
        <v>0.112040133779264</v>
      </c>
      <c r="O1155" s="54" t="s">
        <v>986</v>
      </c>
      <c r="P1155" s="55">
        <v>99.6666666666667</v>
      </c>
      <c r="Q1155" s="55">
        <v>76.75</v>
      </c>
      <c r="R1155" s="117">
        <v>0.83333333333333304</v>
      </c>
    </row>
    <row r="1156" spans="2:18" s="1" customFormat="1" ht="11.85" customHeight="1" x14ac:dyDescent="0.15">
      <c r="B1156" s="116" t="s">
        <v>522</v>
      </c>
      <c r="C1156" s="56" t="s">
        <v>1008</v>
      </c>
      <c r="D1156" s="56" t="s">
        <v>899</v>
      </c>
      <c r="E1156" s="10"/>
      <c r="F1156" s="11"/>
      <c r="G1156" s="10">
        <v>1</v>
      </c>
      <c r="H1156" s="11">
        <v>1.3157894736842099E-2</v>
      </c>
      <c r="I1156" s="10">
        <v>7</v>
      </c>
      <c r="J1156" s="11">
        <v>2.8259991925716601E-3</v>
      </c>
      <c r="K1156" s="10"/>
      <c r="L1156" s="11"/>
      <c r="M1156" s="10"/>
      <c r="N1156" s="11"/>
      <c r="O1156" s="58" t="s">
        <v>921</v>
      </c>
      <c r="P1156" s="59">
        <v>7</v>
      </c>
      <c r="Q1156" s="59">
        <v>7</v>
      </c>
      <c r="R1156" s="118">
        <v>1</v>
      </c>
    </row>
    <row r="1157" spans="2:18" s="1" customFormat="1" ht="11.85" customHeight="1" x14ac:dyDescent="0.15">
      <c r="B1157" s="116" t="s">
        <v>476</v>
      </c>
      <c r="C1157" s="52" t="s">
        <v>1002</v>
      </c>
      <c r="D1157" s="52" t="s">
        <v>899</v>
      </c>
      <c r="E1157" s="8"/>
      <c r="F1157" s="9"/>
      <c r="G1157" s="8">
        <v>1</v>
      </c>
      <c r="H1157" s="9">
        <v>1.3157894736842099E-2</v>
      </c>
      <c r="I1157" s="8">
        <v>48</v>
      </c>
      <c r="J1157" s="9">
        <v>1.93782801776342E-2</v>
      </c>
      <c r="K1157" s="8">
        <v>1</v>
      </c>
      <c r="L1157" s="9">
        <v>1</v>
      </c>
      <c r="M1157" s="8">
        <v>24</v>
      </c>
      <c r="N1157" s="9">
        <v>0.5</v>
      </c>
      <c r="O1157" s="54" t="s">
        <v>915</v>
      </c>
      <c r="P1157" s="55">
        <v>48</v>
      </c>
      <c r="Q1157" s="55"/>
      <c r="R1157" s="117">
        <v>1</v>
      </c>
    </row>
    <row r="1158" spans="2:18" s="1" customFormat="1" ht="11.85" customHeight="1" x14ac:dyDescent="0.15">
      <c r="B1158" s="116" t="s">
        <v>316</v>
      </c>
      <c r="C1158" s="56" t="s">
        <v>1570</v>
      </c>
      <c r="D1158" s="56" t="s">
        <v>906</v>
      </c>
      <c r="E1158" s="10"/>
      <c r="F1158" s="11"/>
      <c r="G1158" s="10">
        <v>1</v>
      </c>
      <c r="H1158" s="11">
        <v>1.3157894736842099E-2</v>
      </c>
      <c r="I1158" s="10">
        <v>7</v>
      </c>
      <c r="J1158" s="11">
        <v>2.8259991925716601E-3</v>
      </c>
      <c r="K1158" s="10"/>
      <c r="L1158" s="11"/>
      <c r="M1158" s="10"/>
      <c r="N1158" s="11"/>
      <c r="O1158" s="58" t="s">
        <v>923</v>
      </c>
      <c r="P1158" s="59">
        <v>7</v>
      </c>
      <c r="Q1158" s="59">
        <v>7</v>
      </c>
      <c r="R1158" s="118"/>
    </row>
    <row r="1159" spans="2:18" s="1" customFormat="1" ht="11.85" customHeight="1" x14ac:dyDescent="0.15">
      <c r="B1159" s="116" t="s">
        <v>749</v>
      </c>
      <c r="C1159" s="52" t="s">
        <v>913</v>
      </c>
      <c r="D1159" s="52" t="s">
        <v>906</v>
      </c>
      <c r="E1159" s="8">
        <v>2</v>
      </c>
      <c r="F1159" s="9">
        <v>4.5454545454545497E-2</v>
      </c>
      <c r="G1159" s="8">
        <v>42</v>
      </c>
      <c r="H1159" s="9">
        <v>0.55263157894736903</v>
      </c>
      <c r="I1159" s="8">
        <v>713</v>
      </c>
      <c r="J1159" s="9">
        <v>0.28784820347194201</v>
      </c>
      <c r="K1159" s="8">
        <v>19</v>
      </c>
      <c r="L1159" s="9">
        <v>0.452380952380952</v>
      </c>
      <c r="M1159" s="8">
        <v>165</v>
      </c>
      <c r="N1159" s="9">
        <v>0.23141654978962101</v>
      </c>
      <c r="O1159" s="54" t="s">
        <v>918</v>
      </c>
      <c r="P1159" s="55">
        <v>16.976190476190499</v>
      </c>
      <c r="Q1159" s="55">
        <v>8.9565217391304408</v>
      </c>
      <c r="R1159" s="117"/>
    </row>
    <row r="1160" spans="2:18" s="1" customFormat="1" ht="11.85" customHeight="1" x14ac:dyDescent="0.15">
      <c r="B1160" s="116" t="s">
        <v>519</v>
      </c>
      <c r="C1160" s="56" t="s">
        <v>1008</v>
      </c>
      <c r="D1160" s="56" t="s">
        <v>899</v>
      </c>
      <c r="E1160" s="10"/>
      <c r="F1160" s="11"/>
      <c r="G1160" s="10">
        <v>1</v>
      </c>
      <c r="H1160" s="11">
        <v>1.3157894736842099E-2</v>
      </c>
      <c r="I1160" s="10">
        <v>139</v>
      </c>
      <c r="J1160" s="11">
        <v>5.6116269681065797E-2</v>
      </c>
      <c r="K1160" s="10">
        <v>1</v>
      </c>
      <c r="L1160" s="11">
        <v>1</v>
      </c>
      <c r="M1160" s="10">
        <v>114</v>
      </c>
      <c r="N1160" s="11">
        <v>0.82014388489208601</v>
      </c>
      <c r="O1160" s="58" t="s">
        <v>945</v>
      </c>
      <c r="P1160" s="59">
        <v>139</v>
      </c>
      <c r="Q1160" s="59"/>
      <c r="R1160" s="118">
        <v>63</v>
      </c>
    </row>
    <row r="1161" spans="2:18" s="1" customFormat="1" ht="11.85" customHeight="1" x14ac:dyDescent="0.15">
      <c r="B1161" s="116" t="s">
        <v>745</v>
      </c>
      <c r="C1161" s="52" t="s">
        <v>913</v>
      </c>
      <c r="D1161" s="52" t="s">
        <v>899</v>
      </c>
      <c r="E1161" s="8"/>
      <c r="F1161" s="9"/>
      <c r="G1161" s="8">
        <v>3</v>
      </c>
      <c r="H1161" s="9">
        <v>3.94736842105263E-2</v>
      </c>
      <c r="I1161" s="8">
        <v>110</v>
      </c>
      <c r="J1161" s="9">
        <v>4.4408558740411802E-2</v>
      </c>
      <c r="K1161" s="8">
        <v>1</v>
      </c>
      <c r="L1161" s="9">
        <v>0.33333333333333298</v>
      </c>
      <c r="M1161" s="8">
        <v>34</v>
      </c>
      <c r="N1161" s="9">
        <v>0.30909090909090903</v>
      </c>
      <c r="O1161" s="54" t="s">
        <v>942</v>
      </c>
      <c r="P1161" s="55">
        <v>36.6666666666667</v>
      </c>
      <c r="Q1161" s="55">
        <v>20.5</v>
      </c>
      <c r="R1161" s="117">
        <v>11</v>
      </c>
    </row>
    <row r="1162" spans="2:18" s="1" customFormat="1" ht="11.85" customHeight="1" x14ac:dyDescent="0.15">
      <c r="B1162" s="116" t="s">
        <v>747</v>
      </c>
      <c r="C1162" s="56" t="s">
        <v>913</v>
      </c>
      <c r="D1162" s="56" t="s">
        <v>906</v>
      </c>
      <c r="E1162" s="10"/>
      <c r="F1162" s="11"/>
      <c r="G1162" s="10">
        <v>2</v>
      </c>
      <c r="H1162" s="11">
        <v>2.6315789473684199E-2</v>
      </c>
      <c r="I1162" s="10">
        <v>26</v>
      </c>
      <c r="J1162" s="11">
        <v>1.0496568429551901E-2</v>
      </c>
      <c r="K1162" s="10"/>
      <c r="L1162" s="11"/>
      <c r="M1162" s="10"/>
      <c r="N1162" s="11"/>
      <c r="O1162" s="58" t="s">
        <v>913</v>
      </c>
      <c r="P1162" s="59">
        <v>13</v>
      </c>
      <c r="Q1162" s="59">
        <v>13</v>
      </c>
      <c r="R1162" s="118"/>
    </row>
    <row r="1163" spans="2:18" s="1" customFormat="1" ht="11.85" customHeight="1" x14ac:dyDescent="0.15">
      <c r="B1163" s="116" t="s">
        <v>748</v>
      </c>
      <c r="C1163" s="52" t="s">
        <v>913</v>
      </c>
      <c r="D1163" s="52" t="s">
        <v>906</v>
      </c>
      <c r="E1163" s="8"/>
      <c r="F1163" s="9"/>
      <c r="G1163" s="8">
        <v>6</v>
      </c>
      <c r="H1163" s="9">
        <v>7.8947368421052599E-2</v>
      </c>
      <c r="I1163" s="8">
        <v>205</v>
      </c>
      <c r="J1163" s="9">
        <v>8.2761404925312906E-2</v>
      </c>
      <c r="K1163" s="8">
        <v>2</v>
      </c>
      <c r="L1163" s="9">
        <v>0.33333333333333298</v>
      </c>
      <c r="M1163" s="8">
        <v>77</v>
      </c>
      <c r="N1163" s="9">
        <v>0.37560975609756098</v>
      </c>
      <c r="O1163" s="54" t="s">
        <v>942</v>
      </c>
      <c r="P1163" s="55">
        <v>34.1666666666667</v>
      </c>
      <c r="Q1163" s="55">
        <v>14.5</v>
      </c>
      <c r="R1163" s="117"/>
    </row>
    <row r="1164" spans="2:18" s="1" customFormat="1" ht="11.85" customHeight="1" x14ac:dyDescent="0.15">
      <c r="B1164" s="116" t="s">
        <v>742</v>
      </c>
      <c r="C1164" s="56" t="s">
        <v>913</v>
      </c>
      <c r="D1164" s="56" t="s">
        <v>899</v>
      </c>
      <c r="E1164" s="10"/>
      <c r="F1164" s="11"/>
      <c r="G1164" s="10">
        <v>10</v>
      </c>
      <c r="H1164" s="11">
        <v>0.13157894736842099</v>
      </c>
      <c r="I1164" s="10">
        <v>594</v>
      </c>
      <c r="J1164" s="11">
        <v>0.23980621719822401</v>
      </c>
      <c r="K1164" s="10">
        <v>2</v>
      </c>
      <c r="L1164" s="11">
        <v>0.2</v>
      </c>
      <c r="M1164" s="10">
        <v>103</v>
      </c>
      <c r="N1164" s="11">
        <v>0.173400673400673</v>
      </c>
      <c r="O1164" s="58" t="s">
        <v>972</v>
      </c>
      <c r="P1164" s="59">
        <v>59.4</v>
      </c>
      <c r="Q1164" s="59">
        <v>40.125</v>
      </c>
      <c r="R1164" s="118">
        <v>6.2</v>
      </c>
    </row>
    <row r="1165" spans="2:18" s="1" customFormat="1" ht="11.85" customHeight="1" x14ac:dyDescent="0.15">
      <c r="B1165" s="116" t="s">
        <v>743</v>
      </c>
      <c r="C1165" s="52" t="s">
        <v>913</v>
      </c>
      <c r="D1165" s="52" t="s">
        <v>906</v>
      </c>
      <c r="E1165" s="8"/>
      <c r="F1165" s="9"/>
      <c r="G1165" s="8">
        <v>3</v>
      </c>
      <c r="H1165" s="9">
        <v>3.94736842105263E-2</v>
      </c>
      <c r="I1165" s="8">
        <v>30</v>
      </c>
      <c r="J1165" s="9">
        <v>1.2111425111021401E-2</v>
      </c>
      <c r="K1165" s="8"/>
      <c r="L1165" s="9"/>
      <c r="M1165" s="8"/>
      <c r="N1165" s="9"/>
      <c r="O1165" s="54" t="s">
        <v>973</v>
      </c>
      <c r="P1165" s="55">
        <v>10</v>
      </c>
      <c r="Q1165" s="55">
        <v>10</v>
      </c>
      <c r="R1165" s="117"/>
    </row>
    <row r="1166" spans="2:18" s="1" customFormat="1" ht="15.4" customHeight="1" x14ac:dyDescent="0.15">
      <c r="B1166" s="119" t="s">
        <v>1009</v>
      </c>
      <c r="C1166" s="63"/>
      <c r="D1166" s="63"/>
      <c r="E1166" s="20"/>
      <c r="F1166" s="22">
        <v>0</v>
      </c>
      <c r="G1166" s="20">
        <v>0</v>
      </c>
      <c r="H1166" s="22">
        <v>0</v>
      </c>
      <c r="I1166" s="20">
        <v>0</v>
      </c>
      <c r="J1166" s="22">
        <v>0</v>
      </c>
      <c r="K1166" s="20">
        <v>0</v>
      </c>
      <c r="L1166" s="22">
        <v>0</v>
      </c>
      <c r="M1166" s="20">
        <v>0</v>
      </c>
      <c r="N1166" s="22">
        <v>0</v>
      </c>
      <c r="O1166" s="63"/>
      <c r="P1166" s="64">
        <v>0</v>
      </c>
      <c r="Q1166" s="64">
        <v>0</v>
      </c>
      <c r="R1166" s="120">
        <v>0</v>
      </c>
    </row>
    <row r="1167" spans="2:18" s="1" customFormat="1" ht="14.65" customHeight="1" x14ac:dyDescent="0.15">
      <c r="B1167" s="119" t="s">
        <v>1010</v>
      </c>
      <c r="C1167" s="65"/>
      <c r="D1167" s="65"/>
      <c r="E1167" s="21">
        <v>0</v>
      </c>
      <c r="F1167" s="23">
        <v>0</v>
      </c>
      <c r="G1167" s="21">
        <v>0</v>
      </c>
      <c r="H1167" s="23">
        <v>0</v>
      </c>
      <c r="I1167" s="21">
        <v>0</v>
      </c>
      <c r="J1167" s="23">
        <v>0</v>
      </c>
      <c r="K1167" s="21">
        <v>0</v>
      </c>
      <c r="L1167" s="23">
        <v>0</v>
      </c>
      <c r="M1167" s="21">
        <v>0</v>
      </c>
      <c r="N1167" s="23">
        <v>0</v>
      </c>
      <c r="O1167" s="65"/>
      <c r="P1167" s="66">
        <v>0</v>
      </c>
      <c r="Q1167" s="66">
        <v>0</v>
      </c>
      <c r="R1167" s="121"/>
    </row>
    <row r="1168" spans="2:18" s="1" customFormat="1" ht="14.65" customHeight="1" x14ac:dyDescent="0.15">
      <c r="B1168" s="108" t="s">
        <v>879</v>
      </c>
      <c r="C1168" s="122"/>
      <c r="D1168" s="122"/>
      <c r="E1168" s="109">
        <v>2</v>
      </c>
      <c r="F1168" s="110">
        <v>2.5641025641025599E-2</v>
      </c>
      <c r="G1168" s="109">
        <v>76</v>
      </c>
      <c r="H1168" s="110">
        <v>1</v>
      </c>
      <c r="I1168" s="109">
        <v>2477</v>
      </c>
      <c r="J1168" s="110">
        <v>1</v>
      </c>
      <c r="K1168" s="109">
        <v>28</v>
      </c>
      <c r="L1168" s="110">
        <v>0.36842105263157898</v>
      </c>
      <c r="M1168" s="109">
        <v>584</v>
      </c>
      <c r="N1168" s="110">
        <v>0.23576907549455001</v>
      </c>
      <c r="O1168" s="122"/>
      <c r="P1168" s="123">
        <v>32.592105263157897</v>
      </c>
      <c r="Q1168" s="123">
        <v>20.8958333333333</v>
      </c>
      <c r="R1168" s="124">
        <v>7.5</v>
      </c>
    </row>
    <row r="1169" spans="2:18" s="1" customFormat="1" ht="12.75" customHeight="1" x14ac:dyDescent="0.2">
      <c r="B1169" s="183" t="s">
        <v>979</v>
      </c>
      <c r="C1169" s="183"/>
      <c r="D1169" s="183"/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</row>
    <row r="1170" spans="2:18" s="1" customFormat="1" ht="14.65" customHeight="1" x14ac:dyDescent="0.15"/>
    <row r="1171" spans="2:18" s="1" customFormat="1" ht="14.65" customHeight="1" x14ac:dyDescent="0.15">
      <c r="B1171" s="175" t="s">
        <v>1841</v>
      </c>
      <c r="C1171" s="175"/>
    </row>
    <row r="1172" spans="2:18" s="1" customFormat="1" ht="21.75" customHeight="1" x14ac:dyDescent="0.2">
      <c r="B1172" s="192"/>
      <c r="C1172" s="101"/>
      <c r="D1172" s="193"/>
      <c r="E1172" s="193"/>
      <c r="F1172" s="193"/>
      <c r="G1172" s="167" t="s">
        <v>885</v>
      </c>
      <c r="H1172" s="167"/>
      <c r="I1172" s="167"/>
      <c r="J1172" s="167"/>
      <c r="K1172" s="167"/>
      <c r="L1172" s="167"/>
      <c r="M1172" s="167"/>
      <c r="N1172" s="167"/>
      <c r="O1172" s="167"/>
      <c r="P1172" s="167"/>
      <c r="Q1172" s="167"/>
      <c r="R1172" s="167"/>
    </row>
    <row r="1173" spans="2:18" s="1" customFormat="1" ht="14.65" customHeight="1" x14ac:dyDescent="0.2">
      <c r="B1173" s="192"/>
      <c r="C1173" s="62"/>
      <c r="D1173" s="193"/>
      <c r="E1173" s="193"/>
      <c r="F1173" s="193"/>
      <c r="G1173" s="177" t="s">
        <v>832</v>
      </c>
      <c r="H1173" s="177"/>
      <c r="I1173" s="177"/>
      <c r="J1173" s="177"/>
      <c r="K1173" s="174" t="s">
        <v>886</v>
      </c>
      <c r="L1173" s="174"/>
      <c r="M1173" s="174"/>
      <c r="N1173" s="174"/>
      <c r="O1173" s="174" t="s">
        <v>887</v>
      </c>
      <c r="P1173" s="191" t="s">
        <v>888</v>
      </c>
      <c r="Q1173" s="191"/>
      <c r="R1173" s="191"/>
    </row>
    <row r="1174" spans="2:18" s="1" customFormat="1" ht="14.65" customHeight="1" x14ac:dyDescent="0.15">
      <c r="B1174" s="194" t="s">
        <v>274</v>
      </c>
      <c r="C1174" s="177" t="s">
        <v>1001</v>
      </c>
      <c r="D1174" s="177" t="s">
        <v>889</v>
      </c>
      <c r="E1174" s="195" t="s">
        <v>842</v>
      </c>
      <c r="F1174" s="195"/>
      <c r="G1174" s="177" t="s">
        <v>890</v>
      </c>
      <c r="H1174" s="177"/>
      <c r="I1174" s="177" t="s">
        <v>891</v>
      </c>
      <c r="J1174" s="177"/>
      <c r="K1174" s="174" t="s">
        <v>890</v>
      </c>
      <c r="L1174" s="174"/>
      <c r="M1174" s="174" t="s">
        <v>891</v>
      </c>
      <c r="N1174" s="174"/>
      <c r="O1174" s="174"/>
      <c r="P1174" s="191"/>
      <c r="Q1174" s="191"/>
      <c r="R1174" s="191"/>
    </row>
    <row r="1175" spans="2:18" s="1" customFormat="1" ht="37.15" customHeight="1" x14ac:dyDescent="0.15">
      <c r="B1175" s="194"/>
      <c r="C1175" s="177"/>
      <c r="D1175" s="177"/>
      <c r="E1175" s="50" t="s">
        <v>892</v>
      </c>
      <c r="F1175" s="50" t="s">
        <v>893</v>
      </c>
      <c r="G1175" s="50" t="s">
        <v>892</v>
      </c>
      <c r="H1175" s="27" t="s">
        <v>894</v>
      </c>
      <c r="I1175" s="50" t="s">
        <v>892</v>
      </c>
      <c r="J1175" s="27" t="s">
        <v>894</v>
      </c>
      <c r="K1175" s="27" t="s">
        <v>892</v>
      </c>
      <c r="L1175" s="27" t="s">
        <v>893</v>
      </c>
      <c r="M1175" s="27" t="s">
        <v>892</v>
      </c>
      <c r="N1175" s="27" t="s">
        <v>893</v>
      </c>
      <c r="O1175" s="174"/>
      <c r="P1175" s="27" t="s">
        <v>895</v>
      </c>
      <c r="Q1175" s="27" t="s">
        <v>896</v>
      </c>
      <c r="R1175" s="115" t="s">
        <v>897</v>
      </c>
    </row>
    <row r="1176" spans="2:18" s="1" customFormat="1" ht="11.85" customHeight="1" x14ac:dyDescent="0.15">
      <c r="B1176" s="116" t="s">
        <v>391</v>
      </c>
      <c r="C1176" s="52" t="s">
        <v>1003</v>
      </c>
      <c r="D1176" s="52" t="s">
        <v>906</v>
      </c>
      <c r="E1176" s="8"/>
      <c r="F1176" s="9"/>
      <c r="G1176" s="8">
        <v>92</v>
      </c>
      <c r="H1176" s="9">
        <v>3.2485875706214702E-2</v>
      </c>
      <c r="I1176" s="8">
        <v>1135</v>
      </c>
      <c r="J1176" s="9">
        <v>2.9344088523488202E-2</v>
      </c>
      <c r="K1176" s="8">
        <v>6</v>
      </c>
      <c r="L1176" s="9">
        <v>6.5217391304347797E-2</v>
      </c>
      <c r="M1176" s="8">
        <v>46</v>
      </c>
      <c r="N1176" s="9">
        <v>4.0528634361233502E-2</v>
      </c>
      <c r="O1176" s="54" t="s">
        <v>915</v>
      </c>
      <c r="P1176" s="55">
        <v>12.336956521739101</v>
      </c>
      <c r="Q1176" s="55">
        <v>10.988372093023299</v>
      </c>
      <c r="R1176" s="117"/>
    </row>
    <row r="1177" spans="2:18" s="1" customFormat="1" ht="11.85" customHeight="1" x14ac:dyDescent="0.15">
      <c r="B1177" s="116" t="s">
        <v>356</v>
      </c>
      <c r="C1177" s="56" t="s">
        <v>1004</v>
      </c>
      <c r="D1177" s="56" t="s">
        <v>906</v>
      </c>
      <c r="E1177" s="10">
        <v>1</v>
      </c>
      <c r="F1177" s="11">
        <v>3.2258064516128997E-2</v>
      </c>
      <c r="G1177" s="10">
        <v>30</v>
      </c>
      <c r="H1177" s="11">
        <v>1.0593220338983101E-2</v>
      </c>
      <c r="I1177" s="10">
        <v>232</v>
      </c>
      <c r="J1177" s="11">
        <v>5.9980868171359098E-3</v>
      </c>
      <c r="K1177" s="10">
        <v>2</v>
      </c>
      <c r="L1177" s="11">
        <v>6.6666666666666693E-2</v>
      </c>
      <c r="M1177" s="10">
        <v>5</v>
      </c>
      <c r="N1177" s="11">
        <v>2.1551724137931001E-2</v>
      </c>
      <c r="O1177" s="58" t="s">
        <v>914</v>
      </c>
      <c r="P1177" s="59">
        <v>7.7333333333333298</v>
      </c>
      <c r="Q1177" s="59">
        <v>6.1785714285714297</v>
      </c>
      <c r="R1177" s="118"/>
    </row>
    <row r="1178" spans="2:18" s="1" customFormat="1" ht="11.85" customHeight="1" x14ac:dyDescent="0.15">
      <c r="B1178" s="116" t="s">
        <v>358</v>
      </c>
      <c r="C1178" s="52" t="s">
        <v>1004</v>
      </c>
      <c r="D1178" s="52" t="s">
        <v>906</v>
      </c>
      <c r="E1178" s="8"/>
      <c r="F1178" s="9"/>
      <c r="G1178" s="8">
        <v>91</v>
      </c>
      <c r="H1178" s="9">
        <v>3.2132768361581902E-2</v>
      </c>
      <c r="I1178" s="8">
        <v>1477</v>
      </c>
      <c r="J1178" s="9">
        <v>3.8186095814266102E-2</v>
      </c>
      <c r="K1178" s="8">
        <v>35</v>
      </c>
      <c r="L1178" s="9">
        <v>0.38461538461538503</v>
      </c>
      <c r="M1178" s="8">
        <v>451</v>
      </c>
      <c r="N1178" s="9">
        <v>0.30534867975626301</v>
      </c>
      <c r="O1178" s="54" t="s">
        <v>923</v>
      </c>
      <c r="P1178" s="55">
        <v>16.230769230769202</v>
      </c>
      <c r="Q1178" s="55">
        <v>8.9464285714285694</v>
      </c>
      <c r="R1178" s="117"/>
    </row>
    <row r="1179" spans="2:18" s="1" customFormat="1" ht="11.85" customHeight="1" x14ac:dyDescent="0.15">
      <c r="B1179" s="116" t="s">
        <v>809</v>
      </c>
      <c r="C1179" s="56" t="s">
        <v>918</v>
      </c>
      <c r="D1179" s="56" t="s">
        <v>906</v>
      </c>
      <c r="E1179" s="10">
        <v>1</v>
      </c>
      <c r="F1179" s="11">
        <v>7.8740157480314994E-3</v>
      </c>
      <c r="G1179" s="10">
        <v>126</v>
      </c>
      <c r="H1179" s="11">
        <v>4.4491525423728799E-2</v>
      </c>
      <c r="I1179" s="10">
        <v>2591</v>
      </c>
      <c r="J1179" s="11">
        <v>6.6987254065513605E-2</v>
      </c>
      <c r="K1179" s="10">
        <v>14</v>
      </c>
      <c r="L1179" s="11">
        <v>0.11111111111111099</v>
      </c>
      <c r="M1179" s="10">
        <v>298</v>
      </c>
      <c r="N1179" s="11">
        <v>0.115013508297954</v>
      </c>
      <c r="O1179" s="58" t="s">
        <v>971</v>
      </c>
      <c r="P1179" s="59">
        <v>20.563492063492099</v>
      </c>
      <c r="Q1179" s="59">
        <v>15.348214285714301</v>
      </c>
      <c r="R1179" s="118"/>
    </row>
    <row r="1180" spans="2:18" s="1" customFormat="1" ht="11.85" customHeight="1" x14ac:dyDescent="0.15">
      <c r="B1180" s="116" t="s">
        <v>572</v>
      </c>
      <c r="C1180" s="52" t="s">
        <v>916</v>
      </c>
      <c r="D1180" s="52" t="s">
        <v>906</v>
      </c>
      <c r="E1180" s="8">
        <v>25</v>
      </c>
      <c r="F1180" s="9">
        <v>3.5971223021582698E-2</v>
      </c>
      <c r="G1180" s="8">
        <v>670</v>
      </c>
      <c r="H1180" s="9">
        <v>0.236581920903955</v>
      </c>
      <c r="I1180" s="8">
        <v>9466</v>
      </c>
      <c r="J1180" s="9">
        <v>0.24473228366814001</v>
      </c>
      <c r="K1180" s="8">
        <v>57</v>
      </c>
      <c r="L1180" s="9">
        <v>8.5074626865671604E-2</v>
      </c>
      <c r="M1180" s="8">
        <v>747</v>
      </c>
      <c r="N1180" s="9">
        <v>7.8914008028734398E-2</v>
      </c>
      <c r="O1180" s="54" t="s">
        <v>943</v>
      </c>
      <c r="P1180" s="55">
        <v>14.1283582089552</v>
      </c>
      <c r="Q1180" s="55">
        <v>11.526916802610099</v>
      </c>
      <c r="R1180" s="117"/>
    </row>
    <row r="1181" spans="2:18" s="1" customFormat="1" ht="11.85" customHeight="1" x14ac:dyDescent="0.15">
      <c r="B1181" s="116" t="s">
        <v>409</v>
      </c>
      <c r="C1181" s="56" t="s">
        <v>1003</v>
      </c>
      <c r="D1181" s="56" t="s">
        <v>906</v>
      </c>
      <c r="E1181" s="10">
        <v>10</v>
      </c>
      <c r="F1181" s="11">
        <v>0.34482758620689702</v>
      </c>
      <c r="G1181" s="10">
        <v>19</v>
      </c>
      <c r="H1181" s="11">
        <v>6.7090395480226004E-3</v>
      </c>
      <c r="I1181" s="10">
        <v>183</v>
      </c>
      <c r="J1181" s="11">
        <v>4.7312495152408299E-3</v>
      </c>
      <c r="K1181" s="10">
        <v>3</v>
      </c>
      <c r="L1181" s="11">
        <v>0.157894736842105</v>
      </c>
      <c r="M1181" s="10">
        <v>32</v>
      </c>
      <c r="N1181" s="11">
        <v>0.17486338797814199</v>
      </c>
      <c r="O1181" s="58" t="s">
        <v>931</v>
      </c>
      <c r="P1181" s="59">
        <v>9.6315789473684195</v>
      </c>
      <c r="Q1181" s="59">
        <v>5.5</v>
      </c>
      <c r="R1181" s="118"/>
    </row>
    <row r="1182" spans="2:18" s="1" customFormat="1" ht="11.85" customHeight="1" x14ac:dyDescent="0.15">
      <c r="B1182" s="116" t="s">
        <v>359</v>
      </c>
      <c r="C1182" s="52" t="s">
        <v>1004</v>
      </c>
      <c r="D1182" s="52" t="s">
        <v>906</v>
      </c>
      <c r="E1182" s="8"/>
      <c r="F1182" s="9"/>
      <c r="G1182" s="8">
        <v>40</v>
      </c>
      <c r="H1182" s="9">
        <v>1.41242937853107E-2</v>
      </c>
      <c r="I1182" s="8">
        <v>334</v>
      </c>
      <c r="J1182" s="9">
        <v>8.6351767108766991E-3</v>
      </c>
      <c r="K1182" s="8"/>
      <c r="L1182" s="9"/>
      <c r="M1182" s="8"/>
      <c r="N1182" s="9"/>
      <c r="O1182" s="54" t="s">
        <v>931</v>
      </c>
      <c r="P1182" s="55">
        <v>8.35</v>
      </c>
      <c r="Q1182" s="55">
        <v>8.35</v>
      </c>
      <c r="R1182" s="117"/>
    </row>
    <row r="1183" spans="2:18" s="1" customFormat="1" ht="11.85" customHeight="1" x14ac:dyDescent="0.15">
      <c r="B1183" s="116" t="s">
        <v>445</v>
      </c>
      <c r="C1183" s="56" t="s">
        <v>1007</v>
      </c>
      <c r="D1183" s="56" t="s">
        <v>906</v>
      </c>
      <c r="E1183" s="10">
        <v>1</v>
      </c>
      <c r="F1183" s="11">
        <v>6.25E-2</v>
      </c>
      <c r="G1183" s="10">
        <v>15</v>
      </c>
      <c r="H1183" s="11">
        <v>5.2966101694915304E-3</v>
      </c>
      <c r="I1183" s="10">
        <v>108</v>
      </c>
      <c r="J1183" s="11">
        <v>2.79221282866672E-3</v>
      </c>
      <c r="K1183" s="10">
        <v>1</v>
      </c>
      <c r="L1183" s="11">
        <v>6.6666666666666693E-2</v>
      </c>
      <c r="M1183" s="10">
        <v>6</v>
      </c>
      <c r="N1183" s="11">
        <v>5.5555555555555601E-2</v>
      </c>
      <c r="O1183" s="58" t="s">
        <v>918</v>
      </c>
      <c r="P1183" s="59">
        <v>7.2</v>
      </c>
      <c r="Q1183" s="59">
        <v>6</v>
      </c>
      <c r="R1183" s="118"/>
    </row>
    <row r="1184" spans="2:18" s="1" customFormat="1" ht="11.85" customHeight="1" x14ac:dyDescent="0.15">
      <c r="B1184" s="116" t="s">
        <v>408</v>
      </c>
      <c r="C1184" s="52" t="s">
        <v>1003</v>
      </c>
      <c r="D1184" s="52" t="s">
        <v>906</v>
      </c>
      <c r="E1184" s="8">
        <v>2</v>
      </c>
      <c r="F1184" s="9">
        <v>7.4074074074074098E-2</v>
      </c>
      <c r="G1184" s="8">
        <v>25</v>
      </c>
      <c r="H1184" s="9">
        <v>8.8276836158192092E-3</v>
      </c>
      <c r="I1184" s="8">
        <v>311</v>
      </c>
      <c r="J1184" s="9">
        <v>8.0405387936606405E-3</v>
      </c>
      <c r="K1184" s="8">
        <v>12</v>
      </c>
      <c r="L1184" s="9">
        <v>0.48</v>
      </c>
      <c r="M1184" s="8">
        <v>104</v>
      </c>
      <c r="N1184" s="9">
        <v>0.33440514469453397</v>
      </c>
      <c r="O1184" s="54" t="s">
        <v>921</v>
      </c>
      <c r="P1184" s="55">
        <v>12.44</v>
      </c>
      <c r="Q1184" s="55">
        <v>4.8461538461538503</v>
      </c>
      <c r="R1184" s="117"/>
    </row>
    <row r="1185" spans="2:18" s="1" customFormat="1" ht="11.85" customHeight="1" x14ac:dyDescent="0.15">
      <c r="B1185" s="116" t="s">
        <v>651</v>
      </c>
      <c r="C1185" s="56" t="s">
        <v>908</v>
      </c>
      <c r="D1185" s="56" t="s">
        <v>906</v>
      </c>
      <c r="E1185" s="10"/>
      <c r="F1185" s="11"/>
      <c r="G1185" s="10">
        <v>26</v>
      </c>
      <c r="H1185" s="11">
        <v>9.1807909604519795E-3</v>
      </c>
      <c r="I1185" s="10">
        <v>212</v>
      </c>
      <c r="J1185" s="11">
        <v>5.48101036738282E-3</v>
      </c>
      <c r="K1185" s="10">
        <v>1</v>
      </c>
      <c r="L1185" s="11">
        <v>3.8461538461538498E-2</v>
      </c>
      <c r="M1185" s="10">
        <v>2</v>
      </c>
      <c r="N1185" s="11">
        <v>9.4339622641509396E-3</v>
      </c>
      <c r="O1185" s="58" t="s">
        <v>945</v>
      </c>
      <c r="P1185" s="59">
        <v>8.1538461538461497</v>
      </c>
      <c r="Q1185" s="59">
        <v>7.4</v>
      </c>
      <c r="R1185" s="118"/>
    </row>
    <row r="1186" spans="2:18" s="1" customFormat="1" ht="11.85" customHeight="1" x14ac:dyDescent="0.15">
      <c r="B1186" s="116" t="s">
        <v>718</v>
      </c>
      <c r="C1186" s="52" t="s">
        <v>1003</v>
      </c>
      <c r="D1186" s="52" t="s">
        <v>899</v>
      </c>
      <c r="E1186" s="8">
        <v>19</v>
      </c>
      <c r="F1186" s="9">
        <v>0.41304347826087001</v>
      </c>
      <c r="G1186" s="8">
        <v>27</v>
      </c>
      <c r="H1186" s="9">
        <v>9.5338983050847498E-3</v>
      </c>
      <c r="I1186" s="8">
        <v>137</v>
      </c>
      <c r="J1186" s="9">
        <v>3.5419736808087101E-3</v>
      </c>
      <c r="K1186" s="8"/>
      <c r="L1186" s="9"/>
      <c r="M1186" s="8"/>
      <c r="N1186" s="9"/>
      <c r="O1186" s="54" t="s">
        <v>900</v>
      </c>
      <c r="P1186" s="55">
        <v>5.07407407407407</v>
      </c>
      <c r="Q1186" s="55">
        <v>5.07407407407407</v>
      </c>
      <c r="R1186" s="117">
        <v>2</v>
      </c>
    </row>
    <row r="1187" spans="2:18" s="1" customFormat="1" ht="11.85" customHeight="1" x14ac:dyDescent="0.15">
      <c r="B1187" s="116" t="s">
        <v>577</v>
      </c>
      <c r="C1187" s="56" t="s">
        <v>916</v>
      </c>
      <c r="D1187" s="56" t="s">
        <v>906</v>
      </c>
      <c r="E1187" s="10">
        <v>1</v>
      </c>
      <c r="F1187" s="11">
        <v>1.5384615384615399E-2</v>
      </c>
      <c r="G1187" s="10">
        <v>64</v>
      </c>
      <c r="H1187" s="11">
        <v>2.2598870056497199E-2</v>
      </c>
      <c r="I1187" s="10">
        <v>444</v>
      </c>
      <c r="J1187" s="11">
        <v>1.14790971845187E-2</v>
      </c>
      <c r="K1187" s="10"/>
      <c r="L1187" s="11"/>
      <c r="M1187" s="10"/>
      <c r="N1187" s="11"/>
      <c r="O1187" s="58" t="s">
        <v>918</v>
      </c>
      <c r="P1187" s="59">
        <v>6.9375</v>
      </c>
      <c r="Q1187" s="59">
        <v>6.9375</v>
      </c>
      <c r="R1187" s="118"/>
    </row>
    <row r="1188" spans="2:18" s="1" customFormat="1" ht="11.85" customHeight="1" x14ac:dyDescent="0.15">
      <c r="B1188" s="116" t="s">
        <v>576</v>
      </c>
      <c r="C1188" s="52" t="s">
        <v>916</v>
      </c>
      <c r="D1188" s="52" t="s">
        <v>906</v>
      </c>
      <c r="E1188" s="8"/>
      <c r="F1188" s="9"/>
      <c r="G1188" s="8">
        <v>47</v>
      </c>
      <c r="H1188" s="9">
        <v>1.6596045197740099E-2</v>
      </c>
      <c r="I1188" s="8">
        <v>556</v>
      </c>
      <c r="J1188" s="9">
        <v>1.4374725303136099E-2</v>
      </c>
      <c r="K1188" s="8">
        <v>18</v>
      </c>
      <c r="L1188" s="9">
        <v>0.38297872340425498</v>
      </c>
      <c r="M1188" s="8">
        <v>123</v>
      </c>
      <c r="N1188" s="9">
        <v>0.22122302158273399</v>
      </c>
      <c r="O1188" s="54" t="s">
        <v>916</v>
      </c>
      <c r="P1188" s="55">
        <v>11.8297872340426</v>
      </c>
      <c r="Q1188" s="55">
        <v>8.1034482758620694</v>
      </c>
      <c r="R1188" s="117"/>
    </row>
    <row r="1189" spans="2:18" s="1" customFormat="1" ht="11.85" customHeight="1" x14ac:dyDescent="0.15">
      <c r="B1189" s="116" t="s">
        <v>553</v>
      </c>
      <c r="C1189" s="56" t="s">
        <v>920</v>
      </c>
      <c r="D1189" s="56" t="s">
        <v>906</v>
      </c>
      <c r="E1189" s="10">
        <v>3</v>
      </c>
      <c r="F1189" s="11">
        <v>8.3333333333333301E-2</v>
      </c>
      <c r="G1189" s="10">
        <v>33</v>
      </c>
      <c r="H1189" s="11">
        <v>1.1652542372881399E-2</v>
      </c>
      <c r="I1189" s="10">
        <v>161</v>
      </c>
      <c r="J1189" s="11">
        <v>4.1624654205124198E-3</v>
      </c>
      <c r="K1189" s="10"/>
      <c r="L1189" s="11"/>
      <c r="M1189" s="10"/>
      <c r="N1189" s="11"/>
      <c r="O1189" s="58" t="s">
        <v>910</v>
      </c>
      <c r="P1189" s="59">
        <v>4.8787878787878798</v>
      </c>
      <c r="Q1189" s="59">
        <v>4.8787878787878798</v>
      </c>
      <c r="R1189" s="118"/>
    </row>
    <row r="1190" spans="2:18" s="1" customFormat="1" ht="11.85" customHeight="1" x14ac:dyDescent="0.15">
      <c r="B1190" s="116" t="s">
        <v>444</v>
      </c>
      <c r="C1190" s="52" t="s">
        <v>1007</v>
      </c>
      <c r="D1190" s="52" t="s">
        <v>906</v>
      </c>
      <c r="E1190" s="8"/>
      <c r="F1190" s="9"/>
      <c r="G1190" s="8">
        <v>17</v>
      </c>
      <c r="H1190" s="9">
        <v>6.0028248587570597E-3</v>
      </c>
      <c r="I1190" s="8">
        <v>160</v>
      </c>
      <c r="J1190" s="9">
        <v>4.1366115980247696E-3</v>
      </c>
      <c r="K1190" s="8">
        <v>6</v>
      </c>
      <c r="L1190" s="9">
        <v>0.35294117647058798</v>
      </c>
      <c r="M1190" s="8">
        <v>36</v>
      </c>
      <c r="N1190" s="9">
        <v>0.22500000000000001</v>
      </c>
      <c r="O1190" s="54" t="s">
        <v>920</v>
      </c>
      <c r="P1190" s="55">
        <v>9.4117647058823497</v>
      </c>
      <c r="Q1190" s="55">
        <v>5.8181818181818201</v>
      </c>
      <c r="R1190" s="117"/>
    </row>
    <row r="1191" spans="2:18" s="1" customFormat="1" ht="11.85" customHeight="1" x14ac:dyDescent="0.15">
      <c r="B1191" s="116" t="s">
        <v>805</v>
      </c>
      <c r="C1191" s="56" t="s">
        <v>1007</v>
      </c>
      <c r="D1191" s="56" t="s">
        <v>906</v>
      </c>
      <c r="E1191" s="10"/>
      <c r="F1191" s="11"/>
      <c r="G1191" s="10">
        <v>26</v>
      </c>
      <c r="H1191" s="11">
        <v>9.1807909604519795E-3</v>
      </c>
      <c r="I1191" s="10">
        <v>230</v>
      </c>
      <c r="J1191" s="11">
        <v>5.9463791721605999E-3</v>
      </c>
      <c r="K1191" s="10">
        <v>6</v>
      </c>
      <c r="L1191" s="11">
        <v>0.230769230769231</v>
      </c>
      <c r="M1191" s="10">
        <v>44</v>
      </c>
      <c r="N1191" s="11">
        <v>0.19130434782608699</v>
      </c>
      <c r="O1191" s="58" t="s">
        <v>920</v>
      </c>
      <c r="P1191" s="59">
        <v>8.8461538461538503</v>
      </c>
      <c r="Q1191" s="59">
        <v>6.3</v>
      </c>
      <c r="R1191" s="118"/>
    </row>
    <row r="1192" spans="2:18" s="1" customFormat="1" ht="11.85" customHeight="1" x14ac:dyDescent="0.15">
      <c r="B1192" s="116" t="s">
        <v>676</v>
      </c>
      <c r="C1192" s="52" t="s">
        <v>918</v>
      </c>
      <c r="D1192" s="52" t="s">
        <v>906</v>
      </c>
      <c r="E1192" s="8"/>
      <c r="F1192" s="9"/>
      <c r="G1192" s="8">
        <v>42</v>
      </c>
      <c r="H1192" s="9">
        <v>1.4830508474576299E-2</v>
      </c>
      <c r="I1192" s="8">
        <v>814</v>
      </c>
      <c r="J1192" s="9">
        <v>2.1045011504951E-2</v>
      </c>
      <c r="K1192" s="8">
        <v>4</v>
      </c>
      <c r="L1192" s="9">
        <v>9.5238095238095205E-2</v>
      </c>
      <c r="M1192" s="8">
        <v>90</v>
      </c>
      <c r="N1192" s="9">
        <v>0.11056511056511099</v>
      </c>
      <c r="O1192" s="54" t="s">
        <v>944</v>
      </c>
      <c r="P1192" s="55">
        <v>19.380952380952401</v>
      </c>
      <c r="Q1192" s="55">
        <v>15.473684210526301</v>
      </c>
      <c r="R1192" s="117"/>
    </row>
    <row r="1193" spans="2:18" s="1" customFormat="1" ht="11.85" customHeight="1" x14ac:dyDescent="0.15">
      <c r="B1193" s="116" t="s">
        <v>552</v>
      </c>
      <c r="C1193" s="56" t="s">
        <v>920</v>
      </c>
      <c r="D1193" s="56" t="s">
        <v>906</v>
      </c>
      <c r="E1193" s="10"/>
      <c r="F1193" s="11"/>
      <c r="G1193" s="10">
        <v>31</v>
      </c>
      <c r="H1193" s="11">
        <v>1.09463276836158E-2</v>
      </c>
      <c r="I1193" s="10">
        <v>326</v>
      </c>
      <c r="J1193" s="11">
        <v>8.4283461309754594E-3</v>
      </c>
      <c r="K1193" s="10">
        <v>9</v>
      </c>
      <c r="L1193" s="11">
        <v>0.29032258064516098</v>
      </c>
      <c r="M1193" s="10">
        <v>52</v>
      </c>
      <c r="N1193" s="11">
        <v>0.159509202453988</v>
      </c>
      <c r="O1193" s="58" t="s">
        <v>921</v>
      </c>
      <c r="P1193" s="59">
        <v>10.5161290322581</v>
      </c>
      <c r="Q1193" s="59">
        <v>7.5454545454545503</v>
      </c>
      <c r="R1193" s="118"/>
    </row>
    <row r="1194" spans="2:18" s="1" customFormat="1" ht="11.85" customHeight="1" x14ac:dyDescent="0.15">
      <c r="B1194" s="116" t="s">
        <v>787</v>
      </c>
      <c r="C1194" s="52" t="s">
        <v>1003</v>
      </c>
      <c r="D1194" s="52" t="s">
        <v>899</v>
      </c>
      <c r="E1194" s="8">
        <v>10</v>
      </c>
      <c r="F1194" s="9">
        <v>0.24390243902438999</v>
      </c>
      <c r="G1194" s="8">
        <v>31</v>
      </c>
      <c r="H1194" s="9">
        <v>1.09463276836158E-2</v>
      </c>
      <c r="I1194" s="8">
        <v>395</v>
      </c>
      <c r="J1194" s="9">
        <v>1.0212259882623601E-2</v>
      </c>
      <c r="K1194" s="8">
        <v>12</v>
      </c>
      <c r="L1194" s="9">
        <v>0.38709677419354799</v>
      </c>
      <c r="M1194" s="8">
        <v>181</v>
      </c>
      <c r="N1194" s="9">
        <v>0.45822784810126599</v>
      </c>
      <c r="O1194" s="54" t="s">
        <v>921</v>
      </c>
      <c r="P1194" s="55">
        <v>12.741935483871</v>
      </c>
      <c r="Q1194" s="55">
        <v>3.6842105263157898</v>
      </c>
      <c r="R1194" s="117">
        <v>4.32258064516129</v>
      </c>
    </row>
    <row r="1195" spans="2:18" s="1" customFormat="1" ht="11.85" customHeight="1" x14ac:dyDescent="0.15">
      <c r="B1195" s="116" t="s">
        <v>588</v>
      </c>
      <c r="C1195" s="56" t="s">
        <v>916</v>
      </c>
      <c r="D1195" s="56" t="s">
        <v>906</v>
      </c>
      <c r="E1195" s="10">
        <v>46</v>
      </c>
      <c r="F1195" s="11">
        <v>0.146964856230032</v>
      </c>
      <c r="G1195" s="10">
        <v>267</v>
      </c>
      <c r="H1195" s="11">
        <v>9.4279661016949207E-2</v>
      </c>
      <c r="I1195" s="10">
        <v>1594</v>
      </c>
      <c r="J1195" s="11">
        <v>4.1210993045321699E-2</v>
      </c>
      <c r="K1195" s="10">
        <v>6</v>
      </c>
      <c r="L1195" s="11">
        <v>2.2471910112359599E-2</v>
      </c>
      <c r="M1195" s="10">
        <v>59</v>
      </c>
      <c r="N1195" s="11">
        <v>3.7013801756587202E-2</v>
      </c>
      <c r="O1195" s="58" t="s">
        <v>910</v>
      </c>
      <c r="P1195" s="59">
        <v>5.9700374531835196</v>
      </c>
      <c r="Q1195" s="59">
        <v>5.4214559386973198</v>
      </c>
      <c r="R1195" s="118"/>
    </row>
    <row r="1196" spans="2:18" s="1" customFormat="1" ht="11.85" customHeight="1" x14ac:dyDescent="0.15">
      <c r="B1196" s="116" t="s">
        <v>658</v>
      </c>
      <c r="C1196" s="52" t="s">
        <v>935</v>
      </c>
      <c r="D1196" s="52" t="s">
        <v>906</v>
      </c>
      <c r="E1196" s="8"/>
      <c r="F1196" s="9"/>
      <c r="G1196" s="8">
        <v>26</v>
      </c>
      <c r="H1196" s="9">
        <v>9.1807909604519795E-3</v>
      </c>
      <c r="I1196" s="8">
        <v>469</v>
      </c>
      <c r="J1196" s="9">
        <v>1.21254427467101E-2</v>
      </c>
      <c r="K1196" s="8">
        <v>7</v>
      </c>
      <c r="L1196" s="9">
        <v>0.269230769230769</v>
      </c>
      <c r="M1196" s="8">
        <v>121</v>
      </c>
      <c r="N1196" s="9">
        <v>0.25799573560767602</v>
      </c>
      <c r="O1196" s="54" t="s">
        <v>918</v>
      </c>
      <c r="P1196" s="55">
        <v>18.038461538461501</v>
      </c>
      <c r="Q1196" s="55">
        <v>11.6842105263158</v>
      </c>
      <c r="R1196" s="117"/>
    </row>
    <row r="1197" spans="2:18" s="1" customFormat="1" ht="11.85" customHeight="1" x14ac:dyDescent="0.15">
      <c r="B1197" s="116" t="s">
        <v>384</v>
      </c>
      <c r="C1197" s="56" t="s">
        <v>1003</v>
      </c>
      <c r="D1197" s="56" t="s">
        <v>899</v>
      </c>
      <c r="E1197" s="10">
        <v>2</v>
      </c>
      <c r="F1197" s="11">
        <v>6.8965517241379296E-2</v>
      </c>
      <c r="G1197" s="10">
        <v>27</v>
      </c>
      <c r="H1197" s="11">
        <v>9.5338983050847498E-3</v>
      </c>
      <c r="I1197" s="10">
        <v>213</v>
      </c>
      <c r="J1197" s="11">
        <v>5.5068641898704702E-3</v>
      </c>
      <c r="K1197" s="10"/>
      <c r="L1197" s="11"/>
      <c r="M1197" s="10"/>
      <c r="N1197" s="11"/>
      <c r="O1197" s="58" t="s">
        <v>940</v>
      </c>
      <c r="P1197" s="59">
        <v>7.8888888888888902</v>
      </c>
      <c r="Q1197" s="59">
        <v>7.8888888888888902</v>
      </c>
      <c r="R1197" s="118">
        <v>2.5925925925925899</v>
      </c>
    </row>
    <row r="1198" spans="2:18" s="1" customFormat="1" ht="11.85" customHeight="1" x14ac:dyDescent="0.15">
      <c r="B1198" s="116" t="s">
        <v>571</v>
      </c>
      <c r="C1198" s="52" t="s">
        <v>916</v>
      </c>
      <c r="D1198" s="52" t="s">
        <v>899</v>
      </c>
      <c r="E1198" s="8">
        <v>12</v>
      </c>
      <c r="F1198" s="9">
        <v>0.102564102564103</v>
      </c>
      <c r="G1198" s="8">
        <v>105</v>
      </c>
      <c r="H1198" s="9">
        <v>3.7076271186440697E-2</v>
      </c>
      <c r="I1198" s="8">
        <v>1995</v>
      </c>
      <c r="J1198" s="9">
        <v>5.1578375862871298E-2</v>
      </c>
      <c r="K1198" s="8">
        <v>8</v>
      </c>
      <c r="L1198" s="9">
        <v>7.6190476190476197E-2</v>
      </c>
      <c r="M1198" s="8">
        <v>140</v>
      </c>
      <c r="N1198" s="9">
        <v>7.0175438596491196E-2</v>
      </c>
      <c r="O1198" s="54" t="s">
        <v>904</v>
      </c>
      <c r="P1198" s="55">
        <v>19</v>
      </c>
      <c r="Q1198" s="55">
        <v>15.8247422680412</v>
      </c>
      <c r="R1198" s="117">
        <v>9.8761904761904802</v>
      </c>
    </row>
    <row r="1199" spans="2:18" s="1" customFormat="1" ht="11.85" customHeight="1" x14ac:dyDescent="0.15">
      <c r="B1199" s="116" t="s">
        <v>587</v>
      </c>
      <c r="C1199" s="56" t="s">
        <v>916</v>
      </c>
      <c r="D1199" s="56" t="s">
        <v>906</v>
      </c>
      <c r="E1199" s="10"/>
      <c r="F1199" s="11"/>
      <c r="G1199" s="10">
        <v>70</v>
      </c>
      <c r="H1199" s="11">
        <v>2.47175141242938E-2</v>
      </c>
      <c r="I1199" s="10">
        <v>837</v>
      </c>
      <c r="J1199" s="11">
        <v>2.16396494221671E-2</v>
      </c>
      <c r="K1199" s="10">
        <v>30</v>
      </c>
      <c r="L1199" s="11">
        <v>0.42857142857142899</v>
      </c>
      <c r="M1199" s="10">
        <v>234</v>
      </c>
      <c r="N1199" s="11">
        <v>0.27956989247311798</v>
      </c>
      <c r="O1199" s="58" t="s">
        <v>916</v>
      </c>
      <c r="P1199" s="59">
        <v>11.9571428571429</v>
      </c>
      <c r="Q1199" s="59">
        <v>6.8250000000000002</v>
      </c>
      <c r="R1199" s="118"/>
    </row>
    <row r="1200" spans="2:18" s="1" customFormat="1" ht="11.85" customHeight="1" x14ac:dyDescent="0.15">
      <c r="B1200" s="116" t="s">
        <v>673</v>
      </c>
      <c r="C1200" s="52" t="s">
        <v>918</v>
      </c>
      <c r="D1200" s="52" t="s">
        <v>906</v>
      </c>
      <c r="E1200" s="8">
        <v>1</v>
      </c>
      <c r="F1200" s="9">
        <v>3.4482758620689703E-2</v>
      </c>
      <c r="G1200" s="8">
        <v>28</v>
      </c>
      <c r="H1200" s="9">
        <v>9.8870056497175202E-3</v>
      </c>
      <c r="I1200" s="8">
        <v>140</v>
      </c>
      <c r="J1200" s="9">
        <v>3.6195351482716698E-3</v>
      </c>
      <c r="K1200" s="8"/>
      <c r="L1200" s="9"/>
      <c r="M1200" s="8"/>
      <c r="N1200" s="9"/>
      <c r="O1200" s="54" t="s">
        <v>913</v>
      </c>
      <c r="P1200" s="55">
        <v>5</v>
      </c>
      <c r="Q1200" s="55">
        <v>5</v>
      </c>
      <c r="R1200" s="117"/>
    </row>
    <row r="1201" spans="2:18" s="1" customFormat="1" ht="11.85" customHeight="1" x14ac:dyDescent="0.15">
      <c r="B1201" s="116" t="s">
        <v>560</v>
      </c>
      <c r="C1201" s="56" t="s">
        <v>916</v>
      </c>
      <c r="D1201" s="56" t="s">
        <v>899</v>
      </c>
      <c r="E1201" s="10"/>
      <c r="F1201" s="11"/>
      <c r="G1201" s="10">
        <v>16</v>
      </c>
      <c r="H1201" s="11">
        <v>5.6497175141242903E-3</v>
      </c>
      <c r="I1201" s="10">
        <v>426</v>
      </c>
      <c r="J1201" s="11">
        <v>1.1013728379740901E-2</v>
      </c>
      <c r="K1201" s="10">
        <v>10</v>
      </c>
      <c r="L1201" s="11">
        <v>0.625</v>
      </c>
      <c r="M1201" s="10">
        <v>197</v>
      </c>
      <c r="N1201" s="11">
        <v>0.46244131455399101</v>
      </c>
      <c r="O1201" s="58" t="s">
        <v>908</v>
      </c>
      <c r="P1201" s="59">
        <v>26.625</v>
      </c>
      <c r="Q1201" s="59">
        <v>11.5</v>
      </c>
      <c r="R1201" s="118">
        <v>9.4375</v>
      </c>
    </row>
    <row r="1202" spans="2:18" s="1" customFormat="1" ht="11.85" customHeight="1" x14ac:dyDescent="0.15">
      <c r="B1202" s="116" t="s">
        <v>674</v>
      </c>
      <c r="C1202" s="52" t="s">
        <v>918</v>
      </c>
      <c r="D1202" s="52" t="s">
        <v>906</v>
      </c>
      <c r="E1202" s="8"/>
      <c r="F1202" s="9"/>
      <c r="G1202" s="8">
        <v>19</v>
      </c>
      <c r="H1202" s="9">
        <v>6.7090395480226004E-3</v>
      </c>
      <c r="I1202" s="8">
        <v>130</v>
      </c>
      <c r="J1202" s="9">
        <v>3.3609969233951201E-3</v>
      </c>
      <c r="K1202" s="8"/>
      <c r="L1202" s="9"/>
      <c r="M1202" s="8"/>
      <c r="N1202" s="9"/>
      <c r="O1202" s="54" t="s">
        <v>935</v>
      </c>
      <c r="P1202" s="55">
        <v>6.8421052631578902</v>
      </c>
      <c r="Q1202" s="55">
        <v>6.8421052631578902</v>
      </c>
      <c r="R1202" s="117"/>
    </row>
    <row r="1203" spans="2:18" s="1" customFormat="1" ht="11.85" customHeight="1" x14ac:dyDescent="0.15">
      <c r="B1203" s="116" t="s">
        <v>496</v>
      </c>
      <c r="C1203" s="56" t="s">
        <v>1002</v>
      </c>
      <c r="D1203" s="56" t="s">
        <v>906</v>
      </c>
      <c r="E1203" s="10"/>
      <c r="F1203" s="11"/>
      <c r="G1203" s="10">
        <v>16</v>
      </c>
      <c r="H1203" s="11">
        <v>5.6497175141242903E-3</v>
      </c>
      <c r="I1203" s="10">
        <v>366</v>
      </c>
      <c r="J1203" s="11">
        <v>9.4624990304816598E-3</v>
      </c>
      <c r="K1203" s="10">
        <v>8</v>
      </c>
      <c r="L1203" s="11">
        <v>0.5</v>
      </c>
      <c r="M1203" s="10">
        <v>143</v>
      </c>
      <c r="N1203" s="11">
        <v>0.39071038251366103</v>
      </c>
      <c r="O1203" s="58" t="s">
        <v>908</v>
      </c>
      <c r="P1203" s="59">
        <v>22.875</v>
      </c>
      <c r="Q1203" s="59">
        <v>11.875</v>
      </c>
      <c r="R1203" s="118"/>
    </row>
    <row r="1204" spans="2:18" s="1" customFormat="1" ht="11.85" customHeight="1" x14ac:dyDescent="0.15">
      <c r="B1204" s="116" t="s">
        <v>672</v>
      </c>
      <c r="C1204" s="52" t="s">
        <v>918</v>
      </c>
      <c r="D1204" s="52" t="s">
        <v>906</v>
      </c>
      <c r="E1204" s="8"/>
      <c r="F1204" s="9"/>
      <c r="G1204" s="8">
        <v>15</v>
      </c>
      <c r="H1204" s="9">
        <v>5.2966101694915304E-3</v>
      </c>
      <c r="I1204" s="8">
        <v>138</v>
      </c>
      <c r="J1204" s="9">
        <v>3.5678275032963599E-3</v>
      </c>
      <c r="K1204" s="8">
        <v>2</v>
      </c>
      <c r="L1204" s="9">
        <v>0.133333333333333</v>
      </c>
      <c r="M1204" s="8">
        <v>33</v>
      </c>
      <c r="N1204" s="9">
        <v>0.23913043478260901</v>
      </c>
      <c r="O1204" s="54" t="s">
        <v>916</v>
      </c>
      <c r="P1204" s="55">
        <v>9.1999999999999993</v>
      </c>
      <c r="Q1204" s="55">
        <v>6.3846153846153904</v>
      </c>
      <c r="R1204" s="117"/>
    </row>
    <row r="1205" spans="2:18" s="1" customFormat="1" ht="11.85" customHeight="1" x14ac:dyDescent="0.15">
      <c r="B1205" s="116" t="s">
        <v>811</v>
      </c>
      <c r="C1205" s="56" t="s">
        <v>918</v>
      </c>
      <c r="D1205" s="56" t="s">
        <v>899</v>
      </c>
      <c r="E1205" s="10"/>
      <c r="F1205" s="11"/>
      <c r="G1205" s="10">
        <v>21</v>
      </c>
      <c r="H1205" s="11">
        <v>7.4152542372881401E-3</v>
      </c>
      <c r="I1205" s="10">
        <v>676</v>
      </c>
      <c r="J1205" s="11">
        <v>1.74771840016546E-2</v>
      </c>
      <c r="K1205" s="10">
        <v>1</v>
      </c>
      <c r="L1205" s="11">
        <v>4.7619047619047603E-2</v>
      </c>
      <c r="M1205" s="10">
        <v>62</v>
      </c>
      <c r="N1205" s="11">
        <v>9.1715976331360902E-2</v>
      </c>
      <c r="O1205" s="58" t="s">
        <v>936</v>
      </c>
      <c r="P1205" s="59">
        <v>32.190476190476197</v>
      </c>
      <c r="Q1205" s="59">
        <v>27.05</v>
      </c>
      <c r="R1205" s="118">
        <v>12.8095238095238</v>
      </c>
    </row>
    <row r="1206" spans="2:18" s="1" customFormat="1" ht="11.85" customHeight="1" x14ac:dyDescent="0.15">
      <c r="B1206" s="116" t="s">
        <v>558</v>
      </c>
      <c r="C1206" s="52" t="s">
        <v>916</v>
      </c>
      <c r="D1206" s="52" t="s">
        <v>899</v>
      </c>
      <c r="E1206" s="8"/>
      <c r="F1206" s="9"/>
      <c r="G1206" s="8">
        <v>207</v>
      </c>
      <c r="H1206" s="9">
        <v>7.3093220338983106E-2</v>
      </c>
      <c r="I1206" s="8">
        <v>3205</v>
      </c>
      <c r="J1206" s="9">
        <v>8.2861501072933594E-2</v>
      </c>
      <c r="K1206" s="8">
        <v>3</v>
      </c>
      <c r="L1206" s="9">
        <v>1.4492753623188401E-2</v>
      </c>
      <c r="M1206" s="8">
        <v>24</v>
      </c>
      <c r="N1206" s="9">
        <v>7.4882995319812797E-3</v>
      </c>
      <c r="O1206" s="54" t="s">
        <v>940</v>
      </c>
      <c r="P1206" s="55">
        <v>15.4830917874396</v>
      </c>
      <c r="Q1206" s="55">
        <v>14.960784313725499</v>
      </c>
      <c r="R1206" s="117">
        <v>0.57004830917874405</v>
      </c>
    </row>
    <row r="1207" spans="2:18" s="1" customFormat="1" ht="11.85" customHeight="1" x14ac:dyDescent="0.15">
      <c r="B1207" s="116" t="s">
        <v>573</v>
      </c>
      <c r="C1207" s="56" t="s">
        <v>916</v>
      </c>
      <c r="D1207" s="56" t="s">
        <v>906</v>
      </c>
      <c r="E1207" s="10">
        <v>29</v>
      </c>
      <c r="F1207" s="11">
        <v>0.65909090909090895</v>
      </c>
      <c r="G1207" s="10">
        <v>15</v>
      </c>
      <c r="H1207" s="11">
        <v>5.2966101694915304E-3</v>
      </c>
      <c r="I1207" s="10">
        <v>44</v>
      </c>
      <c r="J1207" s="11">
        <v>1.1375681894568101E-3</v>
      </c>
      <c r="K1207" s="10"/>
      <c r="L1207" s="11"/>
      <c r="M1207" s="10"/>
      <c r="N1207" s="11"/>
      <c r="O1207" s="58" t="s">
        <v>911</v>
      </c>
      <c r="P1207" s="59">
        <v>2.93333333333333</v>
      </c>
      <c r="Q1207" s="59">
        <v>2.93333333333333</v>
      </c>
      <c r="R1207" s="118"/>
    </row>
    <row r="1208" spans="2:18" s="1" customFormat="1" ht="15.4" customHeight="1" x14ac:dyDescent="0.15">
      <c r="B1208" s="119" t="s">
        <v>1009</v>
      </c>
      <c r="C1208" s="63"/>
      <c r="D1208" s="63"/>
      <c r="E1208" s="20">
        <v>3</v>
      </c>
      <c r="F1208" s="22">
        <v>2.18978102189781E-2</v>
      </c>
      <c r="G1208" s="20">
        <v>134</v>
      </c>
      <c r="H1208" s="22">
        <v>4.7316384180791003E-2</v>
      </c>
      <c r="I1208" s="20">
        <v>4166</v>
      </c>
      <c r="J1208" s="22">
        <v>0.10770702448357</v>
      </c>
      <c r="K1208" s="20">
        <v>58</v>
      </c>
      <c r="L1208" s="22">
        <v>0.43283582089552203</v>
      </c>
      <c r="M1208" s="20">
        <v>1474</v>
      </c>
      <c r="N1208" s="22">
        <v>0.35381661065770498</v>
      </c>
      <c r="O1208" s="63"/>
      <c r="P1208" s="64">
        <v>31.089552238806</v>
      </c>
      <c r="Q1208" s="64">
        <v>17.210526315789501</v>
      </c>
      <c r="R1208" s="120">
        <v>8.7238805970149294</v>
      </c>
    </row>
    <row r="1209" spans="2:18" s="1" customFormat="1" ht="14.65" customHeight="1" x14ac:dyDescent="0.15">
      <c r="B1209" s="119" t="s">
        <v>1010</v>
      </c>
      <c r="C1209" s="65"/>
      <c r="D1209" s="65"/>
      <c r="E1209" s="21">
        <v>113</v>
      </c>
      <c r="F1209" s="23">
        <v>0.214421252371917</v>
      </c>
      <c r="G1209" s="21">
        <v>414</v>
      </c>
      <c r="H1209" s="23">
        <v>0.14618644067796599</v>
      </c>
      <c r="I1209" s="21">
        <v>5008</v>
      </c>
      <c r="J1209" s="23">
        <v>0.129475943018175</v>
      </c>
      <c r="K1209" s="21">
        <v>82</v>
      </c>
      <c r="L1209" s="23">
        <v>0.19806763285024201</v>
      </c>
      <c r="M1209" s="21">
        <v>1284</v>
      </c>
      <c r="N1209" s="23">
        <v>0.256389776357828</v>
      </c>
      <c r="O1209" s="65"/>
      <c r="P1209" s="66">
        <v>12.0966183574879</v>
      </c>
      <c r="Q1209" s="66">
        <v>8.2530120481927707</v>
      </c>
      <c r="R1209" s="121"/>
    </row>
    <row r="1210" spans="2:18" s="1" customFormat="1" ht="14.65" customHeight="1" x14ac:dyDescent="0.15">
      <c r="B1210" s="108" t="s">
        <v>879</v>
      </c>
      <c r="C1210" s="122"/>
      <c r="D1210" s="122"/>
      <c r="E1210" s="109">
        <v>279</v>
      </c>
      <c r="F1210" s="110">
        <v>8.9681774349083906E-2</v>
      </c>
      <c r="G1210" s="109">
        <v>2832</v>
      </c>
      <c r="H1210" s="110">
        <v>1</v>
      </c>
      <c r="I1210" s="109">
        <v>38679</v>
      </c>
      <c r="J1210" s="110">
        <v>1</v>
      </c>
      <c r="K1210" s="109">
        <v>401</v>
      </c>
      <c r="L1210" s="110">
        <v>0.14159604519773999</v>
      </c>
      <c r="M1210" s="109">
        <v>5842</v>
      </c>
      <c r="N1210" s="110">
        <v>0.15103803097287899</v>
      </c>
      <c r="O1210" s="122"/>
      <c r="P1210" s="123">
        <v>13.657838983050899</v>
      </c>
      <c r="Q1210" s="123">
        <v>10.287535993418301</v>
      </c>
      <c r="R1210" s="124">
        <v>5.2852112676056304</v>
      </c>
    </row>
    <row r="1211" spans="2:18" s="1" customFormat="1" ht="12.75" customHeight="1" x14ac:dyDescent="0.2">
      <c r="B1211" s="183" t="s">
        <v>979</v>
      </c>
      <c r="C1211" s="183"/>
      <c r="D1211" s="183"/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</row>
    <row r="1212" spans="2:18" s="1" customFormat="1" ht="14.65" customHeight="1" x14ac:dyDescent="0.15"/>
    <row r="1213" spans="2:18" s="1" customFormat="1" ht="14.65" customHeight="1" x14ac:dyDescent="0.15">
      <c r="B1213" s="114" t="s">
        <v>1842</v>
      </c>
    </row>
    <row r="1214" spans="2:18" s="1" customFormat="1" ht="21.75" customHeight="1" x14ac:dyDescent="0.2">
      <c r="B1214" s="192"/>
      <c r="C1214" s="101"/>
      <c r="D1214" s="193"/>
      <c r="E1214" s="193"/>
      <c r="F1214" s="193"/>
      <c r="G1214" s="167" t="s">
        <v>885</v>
      </c>
      <c r="H1214" s="167"/>
      <c r="I1214" s="167"/>
      <c r="J1214" s="167"/>
      <c r="K1214" s="167"/>
      <c r="L1214" s="167"/>
      <c r="M1214" s="167"/>
      <c r="N1214" s="167"/>
      <c r="O1214" s="167"/>
      <c r="P1214" s="167"/>
      <c r="Q1214" s="167"/>
      <c r="R1214" s="167"/>
    </row>
    <row r="1215" spans="2:18" s="1" customFormat="1" ht="14.65" customHeight="1" x14ac:dyDescent="0.2">
      <c r="B1215" s="192"/>
      <c r="C1215" s="62"/>
      <c r="D1215" s="193"/>
      <c r="E1215" s="193"/>
      <c r="F1215" s="193"/>
      <c r="G1215" s="177" t="s">
        <v>832</v>
      </c>
      <c r="H1215" s="177"/>
      <c r="I1215" s="177"/>
      <c r="J1215" s="177"/>
      <c r="K1215" s="174" t="s">
        <v>886</v>
      </c>
      <c r="L1215" s="174"/>
      <c r="M1215" s="174"/>
      <c r="N1215" s="174"/>
      <c r="O1215" s="174" t="s">
        <v>887</v>
      </c>
      <c r="P1215" s="191" t="s">
        <v>888</v>
      </c>
      <c r="Q1215" s="191"/>
      <c r="R1215" s="191"/>
    </row>
    <row r="1216" spans="2:18" s="1" customFormat="1" ht="14.65" customHeight="1" x14ac:dyDescent="0.15">
      <c r="B1216" s="194" t="s">
        <v>274</v>
      </c>
      <c r="C1216" s="177" t="s">
        <v>1001</v>
      </c>
      <c r="D1216" s="177" t="s">
        <v>889</v>
      </c>
      <c r="E1216" s="195" t="s">
        <v>842</v>
      </c>
      <c r="F1216" s="195"/>
      <c r="G1216" s="177" t="s">
        <v>890</v>
      </c>
      <c r="H1216" s="177"/>
      <c r="I1216" s="177" t="s">
        <v>891</v>
      </c>
      <c r="J1216" s="177"/>
      <c r="K1216" s="174" t="s">
        <v>890</v>
      </c>
      <c r="L1216" s="174"/>
      <c r="M1216" s="174" t="s">
        <v>891</v>
      </c>
      <c r="N1216" s="174"/>
      <c r="O1216" s="174"/>
      <c r="P1216" s="191"/>
      <c r="Q1216" s="191"/>
      <c r="R1216" s="191"/>
    </row>
    <row r="1217" spans="2:18" s="1" customFormat="1" ht="37.15" customHeight="1" x14ac:dyDescent="0.15">
      <c r="B1217" s="194"/>
      <c r="C1217" s="177"/>
      <c r="D1217" s="177"/>
      <c r="E1217" s="50" t="s">
        <v>892</v>
      </c>
      <c r="F1217" s="50" t="s">
        <v>893</v>
      </c>
      <c r="G1217" s="50" t="s">
        <v>892</v>
      </c>
      <c r="H1217" s="27" t="s">
        <v>894</v>
      </c>
      <c r="I1217" s="50" t="s">
        <v>892</v>
      </c>
      <c r="J1217" s="27" t="s">
        <v>894</v>
      </c>
      <c r="K1217" s="27" t="s">
        <v>892</v>
      </c>
      <c r="L1217" s="27" t="s">
        <v>893</v>
      </c>
      <c r="M1217" s="27" t="s">
        <v>892</v>
      </c>
      <c r="N1217" s="27" t="s">
        <v>893</v>
      </c>
      <c r="O1217" s="174"/>
      <c r="P1217" s="27" t="s">
        <v>895</v>
      </c>
      <c r="Q1217" s="27" t="s">
        <v>896</v>
      </c>
      <c r="R1217" s="115" t="s">
        <v>897</v>
      </c>
    </row>
    <row r="1218" spans="2:18" s="1" customFormat="1" ht="11.85" customHeight="1" x14ac:dyDescent="0.15">
      <c r="B1218" s="116" t="s">
        <v>777</v>
      </c>
      <c r="C1218" s="52" t="s">
        <v>1002</v>
      </c>
      <c r="D1218" s="52" t="s">
        <v>899</v>
      </c>
      <c r="E1218" s="8"/>
      <c r="F1218" s="9"/>
      <c r="G1218" s="8">
        <v>37</v>
      </c>
      <c r="H1218" s="9">
        <v>4.7515089251316299E-3</v>
      </c>
      <c r="I1218" s="8">
        <v>398</v>
      </c>
      <c r="J1218" s="9">
        <v>3.87521420782053E-3</v>
      </c>
      <c r="K1218" s="8">
        <v>5</v>
      </c>
      <c r="L1218" s="9">
        <v>0.135135135135135</v>
      </c>
      <c r="M1218" s="8">
        <v>51</v>
      </c>
      <c r="N1218" s="9">
        <v>0.12814070351758799</v>
      </c>
      <c r="O1218" s="54" t="s">
        <v>900</v>
      </c>
      <c r="P1218" s="55">
        <v>10.756756756756801</v>
      </c>
      <c r="Q1218" s="55">
        <v>6.71875</v>
      </c>
      <c r="R1218" s="117">
        <v>3.7297297297297298</v>
      </c>
    </row>
    <row r="1219" spans="2:18" s="1" customFormat="1" ht="11.85" customHeight="1" x14ac:dyDescent="0.15">
      <c r="B1219" s="116" t="s">
        <v>391</v>
      </c>
      <c r="C1219" s="56" t="s">
        <v>1003</v>
      </c>
      <c r="D1219" s="56" t="s">
        <v>906</v>
      </c>
      <c r="E1219" s="10">
        <v>1</v>
      </c>
      <c r="F1219" s="11">
        <v>7.6923076923076901E-3</v>
      </c>
      <c r="G1219" s="10">
        <v>129</v>
      </c>
      <c r="H1219" s="11">
        <v>1.6566071657891399E-2</v>
      </c>
      <c r="I1219" s="10">
        <v>671</v>
      </c>
      <c r="J1219" s="11">
        <v>6.5333385262502002E-3</v>
      </c>
      <c r="K1219" s="10">
        <v>1</v>
      </c>
      <c r="L1219" s="11">
        <v>7.7519379844961196E-3</v>
      </c>
      <c r="M1219" s="10">
        <v>6</v>
      </c>
      <c r="N1219" s="11">
        <v>8.9418777943368107E-3</v>
      </c>
      <c r="O1219" s="58" t="s">
        <v>915</v>
      </c>
      <c r="P1219" s="59">
        <v>5.2015503875968996</v>
      </c>
      <c r="Q1219" s="59">
        <v>5.0078125</v>
      </c>
      <c r="R1219" s="118"/>
    </row>
    <row r="1220" spans="2:18" s="1" customFormat="1" ht="11.85" customHeight="1" x14ac:dyDescent="0.15">
      <c r="B1220" s="116" t="s">
        <v>356</v>
      </c>
      <c r="C1220" s="52" t="s">
        <v>1004</v>
      </c>
      <c r="D1220" s="52" t="s">
        <v>906</v>
      </c>
      <c r="E1220" s="8">
        <v>9</v>
      </c>
      <c r="F1220" s="9">
        <v>2.6865671641791E-2</v>
      </c>
      <c r="G1220" s="8">
        <v>326</v>
      </c>
      <c r="H1220" s="9">
        <v>4.1864646205213803E-2</v>
      </c>
      <c r="I1220" s="8">
        <v>1869</v>
      </c>
      <c r="J1220" s="9">
        <v>1.8197928026172299E-2</v>
      </c>
      <c r="K1220" s="8">
        <v>3</v>
      </c>
      <c r="L1220" s="9">
        <v>9.2024539877300603E-3</v>
      </c>
      <c r="M1220" s="8">
        <v>38</v>
      </c>
      <c r="N1220" s="9">
        <v>2.0331728196896701E-2</v>
      </c>
      <c r="O1220" s="54" t="s">
        <v>914</v>
      </c>
      <c r="P1220" s="55">
        <v>5.7331288343558304</v>
      </c>
      <c r="Q1220" s="55">
        <v>5.4179566563467496</v>
      </c>
      <c r="R1220" s="117"/>
    </row>
    <row r="1221" spans="2:18" s="1" customFormat="1" ht="11.85" customHeight="1" x14ac:dyDescent="0.15">
      <c r="B1221" s="116" t="s">
        <v>358</v>
      </c>
      <c r="C1221" s="56" t="s">
        <v>1004</v>
      </c>
      <c r="D1221" s="56" t="s">
        <v>906</v>
      </c>
      <c r="E1221" s="10"/>
      <c r="F1221" s="11"/>
      <c r="G1221" s="10">
        <v>40</v>
      </c>
      <c r="H1221" s="11">
        <v>5.1367664055477101E-3</v>
      </c>
      <c r="I1221" s="10">
        <v>281</v>
      </c>
      <c r="J1221" s="11">
        <v>2.7360180713506799E-3</v>
      </c>
      <c r="K1221" s="10">
        <v>3</v>
      </c>
      <c r="L1221" s="11">
        <v>7.4999999999999997E-2</v>
      </c>
      <c r="M1221" s="10">
        <v>12</v>
      </c>
      <c r="N1221" s="11">
        <v>4.2704626334519602E-2</v>
      </c>
      <c r="O1221" s="58" t="s">
        <v>923</v>
      </c>
      <c r="P1221" s="59">
        <v>7.0250000000000004</v>
      </c>
      <c r="Q1221" s="59">
        <v>6.0540540540540499</v>
      </c>
      <c r="R1221" s="118"/>
    </row>
    <row r="1222" spans="2:18" s="1" customFormat="1" ht="11.85" customHeight="1" x14ac:dyDescent="0.15">
      <c r="B1222" s="116" t="s">
        <v>286</v>
      </c>
      <c r="C1222" s="52" t="s">
        <v>1006</v>
      </c>
      <c r="D1222" s="52" t="s">
        <v>906</v>
      </c>
      <c r="E1222" s="8">
        <v>3</v>
      </c>
      <c r="F1222" s="9">
        <v>1.0752688172042999E-2</v>
      </c>
      <c r="G1222" s="8">
        <v>276</v>
      </c>
      <c r="H1222" s="9">
        <v>3.54436881982792E-2</v>
      </c>
      <c r="I1222" s="8">
        <v>916</v>
      </c>
      <c r="J1222" s="9">
        <v>8.9188347094562997E-3</v>
      </c>
      <c r="K1222" s="8">
        <v>2</v>
      </c>
      <c r="L1222" s="9">
        <v>7.2463768115942004E-3</v>
      </c>
      <c r="M1222" s="8">
        <v>5</v>
      </c>
      <c r="N1222" s="9">
        <v>5.4585152838427997E-3</v>
      </c>
      <c r="O1222" s="54" t="s">
        <v>911</v>
      </c>
      <c r="P1222" s="55">
        <v>3.3188405797101499</v>
      </c>
      <c r="Q1222" s="55">
        <v>3.10583941605839</v>
      </c>
      <c r="R1222" s="117"/>
    </row>
    <row r="1223" spans="2:18" s="1" customFormat="1" ht="11.85" customHeight="1" x14ac:dyDescent="0.15">
      <c r="B1223" s="116" t="s">
        <v>790</v>
      </c>
      <c r="C1223" s="56" t="s">
        <v>1003</v>
      </c>
      <c r="D1223" s="56" t="s">
        <v>899</v>
      </c>
      <c r="E1223" s="10">
        <v>1</v>
      </c>
      <c r="F1223" s="11">
        <v>0.01</v>
      </c>
      <c r="G1223" s="10">
        <v>99</v>
      </c>
      <c r="H1223" s="11">
        <v>1.27134968537306E-2</v>
      </c>
      <c r="I1223" s="10">
        <v>694</v>
      </c>
      <c r="J1223" s="11">
        <v>6.7572830658981196E-3</v>
      </c>
      <c r="K1223" s="10">
        <v>18</v>
      </c>
      <c r="L1223" s="11">
        <v>0.18181818181818199</v>
      </c>
      <c r="M1223" s="10">
        <v>176</v>
      </c>
      <c r="N1223" s="11">
        <v>0.253602305475504</v>
      </c>
      <c r="O1223" s="58" t="s">
        <v>916</v>
      </c>
      <c r="P1223" s="59">
        <v>7.0101010101010104</v>
      </c>
      <c r="Q1223" s="59">
        <v>3.9506172839506202</v>
      </c>
      <c r="R1223" s="118">
        <v>1.2020202020202</v>
      </c>
    </row>
    <row r="1224" spans="2:18" s="1" customFormat="1" ht="11.85" customHeight="1" x14ac:dyDescent="0.15">
      <c r="B1224" s="116" t="s">
        <v>809</v>
      </c>
      <c r="C1224" s="52" t="s">
        <v>918</v>
      </c>
      <c r="D1224" s="52" t="s">
        <v>906</v>
      </c>
      <c r="E1224" s="8">
        <v>2</v>
      </c>
      <c r="F1224" s="9">
        <v>1.2987012987013E-2</v>
      </c>
      <c r="G1224" s="8">
        <v>152</v>
      </c>
      <c r="H1224" s="9">
        <v>1.95197123410813E-2</v>
      </c>
      <c r="I1224" s="8">
        <v>650</v>
      </c>
      <c r="J1224" s="9">
        <v>6.3288674248325296E-3</v>
      </c>
      <c r="K1224" s="8"/>
      <c r="L1224" s="9"/>
      <c r="M1224" s="8"/>
      <c r="N1224" s="9"/>
      <c r="O1224" s="54" t="s">
        <v>971</v>
      </c>
      <c r="P1224" s="55">
        <v>4.2763157894736796</v>
      </c>
      <c r="Q1224" s="55">
        <v>4.2763157894736796</v>
      </c>
      <c r="R1224" s="117"/>
    </row>
    <row r="1225" spans="2:18" s="1" customFormat="1" ht="11.85" customHeight="1" x14ac:dyDescent="0.15">
      <c r="B1225" s="116" t="s">
        <v>373</v>
      </c>
      <c r="C1225" s="56" t="s">
        <v>1003</v>
      </c>
      <c r="D1225" s="56" t="s">
        <v>899</v>
      </c>
      <c r="E1225" s="10"/>
      <c r="F1225" s="11"/>
      <c r="G1225" s="10">
        <v>147</v>
      </c>
      <c r="H1225" s="11">
        <v>1.88776165403878E-2</v>
      </c>
      <c r="I1225" s="10">
        <v>2252</v>
      </c>
      <c r="J1225" s="11">
        <v>2.1927091447265901E-2</v>
      </c>
      <c r="K1225" s="10">
        <v>22</v>
      </c>
      <c r="L1225" s="11">
        <v>0.14965986394557801</v>
      </c>
      <c r="M1225" s="10">
        <v>288</v>
      </c>
      <c r="N1225" s="11">
        <v>0.12788632326820601</v>
      </c>
      <c r="O1225" s="58" t="s">
        <v>911</v>
      </c>
      <c r="P1225" s="59">
        <v>15.3197278911565</v>
      </c>
      <c r="Q1225" s="59">
        <v>12.272</v>
      </c>
      <c r="R1225" s="118">
        <v>6.1904761904761898</v>
      </c>
    </row>
    <row r="1226" spans="2:18" s="1" customFormat="1" ht="11.85" customHeight="1" x14ac:dyDescent="0.15">
      <c r="B1226" s="116" t="s">
        <v>388</v>
      </c>
      <c r="C1226" s="52" t="s">
        <v>1003</v>
      </c>
      <c r="D1226" s="52" t="s">
        <v>906</v>
      </c>
      <c r="E1226" s="8"/>
      <c r="F1226" s="9"/>
      <c r="G1226" s="8">
        <v>42</v>
      </c>
      <c r="H1226" s="9">
        <v>5.3936047258250899E-3</v>
      </c>
      <c r="I1226" s="8">
        <v>187</v>
      </c>
      <c r="J1226" s="9">
        <v>1.82076647452874E-3</v>
      </c>
      <c r="K1226" s="8">
        <v>4</v>
      </c>
      <c r="L1226" s="9">
        <v>9.5238095238095205E-2</v>
      </c>
      <c r="M1226" s="8">
        <v>15</v>
      </c>
      <c r="N1226" s="9">
        <v>8.0213903743315496E-2</v>
      </c>
      <c r="O1226" s="54" t="s">
        <v>922</v>
      </c>
      <c r="P1226" s="55">
        <v>4.4523809523809499</v>
      </c>
      <c r="Q1226" s="55">
        <v>3.57894736842105</v>
      </c>
      <c r="R1226" s="117"/>
    </row>
    <row r="1227" spans="2:18" s="1" customFormat="1" ht="11.85" customHeight="1" x14ac:dyDescent="0.15">
      <c r="B1227" s="116" t="s">
        <v>802</v>
      </c>
      <c r="C1227" s="56" t="s">
        <v>1007</v>
      </c>
      <c r="D1227" s="56" t="s">
        <v>899</v>
      </c>
      <c r="E1227" s="10">
        <v>1</v>
      </c>
      <c r="F1227" s="11">
        <v>4.4247787610619503E-3</v>
      </c>
      <c r="G1227" s="10">
        <v>225</v>
      </c>
      <c r="H1227" s="11">
        <v>2.8894311031205901E-2</v>
      </c>
      <c r="I1227" s="10">
        <v>3027</v>
      </c>
      <c r="J1227" s="11">
        <v>2.94730487614893E-2</v>
      </c>
      <c r="K1227" s="10">
        <v>35</v>
      </c>
      <c r="L1227" s="11">
        <v>0.155555555555556</v>
      </c>
      <c r="M1227" s="10">
        <v>616</v>
      </c>
      <c r="N1227" s="11">
        <v>0.20350181698050901</v>
      </c>
      <c r="O1227" s="58" t="s">
        <v>915</v>
      </c>
      <c r="P1227" s="59">
        <v>13.453333333333299</v>
      </c>
      <c r="Q1227" s="59">
        <v>8.2684210526315791</v>
      </c>
      <c r="R1227" s="118">
        <v>3.72</v>
      </c>
    </row>
    <row r="1228" spans="2:18" s="1" customFormat="1" ht="11.85" customHeight="1" x14ac:dyDescent="0.15">
      <c r="B1228" s="116" t="s">
        <v>374</v>
      </c>
      <c r="C1228" s="52" t="s">
        <v>1003</v>
      </c>
      <c r="D1228" s="52" t="s">
        <v>899</v>
      </c>
      <c r="E1228" s="8"/>
      <c r="F1228" s="9"/>
      <c r="G1228" s="8">
        <v>89</v>
      </c>
      <c r="H1228" s="9">
        <v>1.14293052523437E-2</v>
      </c>
      <c r="I1228" s="8">
        <v>1714</v>
      </c>
      <c r="J1228" s="9">
        <v>1.6688736563327599E-2</v>
      </c>
      <c r="K1228" s="8">
        <v>22</v>
      </c>
      <c r="L1228" s="9">
        <v>0.24719101123595499</v>
      </c>
      <c r="M1228" s="8">
        <v>415</v>
      </c>
      <c r="N1228" s="9">
        <v>0.242123687281214</v>
      </c>
      <c r="O1228" s="54" t="s">
        <v>900</v>
      </c>
      <c r="P1228" s="55">
        <v>19.258426966292099</v>
      </c>
      <c r="Q1228" s="55">
        <v>10.8507462686567</v>
      </c>
      <c r="R1228" s="117">
        <v>6.6067415730337098</v>
      </c>
    </row>
    <row r="1229" spans="2:18" s="1" customFormat="1" ht="11.85" customHeight="1" x14ac:dyDescent="0.15">
      <c r="B1229" s="116" t="s">
        <v>377</v>
      </c>
      <c r="C1229" s="56" t="s">
        <v>1003</v>
      </c>
      <c r="D1229" s="56" t="s">
        <v>899</v>
      </c>
      <c r="E1229" s="10"/>
      <c r="F1229" s="11"/>
      <c r="G1229" s="10">
        <v>265</v>
      </c>
      <c r="H1229" s="11">
        <v>3.4031077436753598E-2</v>
      </c>
      <c r="I1229" s="10">
        <v>2507</v>
      </c>
      <c r="J1229" s="11">
        <v>2.4409954821623302E-2</v>
      </c>
      <c r="K1229" s="10">
        <v>37</v>
      </c>
      <c r="L1229" s="11">
        <v>0.13962264150943399</v>
      </c>
      <c r="M1229" s="10">
        <v>636</v>
      </c>
      <c r="N1229" s="11">
        <v>0.25368966892700401</v>
      </c>
      <c r="O1229" s="58" t="s">
        <v>918</v>
      </c>
      <c r="P1229" s="59">
        <v>9.4603773584905699</v>
      </c>
      <c r="Q1229" s="59">
        <v>5.2763157894736796</v>
      </c>
      <c r="R1229" s="118">
        <v>2.8188679245283002</v>
      </c>
    </row>
    <row r="1230" spans="2:18" s="1" customFormat="1" ht="11.85" customHeight="1" x14ac:dyDescent="0.15">
      <c r="B1230" s="116" t="s">
        <v>799</v>
      </c>
      <c r="C1230" s="52" t="s">
        <v>1004</v>
      </c>
      <c r="D1230" s="52" t="s">
        <v>906</v>
      </c>
      <c r="E1230" s="8">
        <v>15</v>
      </c>
      <c r="F1230" s="9">
        <v>1.5090543259557301E-2</v>
      </c>
      <c r="G1230" s="8">
        <v>979</v>
      </c>
      <c r="H1230" s="9">
        <v>0.12572235777578</v>
      </c>
      <c r="I1230" s="8">
        <v>3896</v>
      </c>
      <c r="J1230" s="9">
        <v>3.7934257672534701E-2</v>
      </c>
      <c r="K1230" s="8">
        <v>1</v>
      </c>
      <c r="L1230" s="9">
        <v>1.0214504596527099E-3</v>
      </c>
      <c r="M1230" s="8">
        <v>6</v>
      </c>
      <c r="N1230" s="9">
        <v>1.5400410677618101E-3</v>
      </c>
      <c r="O1230" s="54" t="s">
        <v>978</v>
      </c>
      <c r="P1230" s="55">
        <v>3.9795709908069501</v>
      </c>
      <c r="Q1230" s="55">
        <v>3.9325153374233102</v>
      </c>
      <c r="R1230" s="117"/>
    </row>
    <row r="1231" spans="2:18" s="1" customFormat="1" ht="11.85" customHeight="1" x14ac:dyDescent="0.15">
      <c r="B1231" s="116" t="s">
        <v>774</v>
      </c>
      <c r="C1231" s="56" t="s">
        <v>1572</v>
      </c>
      <c r="D1231" s="56" t="s">
        <v>899</v>
      </c>
      <c r="E1231" s="10"/>
      <c r="F1231" s="11"/>
      <c r="G1231" s="10">
        <v>867</v>
      </c>
      <c r="H1231" s="11">
        <v>0.111339411840247</v>
      </c>
      <c r="I1231" s="10">
        <v>28215</v>
      </c>
      <c r="J1231" s="11">
        <v>0.274721529833307</v>
      </c>
      <c r="K1231" s="10">
        <v>23</v>
      </c>
      <c r="L1231" s="11">
        <v>2.6528258362168398E-2</v>
      </c>
      <c r="M1231" s="10">
        <v>829</v>
      </c>
      <c r="N1231" s="11">
        <v>2.9381534644692502E-2</v>
      </c>
      <c r="O1231" s="58" t="s">
        <v>976</v>
      </c>
      <c r="P1231" s="59">
        <v>32.5432525951557</v>
      </c>
      <c r="Q1231" s="59">
        <v>29.390995260663502</v>
      </c>
      <c r="R1231" s="118">
        <v>7.8823529411764701</v>
      </c>
    </row>
    <row r="1232" spans="2:18" s="1" customFormat="1" ht="11.85" customHeight="1" x14ac:dyDescent="0.15">
      <c r="B1232" s="116" t="s">
        <v>453</v>
      </c>
      <c r="C1232" s="52" t="s">
        <v>1005</v>
      </c>
      <c r="D1232" s="52" t="s">
        <v>899</v>
      </c>
      <c r="E1232" s="8"/>
      <c r="F1232" s="9"/>
      <c r="G1232" s="8">
        <v>53</v>
      </c>
      <c r="H1232" s="9">
        <v>6.8062154873507101E-3</v>
      </c>
      <c r="I1232" s="8">
        <v>1424</v>
      </c>
      <c r="J1232" s="9">
        <v>1.38650880199408E-2</v>
      </c>
      <c r="K1232" s="8">
        <v>24</v>
      </c>
      <c r="L1232" s="9">
        <v>0.45283018867924502</v>
      </c>
      <c r="M1232" s="8">
        <v>465</v>
      </c>
      <c r="N1232" s="9">
        <v>0.32654494382022498</v>
      </c>
      <c r="O1232" s="54" t="s">
        <v>914</v>
      </c>
      <c r="P1232" s="55">
        <v>26.867924528301899</v>
      </c>
      <c r="Q1232" s="55">
        <v>10.6206896551724</v>
      </c>
      <c r="R1232" s="117">
        <v>9.9622641509433993</v>
      </c>
    </row>
    <row r="1233" spans="2:18" s="1" customFormat="1" ht="11.85" customHeight="1" x14ac:dyDescent="0.15">
      <c r="B1233" s="116" t="s">
        <v>303</v>
      </c>
      <c r="C1233" s="56" t="s">
        <v>1006</v>
      </c>
      <c r="D1233" s="56" t="s">
        <v>906</v>
      </c>
      <c r="E1233" s="10">
        <v>2</v>
      </c>
      <c r="F1233" s="11">
        <v>2.1978021978022001E-2</v>
      </c>
      <c r="G1233" s="10">
        <v>89</v>
      </c>
      <c r="H1233" s="11">
        <v>1.14293052523437E-2</v>
      </c>
      <c r="I1233" s="10">
        <v>487</v>
      </c>
      <c r="J1233" s="11">
        <v>4.7417822090668298E-3</v>
      </c>
      <c r="K1233" s="10">
        <v>11</v>
      </c>
      <c r="L1233" s="11">
        <v>0.123595505617978</v>
      </c>
      <c r="M1233" s="10">
        <v>107</v>
      </c>
      <c r="N1233" s="11">
        <v>0.219712525667351</v>
      </c>
      <c r="O1233" s="58" t="s">
        <v>920</v>
      </c>
      <c r="P1233" s="59">
        <v>5.4719101123595504</v>
      </c>
      <c r="Q1233" s="59">
        <v>3.4615384615384599</v>
      </c>
      <c r="R1233" s="118"/>
    </row>
    <row r="1234" spans="2:18" s="1" customFormat="1" ht="11.85" customHeight="1" x14ac:dyDescent="0.15">
      <c r="B1234" s="116" t="s">
        <v>798</v>
      </c>
      <c r="C1234" s="52" t="s">
        <v>1004</v>
      </c>
      <c r="D1234" s="52" t="s">
        <v>906</v>
      </c>
      <c r="E1234" s="8"/>
      <c r="F1234" s="9"/>
      <c r="G1234" s="8">
        <v>694</v>
      </c>
      <c r="H1234" s="9">
        <v>8.9122897136252696E-2</v>
      </c>
      <c r="I1234" s="8">
        <v>10455</v>
      </c>
      <c r="J1234" s="9">
        <v>0.10179739834865199</v>
      </c>
      <c r="K1234" s="8">
        <v>19</v>
      </c>
      <c r="L1234" s="9">
        <v>2.73775216138329E-2</v>
      </c>
      <c r="M1234" s="8">
        <v>438</v>
      </c>
      <c r="N1234" s="9">
        <v>4.1893830703012898E-2</v>
      </c>
      <c r="O1234" s="54" t="s">
        <v>978</v>
      </c>
      <c r="P1234" s="55">
        <v>15.064841498559099</v>
      </c>
      <c r="Q1234" s="55">
        <v>13.6014814814815</v>
      </c>
      <c r="R1234" s="117"/>
    </row>
    <row r="1235" spans="2:18" s="1" customFormat="1" ht="11.85" customHeight="1" x14ac:dyDescent="0.15">
      <c r="B1235" s="116" t="s">
        <v>775</v>
      </c>
      <c r="C1235" s="56" t="s">
        <v>1572</v>
      </c>
      <c r="D1235" s="56" t="s">
        <v>899</v>
      </c>
      <c r="E1235" s="10">
        <v>1</v>
      </c>
      <c r="F1235" s="11">
        <v>1.7331022530329299E-3</v>
      </c>
      <c r="G1235" s="10">
        <v>576</v>
      </c>
      <c r="H1235" s="11">
        <v>7.3969436239886999E-2</v>
      </c>
      <c r="I1235" s="10">
        <v>17909</v>
      </c>
      <c r="J1235" s="11">
        <v>0.174374902632809</v>
      </c>
      <c r="K1235" s="10">
        <v>7</v>
      </c>
      <c r="L1235" s="11">
        <v>1.2152777777777801E-2</v>
      </c>
      <c r="M1235" s="10">
        <v>259</v>
      </c>
      <c r="N1235" s="11">
        <v>1.4462002345189601E-2</v>
      </c>
      <c r="O1235" s="58" t="s">
        <v>976</v>
      </c>
      <c r="P1235" s="59">
        <v>31.0920138888889</v>
      </c>
      <c r="Q1235" s="59">
        <v>29.6414762741652</v>
      </c>
      <c r="R1235" s="118">
        <v>10.2430555555556</v>
      </c>
    </row>
    <row r="1236" spans="2:18" s="1" customFormat="1" ht="11.85" customHeight="1" x14ac:dyDescent="0.15">
      <c r="B1236" s="116" t="s">
        <v>294</v>
      </c>
      <c r="C1236" s="52" t="s">
        <v>1006</v>
      </c>
      <c r="D1236" s="52" t="s">
        <v>906</v>
      </c>
      <c r="E1236" s="8">
        <v>7</v>
      </c>
      <c r="F1236" s="9">
        <v>0.13207547169811301</v>
      </c>
      <c r="G1236" s="8">
        <v>46</v>
      </c>
      <c r="H1236" s="9">
        <v>5.9072813663798599E-3</v>
      </c>
      <c r="I1236" s="8">
        <v>201</v>
      </c>
      <c r="J1236" s="9">
        <v>1.9570805421405199E-3</v>
      </c>
      <c r="K1236" s="8"/>
      <c r="L1236" s="9"/>
      <c r="M1236" s="8"/>
      <c r="N1236" s="9"/>
      <c r="O1236" s="54" t="s">
        <v>915</v>
      </c>
      <c r="P1236" s="55">
        <v>4.3695652173913002</v>
      </c>
      <c r="Q1236" s="55">
        <v>4.3695652173913002</v>
      </c>
      <c r="R1236" s="117"/>
    </row>
    <row r="1237" spans="2:18" s="1" customFormat="1" ht="11.85" customHeight="1" x14ac:dyDescent="0.15">
      <c r="B1237" s="116" t="s">
        <v>776</v>
      </c>
      <c r="C1237" s="56" t="s">
        <v>1006</v>
      </c>
      <c r="D1237" s="56" t="s">
        <v>899</v>
      </c>
      <c r="E1237" s="10"/>
      <c r="F1237" s="11"/>
      <c r="G1237" s="10">
        <v>110</v>
      </c>
      <c r="H1237" s="11">
        <v>1.4126107615256201E-2</v>
      </c>
      <c r="I1237" s="10">
        <v>841</v>
      </c>
      <c r="J1237" s="11">
        <v>8.1885807758217792E-3</v>
      </c>
      <c r="K1237" s="10">
        <v>1</v>
      </c>
      <c r="L1237" s="11">
        <v>9.0909090909090905E-3</v>
      </c>
      <c r="M1237" s="10">
        <v>19</v>
      </c>
      <c r="N1237" s="11">
        <v>2.2592152199762201E-2</v>
      </c>
      <c r="O1237" s="58" t="s">
        <v>901</v>
      </c>
      <c r="P1237" s="59">
        <v>7.6454545454545499</v>
      </c>
      <c r="Q1237" s="59">
        <v>7.1834862385321099</v>
      </c>
      <c r="R1237" s="118">
        <v>0.78181818181818197</v>
      </c>
    </row>
    <row r="1238" spans="2:18" s="1" customFormat="1" ht="11.85" customHeight="1" x14ac:dyDescent="0.15">
      <c r="B1238" s="116" t="s">
        <v>275</v>
      </c>
      <c r="C1238" s="52" t="s">
        <v>1006</v>
      </c>
      <c r="D1238" s="52" t="s">
        <v>899</v>
      </c>
      <c r="E1238" s="8"/>
      <c r="F1238" s="9"/>
      <c r="G1238" s="8">
        <v>116</v>
      </c>
      <c r="H1238" s="9">
        <v>1.4896622576088399E-2</v>
      </c>
      <c r="I1238" s="8">
        <v>1247</v>
      </c>
      <c r="J1238" s="9">
        <v>1.2141688736563299E-2</v>
      </c>
      <c r="K1238" s="8">
        <v>9</v>
      </c>
      <c r="L1238" s="9">
        <v>7.7586206896551699E-2</v>
      </c>
      <c r="M1238" s="8">
        <v>115</v>
      </c>
      <c r="N1238" s="9">
        <v>9.2221331194867695E-2</v>
      </c>
      <c r="O1238" s="54" t="s">
        <v>900</v>
      </c>
      <c r="P1238" s="55">
        <v>10.75</v>
      </c>
      <c r="Q1238" s="55">
        <v>8.3925233644859798</v>
      </c>
      <c r="R1238" s="117">
        <v>2.6465517241379302</v>
      </c>
    </row>
    <row r="1239" spans="2:18" s="1" customFormat="1" ht="11.85" customHeight="1" x14ac:dyDescent="0.15">
      <c r="B1239" s="116" t="s">
        <v>432</v>
      </c>
      <c r="C1239" s="56" t="s">
        <v>1007</v>
      </c>
      <c r="D1239" s="56" t="s">
        <v>899</v>
      </c>
      <c r="E1239" s="10"/>
      <c r="F1239" s="11"/>
      <c r="G1239" s="10">
        <v>53</v>
      </c>
      <c r="H1239" s="11">
        <v>6.8062154873507101E-3</v>
      </c>
      <c r="I1239" s="10">
        <v>362</v>
      </c>
      <c r="J1239" s="11">
        <v>3.52469231967596E-3</v>
      </c>
      <c r="K1239" s="10">
        <v>4</v>
      </c>
      <c r="L1239" s="11">
        <v>7.54716981132076E-2</v>
      </c>
      <c r="M1239" s="10">
        <v>31</v>
      </c>
      <c r="N1239" s="11">
        <v>8.5635359116022103E-2</v>
      </c>
      <c r="O1239" s="58" t="s">
        <v>931</v>
      </c>
      <c r="P1239" s="59">
        <v>6.8301886792452802</v>
      </c>
      <c r="Q1239" s="59">
        <v>5.0408163265306101</v>
      </c>
      <c r="R1239" s="118">
        <v>3.6981132075471699</v>
      </c>
    </row>
    <row r="1240" spans="2:18" s="1" customFormat="1" ht="11.85" customHeight="1" x14ac:dyDescent="0.15">
      <c r="B1240" s="116" t="s">
        <v>296</v>
      </c>
      <c r="C1240" s="52" t="s">
        <v>1006</v>
      </c>
      <c r="D1240" s="52" t="s">
        <v>906</v>
      </c>
      <c r="E1240" s="8"/>
      <c r="F1240" s="9"/>
      <c r="G1240" s="8">
        <v>60</v>
      </c>
      <c r="H1240" s="9">
        <v>7.7051496083215603E-3</v>
      </c>
      <c r="I1240" s="8">
        <v>218</v>
      </c>
      <c r="J1240" s="9">
        <v>2.1226047670976798E-3</v>
      </c>
      <c r="K1240" s="8"/>
      <c r="L1240" s="9"/>
      <c r="M1240" s="8"/>
      <c r="N1240" s="9"/>
      <c r="O1240" s="54" t="s">
        <v>907</v>
      </c>
      <c r="P1240" s="55">
        <v>3.6333333333333302</v>
      </c>
      <c r="Q1240" s="55">
        <v>3.6333333333333302</v>
      </c>
      <c r="R1240" s="117"/>
    </row>
    <row r="1241" spans="2:18" s="1" customFormat="1" ht="11.85" customHeight="1" x14ac:dyDescent="0.15">
      <c r="B1241" s="116" t="s">
        <v>811</v>
      </c>
      <c r="C1241" s="56" t="s">
        <v>918</v>
      </c>
      <c r="D1241" s="56" t="s">
        <v>899</v>
      </c>
      <c r="E1241" s="10"/>
      <c r="F1241" s="11"/>
      <c r="G1241" s="10">
        <v>41</v>
      </c>
      <c r="H1241" s="11">
        <v>5.2651855656864E-3</v>
      </c>
      <c r="I1241" s="10">
        <v>500</v>
      </c>
      <c r="J1241" s="11">
        <v>4.8683595575634798E-3</v>
      </c>
      <c r="K1241" s="10">
        <v>1</v>
      </c>
      <c r="L1241" s="11">
        <v>2.4390243902439001E-2</v>
      </c>
      <c r="M1241" s="10">
        <v>24</v>
      </c>
      <c r="N1241" s="11">
        <v>4.8000000000000001E-2</v>
      </c>
      <c r="O1241" s="58" t="s">
        <v>936</v>
      </c>
      <c r="P1241" s="59">
        <v>12.1951219512195</v>
      </c>
      <c r="Q1241" s="59">
        <v>10.074999999999999</v>
      </c>
      <c r="R1241" s="118">
        <v>3.0975609756097602</v>
      </c>
    </row>
    <row r="1242" spans="2:18" s="1" customFormat="1" ht="11.85" customHeight="1" x14ac:dyDescent="0.15">
      <c r="B1242" s="116" t="s">
        <v>698</v>
      </c>
      <c r="C1242" s="52" t="s">
        <v>931</v>
      </c>
      <c r="D1242" s="52" t="s">
        <v>906</v>
      </c>
      <c r="E1242" s="8">
        <v>7</v>
      </c>
      <c r="F1242" s="9">
        <v>0.15909090909090901</v>
      </c>
      <c r="G1242" s="8">
        <v>37</v>
      </c>
      <c r="H1242" s="9">
        <v>4.7515089251316299E-3</v>
      </c>
      <c r="I1242" s="8">
        <v>72</v>
      </c>
      <c r="J1242" s="9">
        <v>7.0104377628914195E-4</v>
      </c>
      <c r="K1242" s="8"/>
      <c r="L1242" s="9"/>
      <c r="M1242" s="8"/>
      <c r="N1242" s="9"/>
      <c r="O1242" s="54" t="s">
        <v>916</v>
      </c>
      <c r="P1242" s="55">
        <v>1.9459459459459501</v>
      </c>
      <c r="Q1242" s="55">
        <v>1.9459459459459501</v>
      </c>
      <c r="R1242" s="117"/>
    </row>
    <row r="1243" spans="2:18" s="1" customFormat="1" ht="11.85" customHeight="1" x14ac:dyDescent="0.15">
      <c r="B1243" s="116" t="s">
        <v>387</v>
      </c>
      <c r="C1243" s="56" t="s">
        <v>1003</v>
      </c>
      <c r="D1243" s="56" t="s">
        <v>906</v>
      </c>
      <c r="E1243" s="10"/>
      <c r="F1243" s="11"/>
      <c r="G1243" s="10">
        <v>39</v>
      </c>
      <c r="H1243" s="11">
        <v>5.0083472454090098E-3</v>
      </c>
      <c r="I1243" s="10">
        <v>210</v>
      </c>
      <c r="J1243" s="11">
        <v>2.0447110141766601E-3</v>
      </c>
      <c r="K1243" s="10">
        <v>1</v>
      </c>
      <c r="L1243" s="11">
        <v>2.5641025641025599E-2</v>
      </c>
      <c r="M1243" s="10">
        <v>5</v>
      </c>
      <c r="N1243" s="11">
        <v>2.3809523809523801E-2</v>
      </c>
      <c r="O1243" s="58" t="s">
        <v>911</v>
      </c>
      <c r="P1243" s="59">
        <v>5.3846153846153904</v>
      </c>
      <c r="Q1243" s="59">
        <v>4.6052631578947398</v>
      </c>
      <c r="R1243" s="118"/>
    </row>
    <row r="1244" spans="2:18" s="1" customFormat="1" ht="11.85" customHeight="1" x14ac:dyDescent="0.15">
      <c r="B1244" s="116" t="s">
        <v>725</v>
      </c>
      <c r="C1244" s="52" t="s">
        <v>915</v>
      </c>
      <c r="D1244" s="52" t="s">
        <v>906</v>
      </c>
      <c r="E1244" s="8"/>
      <c r="F1244" s="9"/>
      <c r="G1244" s="8">
        <v>38</v>
      </c>
      <c r="H1244" s="9">
        <v>4.8799280852703198E-3</v>
      </c>
      <c r="I1244" s="8">
        <v>153</v>
      </c>
      <c r="J1244" s="9">
        <v>1.48971802461443E-3</v>
      </c>
      <c r="K1244" s="8"/>
      <c r="L1244" s="9"/>
      <c r="M1244" s="8"/>
      <c r="N1244" s="9"/>
      <c r="O1244" s="54" t="s">
        <v>944</v>
      </c>
      <c r="P1244" s="55">
        <v>4.0263157894736796</v>
      </c>
      <c r="Q1244" s="55">
        <v>4.0263157894736796</v>
      </c>
      <c r="R1244" s="117"/>
    </row>
    <row r="1245" spans="2:18" s="1" customFormat="1" ht="11.85" customHeight="1" x14ac:dyDescent="0.15">
      <c r="B1245" s="116" t="s">
        <v>697</v>
      </c>
      <c r="C1245" s="56" t="s">
        <v>931</v>
      </c>
      <c r="D1245" s="56" t="s">
        <v>906</v>
      </c>
      <c r="E1245" s="10">
        <v>8</v>
      </c>
      <c r="F1245" s="11">
        <v>0.10958904109589</v>
      </c>
      <c r="G1245" s="10">
        <v>65</v>
      </c>
      <c r="H1245" s="11">
        <v>8.3472454090150298E-3</v>
      </c>
      <c r="I1245" s="10">
        <v>242</v>
      </c>
      <c r="J1245" s="11">
        <v>2.3562860258607302E-3</v>
      </c>
      <c r="K1245" s="10">
        <v>1</v>
      </c>
      <c r="L1245" s="11">
        <v>1.5384615384615399E-2</v>
      </c>
      <c r="M1245" s="10">
        <v>8</v>
      </c>
      <c r="N1245" s="11">
        <v>3.3057851239669402E-2</v>
      </c>
      <c r="O1245" s="58" t="s">
        <v>920</v>
      </c>
      <c r="P1245" s="59">
        <v>3.7230769230769201</v>
      </c>
      <c r="Q1245" s="59">
        <v>3.5</v>
      </c>
      <c r="R1245" s="118"/>
    </row>
    <row r="1246" spans="2:18" s="1" customFormat="1" ht="11.85" customHeight="1" x14ac:dyDescent="0.15">
      <c r="B1246" s="116" t="s">
        <v>800</v>
      </c>
      <c r="C1246" s="52" t="s">
        <v>1007</v>
      </c>
      <c r="D1246" s="52" t="s">
        <v>899</v>
      </c>
      <c r="E1246" s="8"/>
      <c r="F1246" s="9"/>
      <c r="G1246" s="8">
        <v>37</v>
      </c>
      <c r="H1246" s="9">
        <v>4.7515089251316299E-3</v>
      </c>
      <c r="I1246" s="8">
        <v>563</v>
      </c>
      <c r="J1246" s="9">
        <v>5.4817728618164804E-3</v>
      </c>
      <c r="K1246" s="8">
        <v>5</v>
      </c>
      <c r="L1246" s="9">
        <v>0.135135135135135</v>
      </c>
      <c r="M1246" s="8">
        <v>100</v>
      </c>
      <c r="N1246" s="9">
        <v>0.177619893428064</v>
      </c>
      <c r="O1246" s="54" t="s">
        <v>900</v>
      </c>
      <c r="P1246" s="55">
        <v>15.2162162162162</v>
      </c>
      <c r="Q1246" s="55">
        <v>10.40625</v>
      </c>
      <c r="R1246" s="117">
        <v>4</v>
      </c>
    </row>
    <row r="1247" spans="2:18" s="1" customFormat="1" ht="11.85" customHeight="1" x14ac:dyDescent="0.15">
      <c r="B1247" s="116" t="s">
        <v>724</v>
      </c>
      <c r="C1247" s="56" t="s">
        <v>915</v>
      </c>
      <c r="D1247" s="56" t="s">
        <v>899</v>
      </c>
      <c r="E1247" s="10"/>
      <c r="F1247" s="11"/>
      <c r="G1247" s="10">
        <v>45</v>
      </c>
      <c r="H1247" s="11">
        <v>5.77886220624117E-3</v>
      </c>
      <c r="I1247" s="10">
        <v>247</v>
      </c>
      <c r="J1247" s="11">
        <v>2.4049696214363601E-3</v>
      </c>
      <c r="K1247" s="10">
        <v>1</v>
      </c>
      <c r="L1247" s="11">
        <v>2.2222222222222199E-2</v>
      </c>
      <c r="M1247" s="10">
        <v>13</v>
      </c>
      <c r="N1247" s="11">
        <v>5.2631578947368397E-2</v>
      </c>
      <c r="O1247" s="58" t="s">
        <v>947</v>
      </c>
      <c r="P1247" s="59">
        <v>5.4888888888888898</v>
      </c>
      <c r="Q1247" s="59">
        <v>4.1590909090909101</v>
      </c>
      <c r="R1247" s="118">
        <v>0.422222222222222</v>
      </c>
    </row>
    <row r="1248" spans="2:18" s="1" customFormat="1" ht="11.85" customHeight="1" x14ac:dyDescent="0.15">
      <c r="B1248" s="116" t="s">
        <v>761</v>
      </c>
      <c r="C1248" s="52" t="s">
        <v>1006</v>
      </c>
      <c r="D1248" s="52" t="s">
        <v>899</v>
      </c>
      <c r="E1248" s="8"/>
      <c r="F1248" s="9"/>
      <c r="G1248" s="8">
        <v>42</v>
      </c>
      <c r="H1248" s="9">
        <v>5.3936047258250899E-3</v>
      </c>
      <c r="I1248" s="8">
        <v>373</v>
      </c>
      <c r="J1248" s="9">
        <v>3.6317962299423599E-3</v>
      </c>
      <c r="K1248" s="8"/>
      <c r="L1248" s="9"/>
      <c r="M1248" s="8"/>
      <c r="N1248" s="9"/>
      <c r="O1248" s="54" t="s">
        <v>901</v>
      </c>
      <c r="P1248" s="55">
        <v>8.8809523809523796</v>
      </c>
      <c r="Q1248" s="55">
        <v>8.8809523809523796</v>
      </c>
      <c r="R1248" s="117">
        <v>0.61904761904761896</v>
      </c>
    </row>
    <row r="1249" spans="2:18" s="1" customFormat="1" ht="11.85" customHeight="1" x14ac:dyDescent="0.15">
      <c r="B1249" s="116" t="s">
        <v>393</v>
      </c>
      <c r="C1249" s="56" t="s">
        <v>1003</v>
      </c>
      <c r="D1249" s="56" t="s">
        <v>906</v>
      </c>
      <c r="E1249" s="10">
        <v>1</v>
      </c>
      <c r="F1249" s="11">
        <v>1.58730158730159E-2</v>
      </c>
      <c r="G1249" s="10">
        <v>62</v>
      </c>
      <c r="H1249" s="11">
        <v>7.9619879285989497E-3</v>
      </c>
      <c r="I1249" s="10">
        <v>265</v>
      </c>
      <c r="J1249" s="11">
        <v>2.5802305655086501E-3</v>
      </c>
      <c r="K1249" s="10">
        <v>1</v>
      </c>
      <c r="L1249" s="11">
        <v>1.6129032258064498E-2</v>
      </c>
      <c r="M1249" s="10">
        <v>4</v>
      </c>
      <c r="N1249" s="11">
        <v>1.5094339622641499E-2</v>
      </c>
      <c r="O1249" s="58" t="s">
        <v>901</v>
      </c>
      <c r="P1249" s="59">
        <v>4.2741935483870996</v>
      </c>
      <c r="Q1249" s="59">
        <v>3.6393442622950798</v>
      </c>
      <c r="R1249" s="118"/>
    </row>
    <row r="1250" spans="2:18" s="1" customFormat="1" ht="15.4" customHeight="1" x14ac:dyDescent="0.15">
      <c r="B1250" s="119" t="s">
        <v>1009</v>
      </c>
      <c r="C1250" s="63"/>
      <c r="D1250" s="63"/>
      <c r="E1250" s="20">
        <v>391</v>
      </c>
      <c r="F1250" s="22">
        <v>0.30909090909090903</v>
      </c>
      <c r="G1250" s="20">
        <v>874</v>
      </c>
      <c r="H1250" s="22">
        <v>0.112238345961217</v>
      </c>
      <c r="I1250" s="20">
        <v>12411</v>
      </c>
      <c r="J1250" s="22">
        <v>0.12084242093784101</v>
      </c>
      <c r="K1250" s="20">
        <v>141</v>
      </c>
      <c r="L1250" s="22">
        <v>0.161327231121281</v>
      </c>
      <c r="M1250" s="20">
        <v>2469</v>
      </c>
      <c r="N1250" s="22">
        <v>0.19893642736282299</v>
      </c>
      <c r="O1250" s="63"/>
      <c r="P1250" s="64">
        <v>14.2002288329519</v>
      </c>
      <c r="Q1250" s="64">
        <v>9.1678035470668497</v>
      </c>
      <c r="R1250" s="120">
        <v>4.3627002288329502</v>
      </c>
    </row>
    <row r="1251" spans="2:18" s="1" customFormat="1" ht="14.65" customHeight="1" x14ac:dyDescent="0.15">
      <c r="B1251" s="119" t="s">
        <v>1010</v>
      </c>
      <c r="C1251" s="65"/>
      <c r="D1251" s="65"/>
      <c r="E1251" s="21">
        <v>66</v>
      </c>
      <c r="F1251" s="23">
        <v>5.9836808703535797E-2</v>
      </c>
      <c r="G1251" s="21">
        <v>1037</v>
      </c>
      <c r="H1251" s="23">
        <v>0.13317066906382399</v>
      </c>
      <c r="I1251" s="21">
        <v>7247</v>
      </c>
      <c r="J1251" s="23">
        <v>7.0562003427325104E-2</v>
      </c>
      <c r="K1251" s="21">
        <v>91</v>
      </c>
      <c r="L1251" s="23">
        <v>8.7753134040501501E-2</v>
      </c>
      <c r="M1251" s="21">
        <v>1903</v>
      </c>
      <c r="N1251" s="23">
        <v>0.262591417138126</v>
      </c>
      <c r="O1251" s="65"/>
      <c r="P1251" s="66">
        <v>6.9884281581485101</v>
      </c>
      <c r="Q1251" s="66">
        <v>5.0126849894291796</v>
      </c>
      <c r="R1251" s="121"/>
    </row>
    <row r="1252" spans="2:18" s="1" customFormat="1" ht="14.65" customHeight="1" x14ac:dyDescent="0.15">
      <c r="B1252" s="108" t="s">
        <v>879</v>
      </c>
      <c r="C1252" s="122"/>
      <c r="D1252" s="122"/>
      <c r="E1252" s="109">
        <v>515</v>
      </c>
      <c r="F1252" s="110">
        <v>6.2033245001204503E-2</v>
      </c>
      <c r="G1252" s="109">
        <v>7787</v>
      </c>
      <c r="H1252" s="110">
        <v>1</v>
      </c>
      <c r="I1252" s="109">
        <v>102704</v>
      </c>
      <c r="J1252" s="110">
        <v>1</v>
      </c>
      <c r="K1252" s="109">
        <v>493</v>
      </c>
      <c r="L1252" s="110">
        <v>6.3310645948375502E-2</v>
      </c>
      <c r="M1252" s="109">
        <v>8208</v>
      </c>
      <c r="N1252" s="110">
        <v>7.9918990496962106E-2</v>
      </c>
      <c r="O1252" s="122"/>
      <c r="P1252" s="123">
        <v>13.1891614228843</v>
      </c>
      <c r="Q1252" s="123">
        <v>11.111324376199599</v>
      </c>
      <c r="R1252" s="124">
        <v>5.8005984766050096</v>
      </c>
    </row>
    <row r="1253" spans="2:18" s="1" customFormat="1" ht="12.75" customHeight="1" x14ac:dyDescent="0.2">
      <c r="B1253" s="183" t="s">
        <v>979</v>
      </c>
      <c r="C1253" s="183"/>
      <c r="D1253" s="183"/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</row>
    <row r="1254" spans="2:18" s="1" customFormat="1" ht="14.65" customHeight="1" x14ac:dyDescent="0.15"/>
    <row r="1255" spans="2:18" s="1" customFormat="1" ht="14.65" customHeight="1" x14ac:dyDescent="0.15">
      <c r="B1255" s="114" t="s">
        <v>1843</v>
      </c>
    </row>
    <row r="1256" spans="2:18" s="1" customFormat="1" ht="21.75" customHeight="1" x14ac:dyDescent="0.2">
      <c r="B1256" s="192"/>
      <c r="C1256" s="101"/>
      <c r="D1256" s="193"/>
      <c r="E1256" s="193"/>
      <c r="F1256" s="193"/>
      <c r="G1256" s="167" t="s">
        <v>885</v>
      </c>
      <c r="H1256" s="167"/>
      <c r="I1256" s="167"/>
      <c r="J1256" s="167"/>
      <c r="K1256" s="167"/>
      <c r="L1256" s="167"/>
      <c r="M1256" s="167"/>
      <c r="N1256" s="167"/>
      <c r="O1256" s="167"/>
      <c r="P1256" s="167"/>
      <c r="Q1256" s="167"/>
      <c r="R1256" s="167"/>
    </row>
    <row r="1257" spans="2:18" s="1" customFormat="1" ht="14.65" customHeight="1" x14ac:dyDescent="0.2">
      <c r="B1257" s="192"/>
      <c r="C1257" s="62"/>
      <c r="D1257" s="193"/>
      <c r="E1257" s="193"/>
      <c r="F1257" s="193"/>
      <c r="G1257" s="177" t="s">
        <v>832</v>
      </c>
      <c r="H1257" s="177"/>
      <c r="I1257" s="177"/>
      <c r="J1257" s="177"/>
      <c r="K1257" s="174" t="s">
        <v>886</v>
      </c>
      <c r="L1257" s="174"/>
      <c r="M1257" s="174"/>
      <c r="N1257" s="174"/>
      <c r="O1257" s="174" t="s">
        <v>887</v>
      </c>
      <c r="P1257" s="191" t="s">
        <v>888</v>
      </c>
      <c r="Q1257" s="191"/>
      <c r="R1257" s="191"/>
    </row>
    <row r="1258" spans="2:18" s="1" customFormat="1" ht="14.65" customHeight="1" x14ac:dyDescent="0.15">
      <c r="B1258" s="194" t="s">
        <v>274</v>
      </c>
      <c r="C1258" s="177" t="s">
        <v>1001</v>
      </c>
      <c r="D1258" s="177" t="s">
        <v>889</v>
      </c>
      <c r="E1258" s="195" t="s">
        <v>842</v>
      </c>
      <c r="F1258" s="195"/>
      <c r="G1258" s="177" t="s">
        <v>890</v>
      </c>
      <c r="H1258" s="177"/>
      <c r="I1258" s="177" t="s">
        <v>891</v>
      </c>
      <c r="J1258" s="177"/>
      <c r="K1258" s="174" t="s">
        <v>890</v>
      </c>
      <c r="L1258" s="174"/>
      <c r="M1258" s="174" t="s">
        <v>891</v>
      </c>
      <c r="N1258" s="174"/>
      <c r="O1258" s="174"/>
      <c r="P1258" s="191"/>
      <c r="Q1258" s="191"/>
      <c r="R1258" s="191"/>
    </row>
    <row r="1259" spans="2:18" s="1" customFormat="1" ht="37.15" customHeight="1" x14ac:dyDescent="0.15">
      <c r="B1259" s="194"/>
      <c r="C1259" s="177"/>
      <c r="D1259" s="177"/>
      <c r="E1259" s="50" t="s">
        <v>892</v>
      </c>
      <c r="F1259" s="50" t="s">
        <v>893</v>
      </c>
      <c r="G1259" s="50" t="s">
        <v>892</v>
      </c>
      <c r="H1259" s="27" t="s">
        <v>894</v>
      </c>
      <c r="I1259" s="50" t="s">
        <v>892</v>
      </c>
      <c r="J1259" s="27" t="s">
        <v>894</v>
      </c>
      <c r="K1259" s="27" t="s">
        <v>892</v>
      </c>
      <c r="L1259" s="27" t="s">
        <v>893</v>
      </c>
      <c r="M1259" s="27" t="s">
        <v>892</v>
      </c>
      <c r="N1259" s="27" t="s">
        <v>893</v>
      </c>
      <c r="O1259" s="174"/>
      <c r="P1259" s="27" t="s">
        <v>895</v>
      </c>
      <c r="Q1259" s="27" t="s">
        <v>896</v>
      </c>
      <c r="R1259" s="115" t="s">
        <v>897</v>
      </c>
    </row>
    <row r="1260" spans="2:18" s="1" customFormat="1" ht="11.85" customHeight="1" x14ac:dyDescent="0.15">
      <c r="B1260" s="116" t="s">
        <v>391</v>
      </c>
      <c r="C1260" s="52" t="s">
        <v>1003</v>
      </c>
      <c r="D1260" s="52" t="s">
        <v>906</v>
      </c>
      <c r="E1260" s="8">
        <v>13</v>
      </c>
      <c r="F1260" s="9">
        <v>3.8575667655786398E-2</v>
      </c>
      <c r="G1260" s="8">
        <v>324</v>
      </c>
      <c r="H1260" s="9">
        <v>0.113445378151261</v>
      </c>
      <c r="I1260" s="8">
        <v>2736</v>
      </c>
      <c r="J1260" s="9">
        <v>0.15745856353591201</v>
      </c>
      <c r="K1260" s="8">
        <v>21</v>
      </c>
      <c r="L1260" s="9">
        <v>6.4814814814814797E-2</v>
      </c>
      <c r="M1260" s="8">
        <v>225</v>
      </c>
      <c r="N1260" s="9">
        <v>8.2236842105263205E-2</v>
      </c>
      <c r="O1260" s="54" t="s">
        <v>915</v>
      </c>
      <c r="P1260" s="55">
        <v>8.44444444444445</v>
      </c>
      <c r="Q1260" s="55">
        <v>6.6237623762376199</v>
      </c>
      <c r="R1260" s="117"/>
    </row>
    <row r="1261" spans="2:18" s="1" customFormat="1" ht="11.85" customHeight="1" x14ac:dyDescent="0.15">
      <c r="B1261" s="116" t="s">
        <v>356</v>
      </c>
      <c r="C1261" s="56" t="s">
        <v>1004</v>
      </c>
      <c r="D1261" s="56" t="s">
        <v>906</v>
      </c>
      <c r="E1261" s="10"/>
      <c r="F1261" s="11"/>
      <c r="G1261" s="10">
        <v>38</v>
      </c>
      <c r="H1261" s="11">
        <v>1.33053221288515E-2</v>
      </c>
      <c r="I1261" s="10">
        <v>236</v>
      </c>
      <c r="J1261" s="11">
        <v>1.3581952117863699E-2</v>
      </c>
      <c r="K1261" s="10"/>
      <c r="L1261" s="11"/>
      <c r="M1261" s="10"/>
      <c r="N1261" s="11"/>
      <c r="O1261" s="58" t="s">
        <v>914</v>
      </c>
      <c r="P1261" s="59">
        <v>6.2105263157894699</v>
      </c>
      <c r="Q1261" s="59">
        <v>6.2105263157894699</v>
      </c>
      <c r="R1261" s="118"/>
    </row>
    <row r="1262" spans="2:18" s="1" customFormat="1" ht="11.85" customHeight="1" x14ac:dyDescent="0.15">
      <c r="B1262" s="116" t="s">
        <v>358</v>
      </c>
      <c r="C1262" s="52" t="s">
        <v>1004</v>
      </c>
      <c r="D1262" s="52" t="s">
        <v>906</v>
      </c>
      <c r="E1262" s="8"/>
      <c r="F1262" s="9"/>
      <c r="G1262" s="8">
        <v>17</v>
      </c>
      <c r="H1262" s="9">
        <v>5.9523809523809503E-3</v>
      </c>
      <c r="I1262" s="8">
        <v>146</v>
      </c>
      <c r="J1262" s="9">
        <v>8.4023941068139991E-3</v>
      </c>
      <c r="K1262" s="8">
        <v>3</v>
      </c>
      <c r="L1262" s="9">
        <v>0.17647058823529399</v>
      </c>
      <c r="M1262" s="8">
        <v>41</v>
      </c>
      <c r="N1262" s="9">
        <v>0.28082191780821902</v>
      </c>
      <c r="O1262" s="54" t="s">
        <v>923</v>
      </c>
      <c r="P1262" s="55">
        <v>8.5882352941176503</v>
      </c>
      <c r="Q1262" s="55">
        <v>4.28571428571429</v>
      </c>
      <c r="R1262" s="117"/>
    </row>
    <row r="1263" spans="2:18" s="1" customFormat="1" ht="11.85" customHeight="1" x14ac:dyDescent="0.15">
      <c r="B1263" s="116" t="s">
        <v>790</v>
      </c>
      <c r="C1263" s="56" t="s">
        <v>1003</v>
      </c>
      <c r="D1263" s="56" t="s">
        <v>899</v>
      </c>
      <c r="E1263" s="10">
        <v>6</v>
      </c>
      <c r="F1263" s="11">
        <v>1.3274336283185801E-2</v>
      </c>
      <c r="G1263" s="10">
        <v>446</v>
      </c>
      <c r="H1263" s="11">
        <v>0.15616246498599401</v>
      </c>
      <c r="I1263" s="10">
        <v>2276</v>
      </c>
      <c r="J1263" s="11">
        <v>0.130985267034991</v>
      </c>
      <c r="K1263" s="10">
        <v>28</v>
      </c>
      <c r="L1263" s="11">
        <v>6.2780269058296007E-2</v>
      </c>
      <c r="M1263" s="10">
        <v>226</v>
      </c>
      <c r="N1263" s="11">
        <v>9.9297012302284701E-2</v>
      </c>
      <c r="O1263" s="58" t="s">
        <v>916</v>
      </c>
      <c r="P1263" s="59">
        <v>5.1031390134529202</v>
      </c>
      <c r="Q1263" s="59">
        <v>4.1674641148325398</v>
      </c>
      <c r="R1263" s="118">
        <v>1.0695067264574001</v>
      </c>
    </row>
    <row r="1264" spans="2:18" s="1" customFormat="1" ht="11.85" customHeight="1" x14ac:dyDescent="0.15">
      <c r="B1264" s="116" t="s">
        <v>791</v>
      </c>
      <c r="C1264" s="52" t="s">
        <v>1003</v>
      </c>
      <c r="D1264" s="52" t="s">
        <v>899</v>
      </c>
      <c r="E1264" s="8">
        <v>11</v>
      </c>
      <c r="F1264" s="9">
        <v>0.13095238095238099</v>
      </c>
      <c r="G1264" s="8">
        <v>73</v>
      </c>
      <c r="H1264" s="9">
        <v>2.5560224089635899E-2</v>
      </c>
      <c r="I1264" s="8">
        <v>273</v>
      </c>
      <c r="J1264" s="9">
        <v>1.5711325966850799E-2</v>
      </c>
      <c r="K1264" s="8">
        <v>1</v>
      </c>
      <c r="L1264" s="9">
        <v>1.3698630136986301E-2</v>
      </c>
      <c r="M1264" s="8">
        <v>4</v>
      </c>
      <c r="N1264" s="9">
        <v>1.4652014652014701E-2</v>
      </c>
      <c r="O1264" s="54" t="s">
        <v>916</v>
      </c>
      <c r="P1264" s="55">
        <v>3.7397260273972601</v>
      </c>
      <c r="Q1264" s="55">
        <v>3.5833333333333299</v>
      </c>
      <c r="R1264" s="117">
        <v>0.95890410958904104</v>
      </c>
    </row>
    <row r="1265" spans="2:18" s="1" customFormat="1" ht="11.85" customHeight="1" x14ac:dyDescent="0.15">
      <c r="B1265" s="116" t="s">
        <v>809</v>
      </c>
      <c r="C1265" s="56" t="s">
        <v>918</v>
      </c>
      <c r="D1265" s="56" t="s">
        <v>906</v>
      </c>
      <c r="E1265" s="10"/>
      <c r="F1265" s="11"/>
      <c r="G1265" s="10">
        <v>23</v>
      </c>
      <c r="H1265" s="11">
        <v>8.0532212885154105E-3</v>
      </c>
      <c r="I1265" s="10">
        <v>234</v>
      </c>
      <c r="J1265" s="11">
        <v>1.3466850828729299E-2</v>
      </c>
      <c r="K1265" s="10">
        <v>1</v>
      </c>
      <c r="L1265" s="11">
        <v>4.3478260869565202E-2</v>
      </c>
      <c r="M1265" s="10">
        <v>31</v>
      </c>
      <c r="N1265" s="11">
        <v>0.13247863247863201</v>
      </c>
      <c r="O1265" s="58" t="s">
        <v>971</v>
      </c>
      <c r="P1265" s="59">
        <v>10.173913043478301</v>
      </c>
      <c r="Q1265" s="59">
        <v>7.3636363636363598</v>
      </c>
      <c r="R1265" s="118"/>
    </row>
    <row r="1266" spans="2:18" s="1" customFormat="1" ht="11.85" customHeight="1" x14ac:dyDescent="0.15">
      <c r="B1266" s="116" t="s">
        <v>753</v>
      </c>
      <c r="C1266" s="52" t="s">
        <v>1003</v>
      </c>
      <c r="D1266" s="52" t="s">
        <v>899</v>
      </c>
      <c r="E1266" s="8">
        <v>5</v>
      </c>
      <c r="F1266" s="9">
        <v>0.18518518518518501</v>
      </c>
      <c r="G1266" s="8">
        <v>22</v>
      </c>
      <c r="H1266" s="9">
        <v>7.7030812324930002E-3</v>
      </c>
      <c r="I1266" s="8">
        <v>97</v>
      </c>
      <c r="J1266" s="9">
        <v>5.5824125230202601E-3</v>
      </c>
      <c r="K1266" s="8">
        <v>2</v>
      </c>
      <c r="L1266" s="9">
        <v>9.0909090909090898E-2</v>
      </c>
      <c r="M1266" s="8">
        <v>7</v>
      </c>
      <c r="N1266" s="9">
        <v>7.2164948453608199E-2</v>
      </c>
      <c r="O1266" s="54" t="s">
        <v>925</v>
      </c>
      <c r="P1266" s="55">
        <v>4.4090909090909101</v>
      </c>
      <c r="Q1266" s="55">
        <v>3.8</v>
      </c>
      <c r="R1266" s="117">
        <v>1.77272727272727</v>
      </c>
    </row>
    <row r="1267" spans="2:18" s="1" customFormat="1" ht="11.85" customHeight="1" x14ac:dyDescent="0.15">
      <c r="B1267" s="116" t="s">
        <v>572</v>
      </c>
      <c r="C1267" s="56" t="s">
        <v>916</v>
      </c>
      <c r="D1267" s="56" t="s">
        <v>906</v>
      </c>
      <c r="E1267" s="10"/>
      <c r="F1267" s="11"/>
      <c r="G1267" s="10">
        <v>11</v>
      </c>
      <c r="H1267" s="11">
        <v>3.8515406162465001E-3</v>
      </c>
      <c r="I1267" s="10">
        <v>128</v>
      </c>
      <c r="J1267" s="11">
        <v>7.3664825046040501E-3</v>
      </c>
      <c r="K1267" s="10">
        <v>1</v>
      </c>
      <c r="L1267" s="11">
        <v>9.0909090909090898E-2</v>
      </c>
      <c r="M1267" s="10">
        <v>16</v>
      </c>
      <c r="N1267" s="11">
        <v>0.125</v>
      </c>
      <c r="O1267" s="58" t="s">
        <v>943</v>
      </c>
      <c r="P1267" s="59">
        <v>11.636363636363599</v>
      </c>
      <c r="Q1267" s="59">
        <v>8.3000000000000007</v>
      </c>
      <c r="R1267" s="118"/>
    </row>
    <row r="1268" spans="2:18" s="1" customFormat="1" ht="11.85" customHeight="1" x14ac:dyDescent="0.15">
      <c r="B1268" s="116" t="s">
        <v>409</v>
      </c>
      <c r="C1268" s="52" t="s">
        <v>1003</v>
      </c>
      <c r="D1268" s="52" t="s">
        <v>906</v>
      </c>
      <c r="E1268" s="8">
        <v>4</v>
      </c>
      <c r="F1268" s="9">
        <v>0.133333333333333</v>
      </c>
      <c r="G1268" s="8">
        <v>26</v>
      </c>
      <c r="H1268" s="9">
        <v>9.1036414565826406E-3</v>
      </c>
      <c r="I1268" s="8">
        <v>89</v>
      </c>
      <c r="J1268" s="9">
        <v>5.1220073664825097E-3</v>
      </c>
      <c r="K1268" s="8"/>
      <c r="L1268" s="9"/>
      <c r="M1268" s="8"/>
      <c r="N1268" s="9"/>
      <c r="O1268" s="54" t="s">
        <v>931</v>
      </c>
      <c r="P1268" s="55">
        <v>3.4230769230769198</v>
      </c>
      <c r="Q1268" s="55">
        <v>3.4230769230769198</v>
      </c>
      <c r="R1268" s="117"/>
    </row>
    <row r="1269" spans="2:18" s="1" customFormat="1" ht="11.85" customHeight="1" x14ac:dyDescent="0.15">
      <c r="B1269" s="116" t="s">
        <v>389</v>
      </c>
      <c r="C1269" s="56" t="s">
        <v>1003</v>
      </c>
      <c r="D1269" s="56" t="s">
        <v>906</v>
      </c>
      <c r="E1269" s="10">
        <v>50</v>
      </c>
      <c r="F1269" s="11">
        <v>0.29940119760479</v>
      </c>
      <c r="G1269" s="10">
        <v>117</v>
      </c>
      <c r="H1269" s="11">
        <v>4.09663865546218E-2</v>
      </c>
      <c r="I1269" s="10">
        <v>361</v>
      </c>
      <c r="J1269" s="11">
        <v>2.0775782688766099E-2</v>
      </c>
      <c r="K1269" s="10"/>
      <c r="L1269" s="11"/>
      <c r="M1269" s="10"/>
      <c r="N1269" s="11"/>
      <c r="O1269" s="58" t="s">
        <v>922</v>
      </c>
      <c r="P1269" s="59">
        <v>3.0854700854700901</v>
      </c>
      <c r="Q1269" s="59">
        <v>3.0854700854700901</v>
      </c>
      <c r="R1269" s="118"/>
    </row>
    <row r="1270" spans="2:18" s="1" customFormat="1" ht="11.85" customHeight="1" x14ac:dyDescent="0.15">
      <c r="B1270" s="116" t="s">
        <v>785</v>
      </c>
      <c r="C1270" s="52" t="s">
        <v>1003</v>
      </c>
      <c r="D1270" s="52" t="s">
        <v>899</v>
      </c>
      <c r="E1270" s="8">
        <v>15</v>
      </c>
      <c r="F1270" s="9">
        <v>8.6705202312138699E-2</v>
      </c>
      <c r="G1270" s="8">
        <v>158</v>
      </c>
      <c r="H1270" s="9">
        <v>5.53221288515406E-2</v>
      </c>
      <c r="I1270" s="8">
        <v>627</v>
      </c>
      <c r="J1270" s="9">
        <v>3.6084254143646403E-2</v>
      </c>
      <c r="K1270" s="8">
        <v>1</v>
      </c>
      <c r="L1270" s="9">
        <v>6.3291139240506302E-3</v>
      </c>
      <c r="M1270" s="8">
        <v>16</v>
      </c>
      <c r="N1270" s="9">
        <v>2.5518341307814999E-2</v>
      </c>
      <c r="O1270" s="54" t="s">
        <v>914</v>
      </c>
      <c r="P1270" s="55">
        <v>3.9683544303797502</v>
      </c>
      <c r="Q1270" s="55">
        <v>3.7197452229299399</v>
      </c>
      <c r="R1270" s="117">
        <v>1.55063291139241</v>
      </c>
    </row>
    <row r="1271" spans="2:18" s="1" customFormat="1" ht="11.85" customHeight="1" x14ac:dyDescent="0.15">
      <c r="B1271" s="116" t="s">
        <v>408</v>
      </c>
      <c r="C1271" s="56" t="s">
        <v>1003</v>
      </c>
      <c r="D1271" s="56" t="s">
        <v>906</v>
      </c>
      <c r="E1271" s="10">
        <v>3</v>
      </c>
      <c r="F1271" s="11">
        <v>4.4117647058823498E-2</v>
      </c>
      <c r="G1271" s="10">
        <v>65</v>
      </c>
      <c r="H1271" s="11">
        <v>2.2759103641456599E-2</v>
      </c>
      <c r="I1271" s="10">
        <v>306</v>
      </c>
      <c r="J1271" s="11">
        <v>1.7610497237569099E-2</v>
      </c>
      <c r="K1271" s="10">
        <v>5</v>
      </c>
      <c r="L1271" s="11">
        <v>7.69230769230769E-2</v>
      </c>
      <c r="M1271" s="10">
        <v>33</v>
      </c>
      <c r="N1271" s="11">
        <v>0.10784313725490199</v>
      </c>
      <c r="O1271" s="58" t="s">
        <v>921</v>
      </c>
      <c r="P1271" s="59">
        <v>4.7076923076923096</v>
      </c>
      <c r="Q1271" s="59">
        <v>3.55</v>
      </c>
      <c r="R1271" s="118"/>
    </row>
    <row r="1272" spans="2:18" s="1" customFormat="1" ht="11.85" customHeight="1" x14ac:dyDescent="0.15">
      <c r="B1272" s="116" t="s">
        <v>373</v>
      </c>
      <c r="C1272" s="52" t="s">
        <v>1003</v>
      </c>
      <c r="D1272" s="52" t="s">
        <v>899</v>
      </c>
      <c r="E1272" s="8"/>
      <c r="F1272" s="9"/>
      <c r="G1272" s="8">
        <v>30</v>
      </c>
      <c r="H1272" s="9">
        <v>1.0504201680672299E-2</v>
      </c>
      <c r="I1272" s="8">
        <v>627</v>
      </c>
      <c r="J1272" s="9">
        <v>3.6084254143646403E-2</v>
      </c>
      <c r="K1272" s="8">
        <v>15</v>
      </c>
      <c r="L1272" s="9">
        <v>0.5</v>
      </c>
      <c r="M1272" s="8">
        <v>345</v>
      </c>
      <c r="N1272" s="9">
        <v>0.55023923444976097</v>
      </c>
      <c r="O1272" s="54" t="s">
        <v>911</v>
      </c>
      <c r="P1272" s="55">
        <v>20.9</v>
      </c>
      <c r="Q1272" s="55">
        <v>10.266666666666699</v>
      </c>
      <c r="R1272" s="117">
        <v>7.93333333333333</v>
      </c>
    </row>
    <row r="1273" spans="2:18" s="1" customFormat="1" ht="11.85" customHeight="1" x14ac:dyDescent="0.15">
      <c r="B1273" s="116" t="s">
        <v>347</v>
      </c>
      <c r="C1273" s="56" t="s">
        <v>1004</v>
      </c>
      <c r="D1273" s="56" t="s">
        <v>906</v>
      </c>
      <c r="E1273" s="10">
        <v>1</v>
      </c>
      <c r="F1273" s="11">
        <v>1.35135135135135E-2</v>
      </c>
      <c r="G1273" s="10">
        <v>73</v>
      </c>
      <c r="H1273" s="11">
        <v>2.5560224089635899E-2</v>
      </c>
      <c r="I1273" s="10">
        <v>401</v>
      </c>
      <c r="J1273" s="11">
        <v>2.3077808471454901E-2</v>
      </c>
      <c r="K1273" s="10"/>
      <c r="L1273" s="11"/>
      <c r="M1273" s="10"/>
      <c r="N1273" s="11"/>
      <c r="O1273" s="58" t="s">
        <v>930</v>
      </c>
      <c r="P1273" s="59">
        <v>5.4931506849315097</v>
      </c>
      <c r="Q1273" s="59">
        <v>5.4931506849315097</v>
      </c>
      <c r="R1273" s="118"/>
    </row>
    <row r="1274" spans="2:18" s="1" customFormat="1" ht="11.85" customHeight="1" x14ac:dyDescent="0.15">
      <c r="B1274" s="116" t="s">
        <v>388</v>
      </c>
      <c r="C1274" s="52" t="s">
        <v>1003</v>
      </c>
      <c r="D1274" s="52" t="s">
        <v>906</v>
      </c>
      <c r="E1274" s="8">
        <v>8</v>
      </c>
      <c r="F1274" s="9">
        <v>5.0955414012738898E-2</v>
      </c>
      <c r="G1274" s="8">
        <v>149</v>
      </c>
      <c r="H1274" s="9">
        <v>5.2170868347338903E-2</v>
      </c>
      <c r="I1274" s="8">
        <v>1152</v>
      </c>
      <c r="J1274" s="9">
        <v>6.6298342541436503E-2</v>
      </c>
      <c r="K1274" s="8">
        <v>39</v>
      </c>
      <c r="L1274" s="9">
        <v>0.26174496644295298</v>
      </c>
      <c r="M1274" s="8">
        <v>398</v>
      </c>
      <c r="N1274" s="9">
        <v>0.34548611111111099</v>
      </c>
      <c r="O1274" s="54" t="s">
        <v>922</v>
      </c>
      <c r="P1274" s="55">
        <v>7.7315436241610698</v>
      </c>
      <c r="Q1274" s="55">
        <v>3.66363636363636</v>
      </c>
      <c r="R1274" s="117"/>
    </row>
    <row r="1275" spans="2:18" s="1" customFormat="1" ht="11.85" customHeight="1" x14ac:dyDescent="0.15">
      <c r="B1275" s="116" t="s">
        <v>403</v>
      </c>
      <c r="C1275" s="56" t="s">
        <v>1003</v>
      </c>
      <c r="D1275" s="56" t="s">
        <v>906</v>
      </c>
      <c r="E1275" s="10">
        <v>54</v>
      </c>
      <c r="F1275" s="11">
        <v>0.41221374045801501</v>
      </c>
      <c r="G1275" s="10">
        <v>77</v>
      </c>
      <c r="H1275" s="11">
        <v>2.6960784313725498E-2</v>
      </c>
      <c r="I1275" s="10">
        <v>270</v>
      </c>
      <c r="J1275" s="11">
        <v>1.5538674033149199E-2</v>
      </c>
      <c r="K1275" s="10">
        <v>1</v>
      </c>
      <c r="L1275" s="11">
        <v>1.2987012987013E-2</v>
      </c>
      <c r="M1275" s="10">
        <v>2</v>
      </c>
      <c r="N1275" s="11">
        <v>7.4074074074074103E-3</v>
      </c>
      <c r="O1275" s="58" t="s">
        <v>917</v>
      </c>
      <c r="P1275" s="59">
        <v>3.5064935064935101</v>
      </c>
      <c r="Q1275" s="59">
        <v>3.3421052631578898</v>
      </c>
      <c r="R1275" s="118"/>
    </row>
    <row r="1276" spans="2:18" s="1" customFormat="1" ht="11.85" customHeight="1" x14ac:dyDescent="0.15">
      <c r="B1276" s="116" t="s">
        <v>386</v>
      </c>
      <c r="C1276" s="52" t="s">
        <v>1003</v>
      </c>
      <c r="D1276" s="52" t="s">
        <v>906</v>
      </c>
      <c r="E1276" s="8">
        <v>29</v>
      </c>
      <c r="F1276" s="9">
        <v>8.1232492997198896E-2</v>
      </c>
      <c r="G1276" s="8">
        <v>328</v>
      </c>
      <c r="H1276" s="9">
        <v>0.11484593837535</v>
      </c>
      <c r="I1276" s="8">
        <v>1023</v>
      </c>
      <c r="J1276" s="9">
        <v>5.8874309392265199E-2</v>
      </c>
      <c r="K1276" s="8">
        <v>1</v>
      </c>
      <c r="L1276" s="9">
        <v>3.0487804878048799E-3</v>
      </c>
      <c r="M1276" s="8">
        <v>1</v>
      </c>
      <c r="N1276" s="9">
        <v>9.7751710654936505E-4</v>
      </c>
      <c r="O1276" s="54" t="s">
        <v>935</v>
      </c>
      <c r="P1276" s="55">
        <v>3.11890243902439</v>
      </c>
      <c r="Q1276" s="55">
        <v>3.07339449541284</v>
      </c>
      <c r="R1276" s="117"/>
    </row>
    <row r="1277" spans="2:18" s="1" customFormat="1" ht="11.85" customHeight="1" x14ac:dyDescent="0.15">
      <c r="B1277" s="116" t="s">
        <v>752</v>
      </c>
      <c r="C1277" s="56" t="s">
        <v>1003</v>
      </c>
      <c r="D1277" s="56" t="s">
        <v>899</v>
      </c>
      <c r="E1277" s="10"/>
      <c r="F1277" s="11"/>
      <c r="G1277" s="10">
        <v>18</v>
      </c>
      <c r="H1277" s="11">
        <v>6.3025210084033598E-3</v>
      </c>
      <c r="I1277" s="10">
        <v>229</v>
      </c>
      <c r="J1277" s="11">
        <v>1.3179097605893199E-2</v>
      </c>
      <c r="K1277" s="10">
        <v>1</v>
      </c>
      <c r="L1277" s="11">
        <v>5.5555555555555601E-2</v>
      </c>
      <c r="M1277" s="10">
        <v>3</v>
      </c>
      <c r="N1277" s="11">
        <v>1.31004366812227E-2</v>
      </c>
      <c r="O1277" s="58" t="s">
        <v>947</v>
      </c>
      <c r="P1277" s="59">
        <v>12.7222222222222</v>
      </c>
      <c r="Q1277" s="59">
        <v>10.294117647058799</v>
      </c>
      <c r="R1277" s="118">
        <v>6.8888888888888902</v>
      </c>
    </row>
    <row r="1278" spans="2:18" s="1" customFormat="1" ht="11.85" customHeight="1" x14ac:dyDescent="0.15">
      <c r="B1278" s="116" t="s">
        <v>402</v>
      </c>
      <c r="C1278" s="52" t="s">
        <v>1003</v>
      </c>
      <c r="D1278" s="52" t="s">
        <v>906</v>
      </c>
      <c r="E1278" s="8">
        <v>10</v>
      </c>
      <c r="F1278" s="9">
        <v>0.128205128205128</v>
      </c>
      <c r="G1278" s="8">
        <v>68</v>
      </c>
      <c r="H1278" s="9">
        <v>2.3809523809523801E-2</v>
      </c>
      <c r="I1278" s="8">
        <v>437</v>
      </c>
      <c r="J1278" s="9">
        <v>2.5149631675874799E-2</v>
      </c>
      <c r="K1278" s="8">
        <v>13</v>
      </c>
      <c r="L1278" s="9">
        <v>0.191176470588235</v>
      </c>
      <c r="M1278" s="8">
        <v>144</v>
      </c>
      <c r="N1278" s="9">
        <v>0.32951945080091499</v>
      </c>
      <c r="O1278" s="54" t="s">
        <v>922</v>
      </c>
      <c r="P1278" s="55">
        <v>6.4264705882352899</v>
      </c>
      <c r="Q1278" s="55">
        <v>3.2</v>
      </c>
      <c r="R1278" s="117"/>
    </row>
    <row r="1279" spans="2:18" s="1" customFormat="1" ht="11.85" customHeight="1" x14ac:dyDescent="0.15">
      <c r="B1279" s="116" t="s">
        <v>377</v>
      </c>
      <c r="C1279" s="56" t="s">
        <v>1003</v>
      </c>
      <c r="D1279" s="56" t="s">
        <v>899</v>
      </c>
      <c r="E1279" s="10">
        <v>1</v>
      </c>
      <c r="F1279" s="11">
        <v>1.05263157894737E-2</v>
      </c>
      <c r="G1279" s="10">
        <v>94</v>
      </c>
      <c r="H1279" s="11">
        <v>3.2913165266106402E-2</v>
      </c>
      <c r="I1279" s="10">
        <v>736</v>
      </c>
      <c r="J1279" s="11">
        <v>4.2357274401473299E-2</v>
      </c>
      <c r="K1279" s="10">
        <v>9</v>
      </c>
      <c r="L1279" s="11">
        <v>9.5744680851063801E-2</v>
      </c>
      <c r="M1279" s="10">
        <v>110</v>
      </c>
      <c r="N1279" s="11">
        <v>0.14945652173912999</v>
      </c>
      <c r="O1279" s="58" t="s">
        <v>918</v>
      </c>
      <c r="P1279" s="59">
        <v>7.8297872340425503</v>
      </c>
      <c r="Q1279" s="59">
        <v>5.4588235294117702</v>
      </c>
      <c r="R1279" s="118">
        <v>1.45744680851064</v>
      </c>
    </row>
    <row r="1280" spans="2:18" s="1" customFormat="1" ht="11.85" customHeight="1" x14ac:dyDescent="0.15">
      <c r="B1280" s="116" t="s">
        <v>799</v>
      </c>
      <c r="C1280" s="52" t="s">
        <v>1004</v>
      </c>
      <c r="D1280" s="52" t="s">
        <v>906</v>
      </c>
      <c r="E1280" s="8"/>
      <c r="F1280" s="9"/>
      <c r="G1280" s="8">
        <v>25</v>
      </c>
      <c r="H1280" s="9">
        <v>8.7535014005602294E-3</v>
      </c>
      <c r="I1280" s="8">
        <v>219</v>
      </c>
      <c r="J1280" s="9">
        <v>1.2603591160221E-2</v>
      </c>
      <c r="K1280" s="8"/>
      <c r="L1280" s="9"/>
      <c r="M1280" s="8"/>
      <c r="N1280" s="9"/>
      <c r="O1280" s="54" t="s">
        <v>978</v>
      </c>
      <c r="P1280" s="55">
        <v>8.76</v>
      </c>
      <c r="Q1280" s="55">
        <v>8.76</v>
      </c>
      <c r="R1280" s="117"/>
    </row>
    <row r="1281" spans="2:18" s="1" customFormat="1" ht="11.85" customHeight="1" x14ac:dyDescent="0.15">
      <c r="B1281" s="116" t="s">
        <v>784</v>
      </c>
      <c r="C1281" s="56" t="s">
        <v>1003</v>
      </c>
      <c r="D1281" s="56" t="s">
        <v>899</v>
      </c>
      <c r="E1281" s="10">
        <v>3</v>
      </c>
      <c r="F1281" s="11">
        <v>6.6666666666666693E-2</v>
      </c>
      <c r="G1281" s="10">
        <v>42</v>
      </c>
      <c r="H1281" s="11">
        <v>1.4705882352941201E-2</v>
      </c>
      <c r="I1281" s="10">
        <v>344</v>
      </c>
      <c r="J1281" s="11">
        <v>1.97974217311234E-2</v>
      </c>
      <c r="K1281" s="10"/>
      <c r="L1281" s="11"/>
      <c r="M1281" s="10"/>
      <c r="N1281" s="11"/>
      <c r="O1281" s="58" t="s">
        <v>907</v>
      </c>
      <c r="P1281" s="59">
        <v>8.1904761904761898</v>
      </c>
      <c r="Q1281" s="59">
        <v>8.1904761904761898</v>
      </c>
      <c r="R1281" s="118">
        <v>2.2380952380952399</v>
      </c>
    </row>
    <row r="1282" spans="2:18" s="1" customFormat="1" ht="11.85" customHeight="1" x14ac:dyDescent="0.15">
      <c r="B1282" s="116" t="s">
        <v>774</v>
      </c>
      <c r="C1282" s="52" t="s">
        <v>1572</v>
      </c>
      <c r="D1282" s="52" t="s">
        <v>899</v>
      </c>
      <c r="E1282" s="8"/>
      <c r="F1282" s="9"/>
      <c r="G1282" s="8">
        <v>12</v>
      </c>
      <c r="H1282" s="9">
        <v>4.20168067226891E-3</v>
      </c>
      <c r="I1282" s="8">
        <v>305</v>
      </c>
      <c r="J1282" s="9">
        <v>1.75529465930018E-2</v>
      </c>
      <c r="K1282" s="8"/>
      <c r="L1282" s="9"/>
      <c r="M1282" s="8"/>
      <c r="N1282" s="9"/>
      <c r="O1282" s="54" t="s">
        <v>976</v>
      </c>
      <c r="P1282" s="55">
        <v>25.4166666666667</v>
      </c>
      <c r="Q1282" s="55">
        <v>25.4166666666667</v>
      </c>
      <c r="R1282" s="117">
        <v>8.75</v>
      </c>
    </row>
    <row r="1283" spans="2:18" s="1" customFormat="1" ht="11.85" customHeight="1" x14ac:dyDescent="0.15">
      <c r="B1283" s="116" t="s">
        <v>385</v>
      </c>
      <c r="C1283" s="56" t="s">
        <v>1003</v>
      </c>
      <c r="D1283" s="56" t="s">
        <v>906</v>
      </c>
      <c r="E1283" s="10">
        <v>6</v>
      </c>
      <c r="F1283" s="11">
        <v>4.58015267175573E-2</v>
      </c>
      <c r="G1283" s="10">
        <v>125</v>
      </c>
      <c r="H1283" s="11">
        <v>4.3767507002801097E-2</v>
      </c>
      <c r="I1283" s="10">
        <v>762</v>
      </c>
      <c r="J1283" s="11">
        <v>4.3853591160221E-2</v>
      </c>
      <c r="K1283" s="10">
        <v>10</v>
      </c>
      <c r="L1283" s="11">
        <v>0.08</v>
      </c>
      <c r="M1283" s="10">
        <v>84</v>
      </c>
      <c r="N1283" s="11">
        <v>0.110236220472441</v>
      </c>
      <c r="O1283" s="58" t="s">
        <v>917</v>
      </c>
      <c r="P1283" s="59">
        <v>6.0960000000000001</v>
      </c>
      <c r="Q1283" s="59">
        <v>4.6782608695652197</v>
      </c>
      <c r="R1283" s="118"/>
    </row>
    <row r="1284" spans="2:18" s="1" customFormat="1" ht="11.85" customHeight="1" x14ac:dyDescent="0.15">
      <c r="B1284" s="116" t="s">
        <v>788</v>
      </c>
      <c r="C1284" s="52" t="s">
        <v>1003</v>
      </c>
      <c r="D1284" s="52" t="s">
        <v>899</v>
      </c>
      <c r="E1284" s="8">
        <v>3</v>
      </c>
      <c r="F1284" s="9">
        <v>4.4117647058823498E-2</v>
      </c>
      <c r="G1284" s="8">
        <v>65</v>
      </c>
      <c r="H1284" s="9">
        <v>2.2759103641456599E-2</v>
      </c>
      <c r="I1284" s="8">
        <v>474</v>
      </c>
      <c r="J1284" s="9">
        <v>2.7279005524861899E-2</v>
      </c>
      <c r="K1284" s="8">
        <v>15</v>
      </c>
      <c r="L1284" s="9">
        <v>0.230769230769231</v>
      </c>
      <c r="M1284" s="8">
        <v>215</v>
      </c>
      <c r="N1284" s="9">
        <v>0.45358649789029498</v>
      </c>
      <c r="O1284" s="54" t="s">
        <v>977</v>
      </c>
      <c r="P1284" s="55">
        <v>7.2923076923076904</v>
      </c>
      <c r="Q1284" s="55">
        <v>2.94</v>
      </c>
      <c r="R1284" s="117">
        <v>3.1384615384615402</v>
      </c>
    </row>
    <row r="1285" spans="2:18" s="1" customFormat="1" ht="11.85" customHeight="1" x14ac:dyDescent="0.15">
      <c r="B1285" s="116" t="s">
        <v>407</v>
      </c>
      <c r="C1285" s="56" t="s">
        <v>1003</v>
      </c>
      <c r="D1285" s="56" t="s">
        <v>906</v>
      </c>
      <c r="E1285" s="10">
        <v>20</v>
      </c>
      <c r="F1285" s="11">
        <v>0.64516129032258096</v>
      </c>
      <c r="G1285" s="10">
        <v>11</v>
      </c>
      <c r="H1285" s="11">
        <v>3.8515406162465001E-3</v>
      </c>
      <c r="I1285" s="10">
        <v>40</v>
      </c>
      <c r="J1285" s="11">
        <v>2.3020257826887702E-3</v>
      </c>
      <c r="K1285" s="10"/>
      <c r="L1285" s="11"/>
      <c r="M1285" s="10"/>
      <c r="N1285" s="11"/>
      <c r="O1285" s="58" t="s">
        <v>912</v>
      </c>
      <c r="P1285" s="59">
        <v>3.6363636363636398</v>
      </c>
      <c r="Q1285" s="59">
        <v>3.6363636363636398</v>
      </c>
      <c r="R1285" s="118"/>
    </row>
    <row r="1286" spans="2:18" s="1" customFormat="1" ht="11.85" customHeight="1" x14ac:dyDescent="0.15">
      <c r="B1286" s="116" t="s">
        <v>798</v>
      </c>
      <c r="C1286" s="52" t="s">
        <v>1004</v>
      </c>
      <c r="D1286" s="52" t="s">
        <v>906</v>
      </c>
      <c r="E1286" s="8">
        <v>1</v>
      </c>
      <c r="F1286" s="9">
        <v>6.25E-2</v>
      </c>
      <c r="G1286" s="8">
        <v>15</v>
      </c>
      <c r="H1286" s="9">
        <v>5.2521008403361297E-3</v>
      </c>
      <c r="I1286" s="8">
        <v>246</v>
      </c>
      <c r="J1286" s="9">
        <v>1.41574585635359E-2</v>
      </c>
      <c r="K1286" s="8">
        <v>1</v>
      </c>
      <c r="L1286" s="9">
        <v>6.6666666666666693E-2</v>
      </c>
      <c r="M1286" s="8">
        <v>25</v>
      </c>
      <c r="N1286" s="9">
        <v>0.101626016260163</v>
      </c>
      <c r="O1286" s="54" t="s">
        <v>978</v>
      </c>
      <c r="P1286" s="55">
        <v>16.399999999999999</v>
      </c>
      <c r="Q1286" s="55">
        <v>12.6428571428571</v>
      </c>
      <c r="R1286" s="117"/>
    </row>
    <row r="1287" spans="2:18" s="1" customFormat="1" ht="11.85" customHeight="1" x14ac:dyDescent="0.15">
      <c r="B1287" s="116" t="s">
        <v>404</v>
      </c>
      <c r="C1287" s="56" t="s">
        <v>1003</v>
      </c>
      <c r="D1287" s="56" t="s">
        <v>906</v>
      </c>
      <c r="E1287" s="10"/>
      <c r="F1287" s="11"/>
      <c r="G1287" s="10">
        <v>40</v>
      </c>
      <c r="H1287" s="11">
        <v>1.4005602240896401E-2</v>
      </c>
      <c r="I1287" s="10">
        <v>133</v>
      </c>
      <c r="J1287" s="11">
        <v>7.6542357274401503E-3</v>
      </c>
      <c r="K1287" s="10">
        <v>1</v>
      </c>
      <c r="L1287" s="11">
        <v>2.5000000000000001E-2</v>
      </c>
      <c r="M1287" s="10">
        <v>1</v>
      </c>
      <c r="N1287" s="11">
        <v>7.5187969924812E-3</v>
      </c>
      <c r="O1287" s="58" t="s">
        <v>918</v>
      </c>
      <c r="P1287" s="59">
        <v>3.3250000000000002</v>
      </c>
      <c r="Q1287" s="59">
        <v>2.9230769230769198</v>
      </c>
      <c r="R1287" s="118"/>
    </row>
    <row r="1288" spans="2:18" s="1" customFormat="1" ht="11.85" customHeight="1" x14ac:dyDescent="0.15">
      <c r="B1288" s="116" t="s">
        <v>390</v>
      </c>
      <c r="C1288" s="52" t="s">
        <v>1003</v>
      </c>
      <c r="D1288" s="52" t="s">
        <v>906</v>
      </c>
      <c r="E1288" s="8"/>
      <c r="F1288" s="9"/>
      <c r="G1288" s="8">
        <v>18</v>
      </c>
      <c r="H1288" s="9">
        <v>6.3025210084033598E-3</v>
      </c>
      <c r="I1288" s="8">
        <v>262</v>
      </c>
      <c r="J1288" s="9">
        <v>1.50782688766114E-2</v>
      </c>
      <c r="K1288" s="8"/>
      <c r="L1288" s="9"/>
      <c r="M1288" s="8"/>
      <c r="N1288" s="9"/>
      <c r="O1288" s="54" t="s">
        <v>941</v>
      </c>
      <c r="P1288" s="55">
        <v>14.5555555555556</v>
      </c>
      <c r="Q1288" s="55">
        <v>14.5555555555556</v>
      </c>
      <c r="R1288" s="117"/>
    </row>
    <row r="1289" spans="2:18" s="1" customFormat="1" ht="11.85" customHeight="1" x14ac:dyDescent="0.15">
      <c r="B1289" s="116" t="s">
        <v>387</v>
      </c>
      <c r="C1289" s="56" t="s">
        <v>1003</v>
      </c>
      <c r="D1289" s="56" t="s">
        <v>906</v>
      </c>
      <c r="E1289" s="10"/>
      <c r="F1289" s="11"/>
      <c r="G1289" s="10">
        <v>146</v>
      </c>
      <c r="H1289" s="11">
        <v>5.1120448179271701E-2</v>
      </c>
      <c r="I1289" s="10">
        <v>489</v>
      </c>
      <c r="J1289" s="11">
        <v>2.8142265193370201E-2</v>
      </c>
      <c r="K1289" s="10"/>
      <c r="L1289" s="11"/>
      <c r="M1289" s="10"/>
      <c r="N1289" s="11"/>
      <c r="O1289" s="58" t="s">
        <v>911</v>
      </c>
      <c r="P1289" s="59">
        <v>3.3493150684931501</v>
      </c>
      <c r="Q1289" s="59">
        <v>3.3493150684931501</v>
      </c>
      <c r="R1289" s="118"/>
    </row>
    <row r="1290" spans="2:18" s="1" customFormat="1" ht="11.85" customHeight="1" x14ac:dyDescent="0.15">
      <c r="B1290" s="116" t="s">
        <v>393</v>
      </c>
      <c r="C1290" s="52" t="s">
        <v>1003</v>
      </c>
      <c r="D1290" s="52" t="s">
        <v>906</v>
      </c>
      <c r="E1290" s="8"/>
      <c r="F1290" s="9"/>
      <c r="G1290" s="8">
        <v>13</v>
      </c>
      <c r="H1290" s="9">
        <v>4.5518207282913203E-3</v>
      </c>
      <c r="I1290" s="8">
        <v>35</v>
      </c>
      <c r="J1290" s="9">
        <v>2.01427255985267E-3</v>
      </c>
      <c r="K1290" s="8"/>
      <c r="L1290" s="9"/>
      <c r="M1290" s="8"/>
      <c r="N1290" s="9"/>
      <c r="O1290" s="54" t="s">
        <v>901</v>
      </c>
      <c r="P1290" s="55">
        <v>2.6923076923076898</v>
      </c>
      <c r="Q1290" s="55">
        <v>2.6923076923076898</v>
      </c>
      <c r="R1290" s="117"/>
    </row>
    <row r="1291" spans="2:18" s="1" customFormat="1" ht="15.4" customHeight="1" x14ac:dyDescent="0.15">
      <c r="B1291" s="119" t="s">
        <v>1009</v>
      </c>
      <c r="C1291" s="63"/>
      <c r="D1291" s="63"/>
      <c r="E1291" s="20">
        <v>13</v>
      </c>
      <c r="F1291" s="22">
        <v>0.134020618556701</v>
      </c>
      <c r="G1291" s="20">
        <v>84</v>
      </c>
      <c r="H1291" s="22">
        <v>2.9411764705882401E-2</v>
      </c>
      <c r="I1291" s="20">
        <v>1060</v>
      </c>
      <c r="J1291" s="22">
        <v>6.1003683241252299E-2</v>
      </c>
      <c r="K1291" s="20">
        <v>11</v>
      </c>
      <c r="L1291" s="22">
        <v>0.13095238095238099</v>
      </c>
      <c r="M1291" s="20">
        <v>184</v>
      </c>
      <c r="N1291" s="22">
        <v>0.17358490566037699</v>
      </c>
      <c r="O1291" s="63"/>
      <c r="P1291" s="64">
        <v>12.619047619047601</v>
      </c>
      <c r="Q1291" s="64">
        <v>9.4794520547945194</v>
      </c>
      <c r="R1291" s="120">
        <v>5.3452380952381002</v>
      </c>
    </row>
    <row r="1292" spans="2:18" s="1" customFormat="1" ht="14.65" customHeight="1" x14ac:dyDescent="0.15">
      <c r="B1292" s="119" t="s">
        <v>1010</v>
      </c>
      <c r="C1292" s="65"/>
      <c r="D1292" s="65"/>
      <c r="E1292" s="21">
        <v>11</v>
      </c>
      <c r="F1292" s="23">
        <v>9.6491228070175405E-2</v>
      </c>
      <c r="G1292" s="21">
        <v>103</v>
      </c>
      <c r="H1292" s="23">
        <v>3.6064425770308099E-2</v>
      </c>
      <c r="I1292" s="21">
        <v>623</v>
      </c>
      <c r="J1292" s="23">
        <v>3.58540515653775E-2</v>
      </c>
      <c r="K1292" s="21">
        <v>9</v>
      </c>
      <c r="L1292" s="23">
        <v>8.7378640776699004E-2</v>
      </c>
      <c r="M1292" s="21">
        <v>114</v>
      </c>
      <c r="N1292" s="23">
        <v>0.18298555377207101</v>
      </c>
      <c r="O1292" s="65"/>
      <c r="P1292" s="66">
        <v>6.0485436893203897</v>
      </c>
      <c r="Q1292" s="66">
        <v>4.6063829787234098</v>
      </c>
      <c r="R1292" s="121"/>
    </row>
    <row r="1293" spans="2:18" s="1" customFormat="1" ht="14.65" customHeight="1" x14ac:dyDescent="0.15">
      <c r="B1293" s="108" t="s">
        <v>879</v>
      </c>
      <c r="C1293" s="122"/>
      <c r="D1293" s="122"/>
      <c r="E1293" s="109">
        <v>267</v>
      </c>
      <c r="F1293" s="110">
        <v>8.5494716618635905E-2</v>
      </c>
      <c r="G1293" s="109">
        <v>2856</v>
      </c>
      <c r="H1293" s="110">
        <v>1</v>
      </c>
      <c r="I1293" s="109">
        <v>17376</v>
      </c>
      <c r="J1293" s="110">
        <v>1</v>
      </c>
      <c r="K1293" s="109">
        <v>189</v>
      </c>
      <c r="L1293" s="110">
        <v>6.6176470588235295E-2</v>
      </c>
      <c r="M1293" s="109">
        <v>2172</v>
      </c>
      <c r="N1293" s="110">
        <v>0.125</v>
      </c>
      <c r="O1293" s="122"/>
      <c r="P1293" s="123">
        <v>6.0840336134453796</v>
      </c>
      <c r="Q1293" s="123">
        <v>4.7611548556430501</v>
      </c>
      <c r="R1293" s="124">
        <v>2.0900383141762502</v>
      </c>
    </row>
    <row r="1294" spans="2:18" s="1" customFormat="1" ht="12.75" customHeight="1" x14ac:dyDescent="0.2">
      <c r="B1294" s="183" t="s">
        <v>979</v>
      </c>
      <c r="C1294" s="183"/>
      <c r="D1294" s="183"/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</row>
    <row r="1295" spans="2:18" s="1" customFormat="1" ht="14.65" customHeight="1" x14ac:dyDescent="0.15"/>
    <row r="1296" spans="2:18" s="1" customFormat="1" ht="14.65" customHeight="1" x14ac:dyDescent="0.15">
      <c r="B1296" s="114" t="s">
        <v>1844</v>
      </c>
    </row>
    <row r="1297" spans="2:18" s="1" customFormat="1" ht="21.75" customHeight="1" x14ac:dyDescent="0.2">
      <c r="B1297" s="192"/>
      <c r="C1297" s="101"/>
      <c r="D1297" s="193"/>
      <c r="E1297" s="193"/>
      <c r="F1297" s="193"/>
      <c r="G1297" s="167" t="s">
        <v>885</v>
      </c>
      <c r="H1297" s="167"/>
      <c r="I1297" s="167"/>
      <c r="J1297" s="167"/>
      <c r="K1297" s="167"/>
      <c r="L1297" s="167"/>
      <c r="M1297" s="167"/>
      <c r="N1297" s="167"/>
      <c r="O1297" s="167"/>
      <c r="P1297" s="167"/>
      <c r="Q1297" s="167"/>
      <c r="R1297" s="167"/>
    </row>
    <row r="1298" spans="2:18" s="1" customFormat="1" ht="14.65" customHeight="1" x14ac:dyDescent="0.2">
      <c r="B1298" s="192"/>
      <c r="C1298" s="62"/>
      <c r="D1298" s="193"/>
      <c r="E1298" s="193"/>
      <c r="F1298" s="193"/>
      <c r="G1298" s="177" t="s">
        <v>832</v>
      </c>
      <c r="H1298" s="177"/>
      <c r="I1298" s="177"/>
      <c r="J1298" s="177"/>
      <c r="K1298" s="174" t="s">
        <v>886</v>
      </c>
      <c r="L1298" s="174"/>
      <c r="M1298" s="174"/>
      <c r="N1298" s="174"/>
      <c r="O1298" s="174" t="s">
        <v>887</v>
      </c>
      <c r="P1298" s="191" t="s">
        <v>888</v>
      </c>
      <c r="Q1298" s="191"/>
      <c r="R1298" s="191"/>
    </row>
    <row r="1299" spans="2:18" s="1" customFormat="1" ht="14.65" customHeight="1" x14ac:dyDescent="0.15">
      <c r="B1299" s="194" t="s">
        <v>274</v>
      </c>
      <c r="C1299" s="177" t="s">
        <v>1001</v>
      </c>
      <c r="D1299" s="177" t="s">
        <v>889</v>
      </c>
      <c r="E1299" s="195" t="s">
        <v>842</v>
      </c>
      <c r="F1299" s="195"/>
      <c r="G1299" s="177" t="s">
        <v>890</v>
      </c>
      <c r="H1299" s="177"/>
      <c r="I1299" s="177" t="s">
        <v>891</v>
      </c>
      <c r="J1299" s="177"/>
      <c r="K1299" s="174" t="s">
        <v>890</v>
      </c>
      <c r="L1299" s="174"/>
      <c r="M1299" s="174" t="s">
        <v>891</v>
      </c>
      <c r="N1299" s="174"/>
      <c r="O1299" s="174"/>
      <c r="P1299" s="191"/>
      <c r="Q1299" s="191"/>
      <c r="R1299" s="191"/>
    </row>
    <row r="1300" spans="2:18" s="1" customFormat="1" ht="37.15" customHeight="1" x14ac:dyDescent="0.15">
      <c r="B1300" s="194"/>
      <c r="C1300" s="177"/>
      <c r="D1300" s="177"/>
      <c r="E1300" s="50" t="s">
        <v>892</v>
      </c>
      <c r="F1300" s="50" t="s">
        <v>893</v>
      </c>
      <c r="G1300" s="50" t="s">
        <v>892</v>
      </c>
      <c r="H1300" s="27" t="s">
        <v>894</v>
      </c>
      <c r="I1300" s="50" t="s">
        <v>892</v>
      </c>
      <c r="J1300" s="27" t="s">
        <v>894</v>
      </c>
      <c r="K1300" s="27" t="s">
        <v>892</v>
      </c>
      <c r="L1300" s="27" t="s">
        <v>893</v>
      </c>
      <c r="M1300" s="27" t="s">
        <v>892</v>
      </c>
      <c r="N1300" s="27" t="s">
        <v>893</v>
      </c>
      <c r="O1300" s="174"/>
      <c r="P1300" s="27" t="s">
        <v>895</v>
      </c>
      <c r="Q1300" s="27" t="s">
        <v>896</v>
      </c>
      <c r="R1300" s="115" t="s">
        <v>897</v>
      </c>
    </row>
    <row r="1301" spans="2:18" s="1" customFormat="1" ht="11.85" customHeight="1" x14ac:dyDescent="0.15">
      <c r="B1301" s="116" t="s">
        <v>391</v>
      </c>
      <c r="C1301" s="52" t="s">
        <v>1003</v>
      </c>
      <c r="D1301" s="52" t="s">
        <v>906</v>
      </c>
      <c r="E1301" s="8"/>
      <c r="F1301" s="9"/>
      <c r="G1301" s="8">
        <v>69</v>
      </c>
      <c r="H1301" s="9">
        <v>0.13043478260869601</v>
      </c>
      <c r="I1301" s="8">
        <v>436</v>
      </c>
      <c r="J1301" s="9">
        <v>0.161063908385667</v>
      </c>
      <c r="K1301" s="8"/>
      <c r="L1301" s="9"/>
      <c r="M1301" s="8"/>
      <c r="N1301" s="9"/>
      <c r="O1301" s="54" t="s">
        <v>915</v>
      </c>
      <c r="P1301" s="55">
        <v>6.3188405797101499</v>
      </c>
      <c r="Q1301" s="55">
        <v>6.3188405797101499</v>
      </c>
      <c r="R1301" s="117"/>
    </row>
    <row r="1302" spans="2:18" s="1" customFormat="1" ht="11.85" customHeight="1" x14ac:dyDescent="0.15">
      <c r="B1302" s="116" t="s">
        <v>356</v>
      </c>
      <c r="C1302" s="56" t="s">
        <v>1004</v>
      </c>
      <c r="D1302" s="56" t="s">
        <v>906</v>
      </c>
      <c r="E1302" s="10">
        <v>4</v>
      </c>
      <c r="F1302" s="11">
        <v>6.8965517241379296E-2</v>
      </c>
      <c r="G1302" s="10">
        <v>54</v>
      </c>
      <c r="H1302" s="11">
        <v>0.102079395085066</v>
      </c>
      <c r="I1302" s="10">
        <v>319</v>
      </c>
      <c r="J1302" s="11">
        <v>0.11784263021795301</v>
      </c>
      <c r="K1302" s="10"/>
      <c r="L1302" s="11"/>
      <c r="M1302" s="10"/>
      <c r="N1302" s="11"/>
      <c r="O1302" s="58" t="s">
        <v>914</v>
      </c>
      <c r="P1302" s="59">
        <v>5.9074074074074101</v>
      </c>
      <c r="Q1302" s="59">
        <v>5.9074074074074101</v>
      </c>
      <c r="R1302" s="118"/>
    </row>
    <row r="1303" spans="2:18" s="1" customFormat="1" ht="11.85" customHeight="1" x14ac:dyDescent="0.15">
      <c r="B1303" s="116" t="s">
        <v>358</v>
      </c>
      <c r="C1303" s="52" t="s">
        <v>1004</v>
      </c>
      <c r="D1303" s="52" t="s">
        <v>906</v>
      </c>
      <c r="E1303" s="8">
        <v>1</v>
      </c>
      <c r="F1303" s="9">
        <v>8.3333333333333301E-2</v>
      </c>
      <c r="G1303" s="8">
        <v>11</v>
      </c>
      <c r="H1303" s="9">
        <v>2.0793950850661599E-2</v>
      </c>
      <c r="I1303" s="8">
        <v>38</v>
      </c>
      <c r="J1303" s="9">
        <v>1.4037680088659001E-2</v>
      </c>
      <c r="K1303" s="8"/>
      <c r="L1303" s="9"/>
      <c r="M1303" s="8"/>
      <c r="N1303" s="9"/>
      <c r="O1303" s="54" t="s">
        <v>923</v>
      </c>
      <c r="P1303" s="55">
        <v>3.4545454545454501</v>
      </c>
      <c r="Q1303" s="55">
        <v>3.4545454545454501</v>
      </c>
      <c r="R1303" s="117"/>
    </row>
    <row r="1304" spans="2:18" s="1" customFormat="1" ht="11.85" customHeight="1" x14ac:dyDescent="0.15">
      <c r="B1304" s="116" t="s">
        <v>286</v>
      </c>
      <c r="C1304" s="56" t="s">
        <v>1006</v>
      </c>
      <c r="D1304" s="56" t="s">
        <v>906</v>
      </c>
      <c r="E1304" s="10"/>
      <c r="F1304" s="11"/>
      <c r="G1304" s="10">
        <v>4</v>
      </c>
      <c r="H1304" s="11">
        <v>7.5614366729678598E-3</v>
      </c>
      <c r="I1304" s="10">
        <v>11</v>
      </c>
      <c r="J1304" s="11">
        <v>4.0635389730328802E-3</v>
      </c>
      <c r="K1304" s="10"/>
      <c r="L1304" s="11"/>
      <c r="M1304" s="10"/>
      <c r="N1304" s="11"/>
      <c r="O1304" s="58" t="s">
        <v>911</v>
      </c>
      <c r="P1304" s="59">
        <v>2.75</v>
      </c>
      <c r="Q1304" s="59">
        <v>2.75</v>
      </c>
      <c r="R1304" s="118"/>
    </row>
    <row r="1305" spans="2:18" s="1" customFormat="1" ht="11.85" customHeight="1" x14ac:dyDescent="0.15">
      <c r="B1305" s="116" t="s">
        <v>357</v>
      </c>
      <c r="C1305" s="52" t="s">
        <v>1004</v>
      </c>
      <c r="D1305" s="52" t="s">
        <v>906</v>
      </c>
      <c r="E1305" s="8">
        <v>2</v>
      </c>
      <c r="F1305" s="9">
        <v>0.16666666666666699</v>
      </c>
      <c r="G1305" s="8">
        <v>10</v>
      </c>
      <c r="H1305" s="9">
        <v>1.8903591682419701E-2</v>
      </c>
      <c r="I1305" s="8">
        <v>38</v>
      </c>
      <c r="J1305" s="9">
        <v>1.4037680088659001E-2</v>
      </c>
      <c r="K1305" s="8"/>
      <c r="L1305" s="9"/>
      <c r="M1305" s="8"/>
      <c r="N1305" s="9"/>
      <c r="O1305" s="54" t="s">
        <v>931</v>
      </c>
      <c r="P1305" s="55">
        <v>3.8</v>
      </c>
      <c r="Q1305" s="55">
        <v>3.8</v>
      </c>
      <c r="R1305" s="117"/>
    </row>
    <row r="1306" spans="2:18" s="1" customFormat="1" ht="11.85" customHeight="1" x14ac:dyDescent="0.15">
      <c r="B1306" s="116" t="s">
        <v>809</v>
      </c>
      <c r="C1306" s="56" t="s">
        <v>918</v>
      </c>
      <c r="D1306" s="56" t="s">
        <v>906</v>
      </c>
      <c r="E1306" s="10"/>
      <c r="F1306" s="11"/>
      <c r="G1306" s="10">
        <v>30</v>
      </c>
      <c r="H1306" s="11">
        <v>5.6710775047259E-2</v>
      </c>
      <c r="I1306" s="10">
        <v>142</v>
      </c>
      <c r="J1306" s="11">
        <v>5.24565940155153E-2</v>
      </c>
      <c r="K1306" s="10"/>
      <c r="L1306" s="11"/>
      <c r="M1306" s="10"/>
      <c r="N1306" s="11"/>
      <c r="O1306" s="58" t="s">
        <v>971</v>
      </c>
      <c r="P1306" s="59">
        <v>4.7333333333333298</v>
      </c>
      <c r="Q1306" s="59">
        <v>4.7333333333333298</v>
      </c>
      <c r="R1306" s="118"/>
    </row>
    <row r="1307" spans="2:18" s="1" customFormat="1" ht="11.85" customHeight="1" x14ac:dyDescent="0.15">
      <c r="B1307" s="116" t="s">
        <v>710</v>
      </c>
      <c r="C1307" s="52" t="s">
        <v>909</v>
      </c>
      <c r="D1307" s="52" t="s">
        <v>906</v>
      </c>
      <c r="E1307" s="8">
        <v>37</v>
      </c>
      <c r="F1307" s="9">
        <v>0.90243902439024404</v>
      </c>
      <c r="G1307" s="8">
        <v>4</v>
      </c>
      <c r="H1307" s="9">
        <v>7.5614366729678598E-3</v>
      </c>
      <c r="I1307" s="8">
        <v>8</v>
      </c>
      <c r="J1307" s="9">
        <v>2.9553010712966401E-3</v>
      </c>
      <c r="K1307" s="8"/>
      <c r="L1307" s="9"/>
      <c r="M1307" s="8"/>
      <c r="N1307" s="9"/>
      <c r="O1307" s="54" t="s">
        <v>922</v>
      </c>
      <c r="P1307" s="55">
        <v>2</v>
      </c>
      <c r="Q1307" s="55">
        <v>2</v>
      </c>
      <c r="R1307" s="117"/>
    </row>
    <row r="1308" spans="2:18" s="1" customFormat="1" ht="11.85" customHeight="1" x14ac:dyDescent="0.15">
      <c r="B1308" s="116" t="s">
        <v>572</v>
      </c>
      <c r="C1308" s="56" t="s">
        <v>916</v>
      </c>
      <c r="D1308" s="56" t="s">
        <v>906</v>
      </c>
      <c r="E1308" s="10"/>
      <c r="F1308" s="11"/>
      <c r="G1308" s="10">
        <v>12</v>
      </c>
      <c r="H1308" s="11">
        <v>2.26843100189036E-2</v>
      </c>
      <c r="I1308" s="10">
        <v>46</v>
      </c>
      <c r="J1308" s="11">
        <v>1.6992981159955699E-2</v>
      </c>
      <c r="K1308" s="10"/>
      <c r="L1308" s="11"/>
      <c r="M1308" s="10"/>
      <c r="N1308" s="11"/>
      <c r="O1308" s="58" t="s">
        <v>943</v>
      </c>
      <c r="P1308" s="59">
        <v>3.8333333333333299</v>
      </c>
      <c r="Q1308" s="59">
        <v>3.8333333333333299</v>
      </c>
      <c r="R1308" s="118"/>
    </row>
    <row r="1309" spans="2:18" s="1" customFormat="1" ht="11.85" customHeight="1" x14ac:dyDescent="0.15">
      <c r="B1309" s="116" t="s">
        <v>409</v>
      </c>
      <c r="C1309" s="52" t="s">
        <v>1003</v>
      </c>
      <c r="D1309" s="52" t="s">
        <v>906</v>
      </c>
      <c r="E1309" s="8">
        <v>1</v>
      </c>
      <c r="F1309" s="9">
        <v>0.16666666666666699</v>
      </c>
      <c r="G1309" s="8">
        <v>5</v>
      </c>
      <c r="H1309" s="9">
        <v>9.4517958412098299E-3</v>
      </c>
      <c r="I1309" s="8">
        <v>29</v>
      </c>
      <c r="J1309" s="9">
        <v>1.07129663834503E-2</v>
      </c>
      <c r="K1309" s="8"/>
      <c r="L1309" s="9"/>
      <c r="M1309" s="8"/>
      <c r="N1309" s="9"/>
      <c r="O1309" s="54" t="s">
        <v>931</v>
      </c>
      <c r="P1309" s="55">
        <v>5.8</v>
      </c>
      <c r="Q1309" s="55">
        <v>5.8</v>
      </c>
      <c r="R1309" s="117"/>
    </row>
    <row r="1310" spans="2:18" s="1" customFormat="1" ht="11.85" customHeight="1" x14ac:dyDescent="0.15">
      <c r="B1310" s="116" t="s">
        <v>389</v>
      </c>
      <c r="C1310" s="56" t="s">
        <v>1003</v>
      </c>
      <c r="D1310" s="56" t="s">
        <v>906</v>
      </c>
      <c r="E1310" s="10"/>
      <c r="F1310" s="11"/>
      <c r="G1310" s="10">
        <v>4</v>
      </c>
      <c r="H1310" s="11">
        <v>7.5614366729678598E-3</v>
      </c>
      <c r="I1310" s="10">
        <v>16</v>
      </c>
      <c r="J1310" s="11">
        <v>5.9106021425932801E-3</v>
      </c>
      <c r="K1310" s="10"/>
      <c r="L1310" s="11"/>
      <c r="M1310" s="10"/>
      <c r="N1310" s="11"/>
      <c r="O1310" s="58" t="s">
        <v>922</v>
      </c>
      <c r="P1310" s="59">
        <v>4</v>
      </c>
      <c r="Q1310" s="59">
        <v>4</v>
      </c>
      <c r="R1310" s="118"/>
    </row>
    <row r="1311" spans="2:18" s="1" customFormat="1" ht="11.85" customHeight="1" x14ac:dyDescent="0.15">
      <c r="B1311" s="116" t="s">
        <v>359</v>
      </c>
      <c r="C1311" s="52" t="s">
        <v>1004</v>
      </c>
      <c r="D1311" s="52" t="s">
        <v>906</v>
      </c>
      <c r="E1311" s="8">
        <v>1</v>
      </c>
      <c r="F1311" s="9">
        <v>0.11111111111111099</v>
      </c>
      <c r="G1311" s="8">
        <v>8</v>
      </c>
      <c r="H1311" s="9">
        <v>1.51228733459357E-2</v>
      </c>
      <c r="I1311" s="8">
        <v>44</v>
      </c>
      <c r="J1311" s="9">
        <v>1.62541558921315E-2</v>
      </c>
      <c r="K1311" s="8"/>
      <c r="L1311" s="9"/>
      <c r="M1311" s="8"/>
      <c r="N1311" s="9"/>
      <c r="O1311" s="54" t="s">
        <v>931</v>
      </c>
      <c r="P1311" s="55">
        <v>5.5</v>
      </c>
      <c r="Q1311" s="55">
        <v>5.5</v>
      </c>
      <c r="R1311" s="117"/>
    </row>
    <row r="1312" spans="2:18" s="1" customFormat="1" ht="11.85" customHeight="1" x14ac:dyDescent="0.15">
      <c r="B1312" s="116" t="s">
        <v>445</v>
      </c>
      <c r="C1312" s="56" t="s">
        <v>1007</v>
      </c>
      <c r="D1312" s="56" t="s">
        <v>906</v>
      </c>
      <c r="E1312" s="10">
        <v>5</v>
      </c>
      <c r="F1312" s="11">
        <v>0.41666666666666702</v>
      </c>
      <c r="G1312" s="10">
        <v>7</v>
      </c>
      <c r="H1312" s="11">
        <v>1.32325141776938E-2</v>
      </c>
      <c r="I1312" s="10">
        <v>22</v>
      </c>
      <c r="J1312" s="11">
        <v>8.1270779460657604E-3</v>
      </c>
      <c r="K1312" s="10"/>
      <c r="L1312" s="11"/>
      <c r="M1312" s="10"/>
      <c r="N1312" s="11"/>
      <c r="O1312" s="58" t="s">
        <v>918</v>
      </c>
      <c r="P1312" s="59">
        <v>3.1428571428571401</v>
      </c>
      <c r="Q1312" s="59">
        <v>3.1428571428571401</v>
      </c>
      <c r="R1312" s="118"/>
    </row>
    <row r="1313" spans="2:18" s="1" customFormat="1" ht="11.85" customHeight="1" x14ac:dyDescent="0.15">
      <c r="B1313" s="116" t="s">
        <v>785</v>
      </c>
      <c r="C1313" s="52" t="s">
        <v>1003</v>
      </c>
      <c r="D1313" s="52" t="s">
        <v>899</v>
      </c>
      <c r="E1313" s="8"/>
      <c r="F1313" s="9"/>
      <c r="G1313" s="8">
        <v>5</v>
      </c>
      <c r="H1313" s="9">
        <v>9.4517958412098299E-3</v>
      </c>
      <c r="I1313" s="8">
        <v>31</v>
      </c>
      <c r="J1313" s="9">
        <v>1.1451791651274501E-2</v>
      </c>
      <c r="K1313" s="8"/>
      <c r="L1313" s="9"/>
      <c r="M1313" s="8"/>
      <c r="N1313" s="9"/>
      <c r="O1313" s="54" t="s">
        <v>914</v>
      </c>
      <c r="P1313" s="55">
        <v>6.2</v>
      </c>
      <c r="Q1313" s="55">
        <v>6.2</v>
      </c>
      <c r="R1313" s="117">
        <v>1.2</v>
      </c>
    </row>
    <row r="1314" spans="2:18" s="1" customFormat="1" ht="11.85" customHeight="1" x14ac:dyDescent="0.15">
      <c r="B1314" s="116" t="s">
        <v>367</v>
      </c>
      <c r="C1314" s="56" t="s">
        <v>1004</v>
      </c>
      <c r="D1314" s="56" t="s">
        <v>906</v>
      </c>
      <c r="E1314" s="10">
        <v>103</v>
      </c>
      <c r="F1314" s="11">
        <v>0.8046875</v>
      </c>
      <c r="G1314" s="10">
        <v>25</v>
      </c>
      <c r="H1314" s="11">
        <v>4.7258979206049101E-2</v>
      </c>
      <c r="I1314" s="10">
        <v>53</v>
      </c>
      <c r="J1314" s="11">
        <v>1.95788695973402E-2</v>
      </c>
      <c r="K1314" s="10"/>
      <c r="L1314" s="11"/>
      <c r="M1314" s="10"/>
      <c r="N1314" s="11"/>
      <c r="O1314" s="58" t="s">
        <v>921</v>
      </c>
      <c r="P1314" s="59">
        <v>2.12</v>
      </c>
      <c r="Q1314" s="59">
        <v>2.12</v>
      </c>
      <c r="R1314" s="118"/>
    </row>
    <row r="1315" spans="2:18" s="1" customFormat="1" ht="11.85" customHeight="1" x14ac:dyDescent="0.15">
      <c r="B1315" s="116" t="s">
        <v>446</v>
      </c>
      <c r="C1315" s="52" t="s">
        <v>1007</v>
      </c>
      <c r="D1315" s="52" t="s">
        <v>906</v>
      </c>
      <c r="E1315" s="8">
        <v>304</v>
      </c>
      <c r="F1315" s="9">
        <v>0.94117647058823495</v>
      </c>
      <c r="G1315" s="8">
        <v>19</v>
      </c>
      <c r="H1315" s="9">
        <v>3.5916824196597398E-2</v>
      </c>
      <c r="I1315" s="8">
        <v>43</v>
      </c>
      <c r="J1315" s="9">
        <v>1.5884743258219401E-2</v>
      </c>
      <c r="K1315" s="8">
        <v>1</v>
      </c>
      <c r="L1315" s="9">
        <v>5.2631578947368397E-2</v>
      </c>
      <c r="M1315" s="8">
        <v>1</v>
      </c>
      <c r="N1315" s="9">
        <v>2.32558139534884E-2</v>
      </c>
      <c r="O1315" s="54" t="s">
        <v>903</v>
      </c>
      <c r="P1315" s="55">
        <v>2.2631578947368398</v>
      </c>
      <c r="Q1315" s="55">
        <v>2.1111111111111098</v>
      </c>
      <c r="R1315" s="117"/>
    </row>
    <row r="1316" spans="2:18" s="1" customFormat="1" ht="11.85" customHeight="1" x14ac:dyDescent="0.15">
      <c r="B1316" s="116" t="s">
        <v>347</v>
      </c>
      <c r="C1316" s="56" t="s">
        <v>1004</v>
      </c>
      <c r="D1316" s="56" t="s">
        <v>906</v>
      </c>
      <c r="E1316" s="10"/>
      <c r="F1316" s="11"/>
      <c r="G1316" s="10">
        <v>7</v>
      </c>
      <c r="H1316" s="11">
        <v>1.32325141776938E-2</v>
      </c>
      <c r="I1316" s="10">
        <v>41</v>
      </c>
      <c r="J1316" s="11">
        <v>1.5145917990395301E-2</v>
      </c>
      <c r="K1316" s="10"/>
      <c r="L1316" s="11"/>
      <c r="M1316" s="10"/>
      <c r="N1316" s="11"/>
      <c r="O1316" s="58" t="s">
        <v>930</v>
      </c>
      <c r="P1316" s="59">
        <v>5.8571428571428603</v>
      </c>
      <c r="Q1316" s="59">
        <v>5.8571428571428603</v>
      </c>
      <c r="R1316" s="118"/>
    </row>
    <row r="1317" spans="2:18" s="1" customFormat="1" ht="11.85" customHeight="1" x14ac:dyDescent="0.15">
      <c r="B1317" s="116" t="s">
        <v>576</v>
      </c>
      <c r="C1317" s="52" t="s">
        <v>916</v>
      </c>
      <c r="D1317" s="52" t="s">
        <v>906</v>
      </c>
      <c r="E1317" s="8">
        <v>1</v>
      </c>
      <c r="F1317" s="9">
        <v>0.125</v>
      </c>
      <c r="G1317" s="8">
        <v>7</v>
      </c>
      <c r="H1317" s="9">
        <v>1.32325141776938E-2</v>
      </c>
      <c r="I1317" s="8">
        <v>61</v>
      </c>
      <c r="J1317" s="9">
        <v>2.2534170668636899E-2</v>
      </c>
      <c r="K1317" s="8"/>
      <c r="L1317" s="9"/>
      <c r="M1317" s="8"/>
      <c r="N1317" s="9"/>
      <c r="O1317" s="54" t="s">
        <v>916</v>
      </c>
      <c r="P1317" s="55">
        <v>8.71428571428571</v>
      </c>
      <c r="Q1317" s="55">
        <v>8.71428571428571</v>
      </c>
      <c r="R1317" s="117"/>
    </row>
    <row r="1318" spans="2:18" s="1" customFormat="1" ht="11.85" customHeight="1" x14ac:dyDescent="0.15">
      <c r="B1318" s="116" t="s">
        <v>339</v>
      </c>
      <c r="C1318" s="56" t="s">
        <v>1013</v>
      </c>
      <c r="D1318" s="56" t="s">
        <v>906</v>
      </c>
      <c r="E1318" s="10">
        <v>53</v>
      </c>
      <c r="F1318" s="11">
        <v>0.89830508474576298</v>
      </c>
      <c r="G1318" s="10">
        <v>6</v>
      </c>
      <c r="H1318" s="11">
        <v>1.13421550094518E-2</v>
      </c>
      <c r="I1318" s="10">
        <v>12</v>
      </c>
      <c r="J1318" s="11">
        <v>4.4329516069449596E-3</v>
      </c>
      <c r="K1318" s="10"/>
      <c r="L1318" s="11"/>
      <c r="M1318" s="10"/>
      <c r="N1318" s="11"/>
      <c r="O1318" s="58" t="s">
        <v>922</v>
      </c>
      <c r="P1318" s="59">
        <v>2</v>
      </c>
      <c r="Q1318" s="59">
        <v>2</v>
      </c>
      <c r="R1318" s="118"/>
    </row>
    <row r="1319" spans="2:18" s="1" customFormat="1" ht="11.85" customHeight="1" x14ac:dyDescent="0.15">
      <c r="B1319" s="116" t="s">
        <v>403</v>
      </c>
      <c r="C1319" s="52" t="s">
        <v>1003</v>
      </c>
      <c r="D1319" s="52" t="s">
        <v>906</v>
      </c>
      <c r="E1319" s="8">
        <v>3</v>
      </c>
      <c r="F1319" s="9">
        <v>0.42857142857142899</v>
      </c>
      <c r="G1319" s="8">
        <v>4</v>
      </c>
      <c r="H1319" s="9">
        <v>7.5614366729678598E-3</v>
      </c>
      <c r="I1319" s="8">
        <v>21</v>
      </c>
      <c r="J1319" s="9">
        <v>7.75766531215368E-3</v>
      </c>
      <c r="K1319" s="8"/>
      <c r="L1319" s="9"/>
      <c r="M1319" s="8"/>
      <c r="N1319" s="9"/>
      <c r="O1319" s="54" t="s">
        <v>917</v>
      </c>
      <c r="P1319" s="55">
        <v>5.25</v>
      </c>
      <c r="Q1319" s="55">
        <v>5.25</v>
      </c>
      <c r="R1319" s="117"/>
    </row>
    <row r="1320" spans="2:18" s="1" customFormat="1" ht="11.85" customHeight="1" x14ac:dyDescent="0.15">
      <c r="B1320" s="116" t="s">
        <v>360</v>
      </c>
      <c r="C1320" s="56" t="s">
        <v>1004</v>
      </c>
      <c r="D1320" s="56" t="s">
        <v>906</v>
      </c>
      <c r="E1320" s="10">
        <v>46</v>
      </c>
      <c r="F1320" s="11">
        <v>0.79310344827586199</v>
      </c>
      <c r="G1320" s="10">
        <v>12</v>
      </c>
      <c r="H1320" s="11">
        <v>2.26843100189036E-2</v>
      </c>
      <c r="I1320" s="10">
        <v>27</v>
      </c>
      <c r="J1320" s="11">
        <v>9.9741411156261603E-3</v>
      </c>
      <c r="K1320" s="10"/>
      <c r="L1320" s="11"/>
      <c r="M1320" s="10"/>
      <c r="N1320" s="11"/>
      <c r="O1320" s="58" t="s">
        <v>923</v>
      </c>
      <c r="P1320" s="59">
        <v>2.25</v>
      </c>
      <c r="Q1320" s="59">
        <v>2.25</v>
      </c>
      <c r="R1320" s="118"/>
    </row>
    <row r="1321" spans="2:18" s="1" customFormat="1" ht="11.85" customHeight="1" x14ac:dyDescent="0.15">
      <c r="B1321" s="116" t="s">
        <v>295</v>
      </c>
      <c r="C1321" s="52" t="s">
        <v>1006</v>
      </c>
      <c r="D1321" s="52" t="s">
        <v>906</v>
      </c>
      <c r="E1321" s="8">
        <v>172</v>
      </c>
      <c r="F1321" s="9">
        <v>0.950276243093923</v>
      </c>
      <c r="G1321" s="8">
        <v>9</v>
      </c>
      <c r="H1321" s="9">
        <v>1.70132325141777E-2</v>
      </c>
      <c r="I1321" s="8">
        <v>19</v>
      </c>
      <c r="J1321" s="9">
        <v>7.0188400443295202E-3</v>
      </c>
      <c r="K1321" s="8"/>
      <c r="L1321" s="9"/>
      <c r="M1321" s="8"/>
      <c r="N1321" s="9"/>
      <c r="O1321" s="54" t="s">
        <v>916</v>
      </c>
      <c r="P1321" s="55">
        <v>2.1111111111111098</v>
      </c>
      <c r="Q1321" s="55">
        <v>2.1111111111111098</v>
      </c>
      <c r="R1321" s="117"/>
    </row>
    <row r="1322" spans="2:18" s="1" customFormat="1" ht="11.85" customHeight="1" x14ac:dyDescent="0.15">
      <c r="B1322" s="116" t="s">
        <v>436</v>
      </c>
      <c r="C1322" s="56" t="s">
        <v>1007</v>
      </c>
      <c r="D1322" s="56" t="s">
        <v>906</v>
      </c>
      <c r="E1322" s="10"/>
      <c r="F1322" s="11"/>
      <c r="G1322" s="10">
        <v>16</v>
      </c>
      <c r="H1322" s="11">
        <v>3.0245746691871501E-2</v>
      </c>
      <c r="I1322" s="10">
        <v>136</v>
      </c>
      <c r="J1322" s="11">
        <v>5.0240118212042897E-2</v>
      </c>
      <c r="K1322" s="10">
        <v>1</v>
      </c>
      <c r="L1322" s="11">
        <v>6.25E-2</v>
      </c>
      <c r="M1322" s="10">
        <v>23</v>
      </c>
      <c r="N1322" s="11">
        <v>0.16911764705882401</v>
      </c>
      <c r="O1322" s="58" t="s">
        <v>916</v>
      </c>
      <c r="P1322" s="59">
        <v>8.5</v>
      </c>
      <c r="Q1322" s="59">
        <v>6.8</v>
      </c>
      <c r="R1322" s="118"/>
    </row>
    <row r="1323" spans="2:18" s="1" customFormat="1" ht="11.85" customHeight="1" x14ac:dyDescent="0.15">
      <c r="B1323" s="116" t="s">
        <v>466</v>
      </c>
      <c r="C1323" s="52" t="s">
        <v>1005</v>
      </c>
      <c r="D1323" s="52" t="s">
        <v>906</v>
      </c>
      <c r="E1323" s="8">
        <v>1</v>
      </c>
      <c r="F1323" s="9">
        <v>0.16666666666666699</v>
      </c>
      <c r="G1323" s="8">
        <v>5</v>
      </c>
      <c r="H1323" s="9">
        <v>9.4517958412098299E-3</v>
      </c>
      <c r="I1323" s="8">
        <v>16</v>
      </c>
      <c r="J1323" s="9">
        <v>5.9106021425932801E-3</v>
      </c>
      <c r="K1323" s="8"/>
      <c r="L1323" s="9"/>
      <c r="M1323" s="8"/>
      <c r="N1323" s="9"/>
      <c r="O1323" s="54" t="s">
        <v>900</v>
      </c>
      <c r="P1323" s="55">
        <v>3.2</v>
      </c>
      <c r="Q1323" s="55">
        <v>3.2</v>
      </c>
      <c r="R1323" s="117"/>
    </row>
    <row r="1324" spans="2:18" s="1" customFormat="1" ht="11.85" customHeight="1" x14ac:dyDescent="0.15">
      <c r="B1324" s="116" t="s">
        <v>443</v>
      </c>
      <c r="C1324" s="56" t="s">
        <v>1007</v>
      </c>
      <c r="D1324" s="56" t="s">
        <v>906</v>
      </c>
      <c r="E1324" s="10">
        <v>1</v>
      </c>
      <c r="F1324" s="11">
        <v>0.2</v>
      </c>
      <c r="G1324" s="10">
        <v>4</v>
      </c>
      <c r="H1324" s="11">
        <v>7.5614366729678598E-3</v>
      </c>
      <c r="I1324" s="10">
        <v>19</v>
      </c>
      <c r="J1324" s="11">
        <v>7.0188400443295202E-3</v>
      </c>
      <c r="K1324" s="10"/>
      <c r="L1324" s="11"/>
      <c r="M1324" s="10"/>
      <c r="N1324" s="11"/>
      <c r="O1324" s="58" t="s">
        <v>935</v>
      </c>
      <c r="P1324" s="59">
        <v>4.75</v>
      </c>
      <c r="Q1324" s="59">
        <v>4.75</v>
      </c>
      <c r="R1324" s="118"/>
    </row>
    <row r="1325" spans="2:18" s="1" customFormat="1" ht="11.85" customHeight="1" x14ac:dyDescent="0.15">
      <c r="B1325" s="116" t="s">
        <v>682</v>
      </c>
      <c r="C1325" s="52" t="s">
        <v>928</v>
      </c>
      <c r="D1325" s="52" t="s">
        <v>906</v>
      </c>
      <c r="E1325" s="8">
        <v>24</v>
      </c>
      <c r="F1325" s="9">
        <v>0.85714285714285698</v>
      </c>
      <c r="G1325" s="8">
        <v>4</v>
      </c>
      <c r="H1325" s="9">
        <v>7.5614366729678598E-3</v>
      </c>
      <c r="I1325" s="8">
        <v>8</v>
      </c>
      <c r="J1325" s="9">
        <v>2.9553010712966401E-3</v>
      </c>
      <c r="K1325" s="8"/>
      <c r="L1325" s="9"/>
      <c r="M1325" s="8"/>
      <c r="N1325" s="9"/>
      <c r="O1325" s="54" t="s">
        <v>943</v>
      </c>
      <c r="P1325" s="55">
        <v>2</v>
      </c>
      <c r="Q1325" s="55">
        <v>2</v>
      </c>
      <c r="R1325" s="117"/>
    </row>
    <row r="1326" spans="2:18" s="1" customFormat="1" ht="11.85" customHeight="1" x14ac:dyDescent="0.15">
      <c r="B1326" s="116" t="s">
        <v>469</v>
      </c>
      <c r="C1326" s="56" t="s">
        <v>1005</v>
      </c>
      <c r="D1326" s="56" t="s">
        <v>906</v>
      </c>
      <c r="E1326" s="10"/>
      <c r="F1326" s="11"/>
      <c r="G1326" s="10">
        <v>4</v>
      </c>
      <c r="H1326" s="11">
        <v>7.5614366729678598E-3</v>
      </c>
      <c r="I1326" s="10">
        <v>31</v>
      </c>
      <c r="J1326" s="11">
        <v>1.1451791651274501E-2</v>
      </c>
      <c r="K1326" s="10"/>
      <c r="L1326" s="11"/>
      <c r="M1326" s="10"/>
      <c r="N1326" s="11"/>
      <c r="O1326" s="58" t="s">
        <v>912</v>
      </c>
      <c r="P1326" s="59">
        <v>7.75</v>
      </c>
      <c r="Q1326" s="59">
        <v>7.75</v>
      </c>
      <c r="R1326" s="118"/>
    </row>
    <row r="1327" spans="2:18" s="1" customFormat="1" ht="11.85" customHeight="1" x14ac:dyDescent="0.15">
      <c r="B1327" s="116" t="s">
        <v>348</v>
      </c>
      <c r="C1327" s="52" t="s">
        <v>1004</v>
      </c>
      <c r="D1327" s="52" t="s">
        <v>906</v>
      </c>
      <c r="E1327" s="8"/>
      <c r="F1327" s="9"/>
      <c r="G1327" s="8">
        <v>4</v>
      </c>
      <c r="H1327" s="9">
        <v>7.5614366729678598E-3</v>
      </c>
      <c r="I1327" s="8">
        <v>21</v>
      </c>
      <c r="J1327" s="9">
        <v>7.75766531215368E-3</v>
      </c>
      <c r="K1327" s="8"/>
      <c r="L1327" s="9"/>
      <c r="M1327" s="8"/>
      <c r="N1327" s="9"/>
      <c r="O1327" s="54" t="s">
        <v>931</v>
      </c>
      <c r="P1327" s="55">
        <v>5.25</v>
      </c>
      <c r="Q1327" s="55">
        <v>5.25</v>
      </c>
      <c r="R1327" s="117"/>
    </row>
    <row r="1328" spans="2:18" s="1" customFormat="1" ht="11.85" customHeight="1" x14ac:dyDescent="0.15">
      <c r="B1328" s="116" t="s">
        <v>386</v>
      </c>
      <c r="C1328" s="56" t="s">
        <v>1003</v>
      </c>
      <c r="D1328" s="56" t="s">
        <v>906</v>
      </c>
      <c r="E1328" s="10"/>
      <c r="F1328" s="11"/>
      <c r="G1328" s="10">
        <v>9</v>
      </c>
      <c r="H1328" s="11">
        <v>1.70132325141777E-2</v>
      </c>
      <c r="I1328" s="10">
        <v>60</v>
      </c>
      <c r="J1328" s="11">
        <v>2.2164758034724799E-2</v>
      </c>
      <c r="K1328" s="10"/>
      <c r="L1328" s="11"/>
      <c r="M1328" s="10"/>
      <c r="N1328" s="11"/>
      <c r="O1328" s="58" t="s">
        <v>935</v>
      </c>
      <c r="P1328" s="59">
        <v>6.6666666666666696</v>
      </c>
      <c r="Q1328" s="59">
        <v>6.6666666666666696</v>
      </c>
      <c r="R1328" s="118"/>
    </row>
    <row r="1329" spans="2:18" s="1" customFormat="1" ht="11.85" customHeight="1" x14ac:dyDescent="0.15">
      <c r="B1329" s="116" t="s">
        <v>444</v>
      </c>
      <c r="C1329" s="52" t="s">
        <v>1007</v>
      </c>
      <c r="D1329" s="52" t="s">
        <v>906</v>
      </c>
      <c r="E1329" s="8">
        <v>1</v>
      </c>
      <c r="F1329" s="9">
        <v>0.14285714285714299</v>
      </c>
      <c r="G1329" s="8">
        <v>6</v>
      </c>
      <c r="H1329" s="9">
        <v>1.13421550094518E-2</v>
      </c>
      <c r="I1329" s="8">
        <v>33</v>
      </c>
      <c r="J1329" s="9">
        <v>1.2190616919098601E-2</v>
      </c>
      <c r="K1329" s="8"/>
      <c r="L1329" s="9"/>
      <c r="M1329" s="8"/>
      <c r="N1329" s="9"/>
      <c r="O1329" s="54" t="s">
        <v>920</v>
      </c>
      <c r="P1329" s="55">
        <v>5.5</v>
      </c>
      <c r="Q1329" s="55">
        <v>5.5</v>
      </c>
      <c r="R1329" s="117"/>
    </row>
    <row r="1330" spans="2:18" s="1" customFormat="1" ht="11.85" customHeight="1" x14ac:dyDescent="0.15">
      <c r="B1330" s="116" t="s">
        <v>366</v>
      </c>
      <c r="C1330" s="56" t="s">
        <v>1004</v>
      </c>
      <c r="D1330" s="56" t="s">
        <v>906</v>
      </c>
      <c r="E1330" s="10"/>
      <c r="F1330" s="11"/>
      <c r="G1330" s="10">
        <v>5</v>
      </c>
      <c r="H1330" s="11">
        <v>9.4517958412098299E-3</v>
      </c>
      <c r="I1330" s="10">
        <v>22</v>
      </c>
      <c r="J1330" s="11">
        <v>8.1270779460657604E-3</v>
      </c>
      <c r="K1330" s="10"/>
      <c r="L1330" s="11"/>
      <c r="M1330" s="10"/>
      <c r="N1330" s="11"/>
      <c r="O1330" s="58" t="s">
        <v>935</v>
      </c>
      <c r="P1330" s="59">
        <v>4.4000000000000004</v>
      </c>
      <c r="Q1330" s="59">
        <v>4.4000000000000004</v>
      </c>
      <c r="R1330" s="118"/>
    </row>
    <row r="1331" spans="2:18" s="1" customFormat="1" ht="11.85" customHeight="1" x14ac:dyDescent="0.15">
      <c r="B1331" s="116" t="s">
        <v>675</v>
      </c>
      <c r="C1331" s="52" t="s">
        <v>918</v>
      </c>
      <c r="D1331" s="52" t="s">
        <v>906</v>
      </c>
      <c r="E1331" s="8">
        <v>106</v>
      </c>
      <c r="F1331" s="9">
        <v>0.94642857142857095</v>
      </c>
      <c r="G1331" s="8">
        <v>6</v>
      </c>
      <c r="H1331" s="9">
        <v>1.13421550094518E-2</v>
      </c>
      <c r="I1331" s="8">
        <v>14</v>
      </c>
      <c r="J1331" s="9">
        <v>5.1717768747691203E-3</v>
      </c>
      <c r="K1331" s="8"/>
      <c r="L1331" s="9"/>
      <c r="M1331" s="8"/>
      <c r="N1331" s="9"/>
      <c r="O1331" s="54" t="s">
        <v>920</v>
      </c>
      <c r="P1331" s="55">
        <v>2.3333333333333299</v>
      </c>
      <c r="Q1331" s="55">
        <v>2.3333333333333299</v>
      </c>
      <c r="R1331" s="117"/>
    </row>
    <row r="1332" spans="2:18" s="1" customFormat="1" ht="11.85" customHeight="1" x14ac:dyDescent="0.15">
      <c r="B1332" s="116" t="s">
        <v>799</v>
      </c>
      <c r="C1332" s="56" t="s">
        <v>1004</v>
      </c>
      <c r="D1332" s="56" t="s">
        <v>906</v>
      </c>
      <c r="E1332" s="10"/>
      <c r="F1332" s="11"/>
      <c r="G1332" s="10">
        <v>4</v>
      </c>
      <c r="H1332" s="11">
        <v>7.5614366729678598E-3</v>
      </c>
      <c r="I1332" s="10">
        <v>24</v>
      </c>
      <c r="J1332" s="11">
        <v>8.8659032138899193E-3</v>
      </c>
      <c r="K1332" s="10"/>
      <c r="L1332" s="11"/>
      <c r="M1332" s="10"/>
      <c r="N1332" s="11"/>
      <c r="O1332" s="58" t="s">
        <v>978</v>
      </c>
      <c r="P1332" s="59">
        <v>6</v>
      </c>
      <c r="Q1332" s="59">
        <v>6</v>
      </c>
      <c r="R1332" s="118"/>
    </row>
    <row r="1333" spans="2:18" s="1" customFormat="1" ht="11.85" customHeight="1" x14ac:dyDescent="0.15">
      <c r="B1333" s="116" t="s">
        <v>784</v>
      </c>
      <c r="C1333" s="52" t="s">
        <v>1003</v>
      </c>
      <c r="D1333" s="52" t="s">
        <v>899</v>
      </c>
      <c r="E1333" s="8"/>
      <c r="F1333" s="9"/>
      <c r="G1333" s="8">
        <v>6</v>
      </c>
      <c r="H1333" s="9">
        <v>1.13421550094518E-2</v>
      </c>
      <c r="I1333" s="8">
        <v>59</v>
      </c>
      <c r="J1333" s="9">
        <v>2.17953454008127E-2</v>
      </c>
      <c r="K1333" s="8"/>
      <c r="L1333" s="9"/>
      <c r="M1333" s="8"/>
      <c r="N1333" s="9"/>
      <c r="O1333" s="54" t="s">
        <v>907</v>
      </c>
      <c r="P1333" s="55">
        <v>9.8333333333333304</v>
      </c>
      <c r="Q1333" s="55">
        <v>9.8333333333333304</v>
      </c>
      <c r="R1333" s="117">
        <v>4.1666666666666696</v>
      </c>
    </row>
    <row r="1334" spans="2:18" s="1" customFormat="1" ht="11.85" customHeight="1" x14ac:dyDescent="0.15">
      <c r="B1334" s="116" t="s">
        <v>385</v>
      </c>
      <c r="C1334" s="56" t="s">
        <v>1003</v>
      </c>
      <c r="D1334" s="56" t="s">
        <v>906</v>
      </c>
      <c r="E1334" s="10"/>
      <c r="F1334" s="11"/>
      <c r="G1334" s="10">
        <v>13</v>
      </c>
      <c r="H1334" s="11">
        <v>2.4574669187145601E-2</v>
      </c>
      <c r="I1334" s="10">
        <v>132</v>
      </c>
      <c r="J1334" s="11">
        <v>4.87624676763945E-2</v>
      </c>
      <c r="K1334" s="10">
        <v>2</v>
      </c>
      <c r="L1334" s="11">
        <v>0.15384615384615399</v>
      </c>
      <c r="M1334" s="10">
        <v>4</v>
      </c>
      <c r="N1334" s="11">
        <v>3.03030303030303E-2</v>
      </c>
      <c r="O1334" s="58" t="s">
        <v>917</v>
      </c>
      <c r="P1334" s="59">
        <v>10.153846153846199</v>
      </c>
      <c r="Q1334" s="59">
        <v>9.0909090909090899</v>
      </c>
      <c r="R1334" s="118"/>
    </row>
    <row r="1335" spans="2:18" s="1" customFormat="1" ht="11.85" customHeight="1" x14ac:dyDescent="0.15">
      <c r="B1335" s="116" t="s">
        <v>407</v>
      </c>
      <c r="C1335" s="52" t="s">
        <v>1003</v>
      </c>
      <c r="D1335" s="52" t="s">
        <v>906</v>
      </c>
      <c r="E1335" s="8">
        <v>23</v>
      </c>
      <c r="F1335" s="9">
        <v>0.82142857142857095</v>
      </c>
      <c r="G1335" s="8">
        <v>5</v>
      </c>
      <c r="H1335" s="9">
        <v>9.4517958412098299E-3</v>
      </c>
      <c r="I1335" s="8">
        <v>18</v>
      </c>
      <c r="J1335" s="9">
        <v>6.6494274104174399E-3</v>
      </c>
      <c r="K1335" s="8"/>
      <c r="L1335" s="9"/>
      <c r="M1335" s="8"/>
      <c r="N1335" s="9"/>
      <c r="O1335" s="54" t="s">
        <v>912</v>
      </c>
      <c r="P1335" s="55">
        <v>3.6</v>
      </c>
      <c r="Q1335" s="55">
        <v>3.6</v>
      </c>
      <c r="R1335" s="117"/>
    </row>
    <row r="1336" spans="2:18" s="1" customFormat="1" ht="11.85" customHeight="1" x14ac:dyDescent="0.15">
      <c r="B1336" s="116" t="s">
        <v>578</v>
      </c>
      <c r="C1336" s="56" t="s">
        <v>916</v>
      </c>
      <c r="D1336" s="56" t="s">
        <v>906</v>
      </c>
      <c r="E1336" s="10">
        <v>14</v>
      </c>
      <c r="F1336" s="11">
        <v>0.77777777777777801</v>
      </c>
      <c r="G1336" s="10">
        <v>4</v>
      </c>
      <c r="H1336" s="11">
        <v>7.5614366729678598E-3</v>
      </c>
      <c r="I1336" s="10">
        <v>8</v>
      </c>
      <c r="J1336" s="11">
        <v>2.9553010712966401E-3</v>
      </c>
      <c r="K1336" s="10"/>
      <c r="L1336" s="11"/>
      <c r="M1336" s="10"/>
      <c r="N1336" s="11"/>
      <c r="O1336" s="58" t="s">
        <v>912</v>
      </c>
      <c r="P1336" s="59">
        <v>2</v>
      </c>
      <c r="Q1336" s="59">
        <v>2</v>
      </c>
      <c r="R1336" s="118"/>
    </row>
    <row r="1337" spans="2:18" s="1" customFormat="1" ht="11.85" customHeight="1" x14ac:dyDescent="0.15">
      <c r="B1337" s="116" t="s">
        <v>387</v>
      </c>
      <c r="C1337" s="52" t="s">
        <v>1003</v>
      </c>
      <c r="D1337" s="52" t="s">
        <v>906</v>
      </c>
      <c r="E1337" s="8"/>
      <c r="F1337" s="9"/>
      <c r="G1337" s="8">
        <v>9</v>
      </c>
      <c r="H1337" s="9">
        <v>1.70132325141777E-2</v>
      </c>
      <c r="I1337" s="8">
        <v>32</v>
      </c>
      <c r="J1337" s="9">
        <v>1.18212042851866E-2</v>
      </c>
      <c r="K1337" s="8"/>
      <c r="L1337" s="9"/>
      <c r="M1337" s="8"/>
      <c r="N1337" s="9"/>
      <c r="O1337" s="54" t="s">
        <v>911</v>
      </c>
      <c r="P1337" s="55">
        <v>3.5555555555555598</v>
      </c>
      <c r="Q1337" s="55">
        <v>3.5555555555555598</v>
      </c>
      <c r="R1337" s="117"/>
    </row>
    <row r="1338" spans="2:18" s="1" customFormat="1" ht="11.85" customHeight="1" x14ac:dyDescent="0.15">
      <c r="B1338" s="116" t="s">
        <v>438</v>
      </c>
      <c r="C1338" s="56" t="s">
        <v>1007</v>
      </c>
      <c r="D1338" s="56" t="s">
        <v>906</v>
      </c>
      <c r="E1338" s="10"/>
      <c r="F1338" s="11"/>
      <c r="G1338" s="10">
        <v>5</v>
      </c>
      <c r="H1338" s="11">
        <v>9.4517958412098299E-3</v>
      </c>
      <c r="I1338" s="10">
        <v>38</v>
      </c>
      <c r="J1338" s="11">
        <v>1.4037680088659001E-2</v>
      </c>
      <c r="K1338" s="10"/>
      <c r="L1338" s="11"/>
      <c r="M1338" s="10"/>
      <c r="N1338" s="11"/>
      <c r="O1338" s="58" t="s">
        <v>945</v>
      </c>
      <c r="P1338" s="59">
        <v>7.6</v>
      </c>
      <c r="Q1338" s="59">
        <v>7.6</v>
      </c>
      <c r="R1338" s="118"/>
    </row>
    <row r="1339" spans="2:18" s="1" customFormat="1" ht="15.4" customHeight="1" x14ac:dyDescent="0.15">
      <c r="B1339" s="119" t="s">
        <v>1009</v>
      </c>
      <c r="C1339" s="63"/>
      <c r="D1339" s="63"/>
      <c r="E1339" s="20"/>
      <c r="F1339" s="22"/>
      <c r="G1339" s="20">
        <v>6</v>
      </c>
      <c r="H1339" s="22">
        <v>1.13421550094518E-2</v>
      </c>
      <c r="I1339" s="20">
        <v>68</v>
      </c>
      <c r="J1339" s="22">
        <v>2.51200591060214E-2</v>
      </c>
      <c r="K1339" s="20">
        <v>2</v>
      </c>
      <c r="L1339" s="22">
        <v>0.33333333333333298</v>
      </c>
      <c r="M1339" s="20">
        <v>9</v>
      </c>
      <c r="N1339" s="22">
        <v>0.13235294117647101</v>
      </c>
      <c r="O1339" s="63"/>
      <c r="P1339" s="64">
        <v>11.3333333333333</v>
      </c>
      <c r="Q1339" s="64">
        <v>8.25</v>
      </c>
      <c r="R1339" s="120">
        <v>4.3333333333333304</v>
      </c>
    </row>
    <row r="1340" spans="2:18" s="1" customFormat="1" ht="14.65" customHeight="1" x14ac:dyDescent="0.15">
      <c r="B1340" s="119" t="s">
        <v>1010</v>
      </c>
      <c r="C1340" s="65"/>
      <c r="D1340" s="65"/>
      <c r="E1340" s="21">
        <v>486</v>
      </c>
      <c r="F1340" s="23">
        <v>0.82653061224489799</v>
      </c>
      <c r="G1340" s="21">
        <v>102</v>
      </c>
      <c r="H1340" s="23">
        <v>0.19281663516068101</v>
      </c>
      <c r="I1340" s="21">
        <v>511</v>
      </c>
      <c r="J1340" s="23">
        <v>0.188769855929073</v>
      </c>
      <c r="K1340" s="21">
        <v>5</v>
      </c>
      <c r="L1340" s="23">
        <v>4.9019607843137303E-2</v>
      </c>
      <c r="M1340" s="21">
        <v>34</v>
      </c>
      <c r="N1340" s="23">
        <v>6.6536203522504903E-2</v>
      </c>
      <c r="O1340" s="65"/>
      <c r="P1340" s="66">
        <v>5.0098039215686301</v>
      </c>
      <c r="Q1340" s="66">
        <v>4.2989690721649501</v>
      </c>
      <c r="R1340" s="121"/>
    </row>
    <row r="1341" spans="2:18" s="1" customFormat="1" ht="14.65" customHeight="1" x14ac:dyDescent="0.15">
      <c r="B1341" s="108" t="s">
        <v>879</v>
      </c>
      <c r="C1341" s="122"/>
      <c r="D1341" s="122"/>
      <c r="E1341" s="109">
        <v>1389</v>
      </c>
      <c r="F1341" s="110">
        <v>0.72419186652763301</v>
      </c>
      <c r="G1341" s="109">
        <v>529</v>
      </c>
      <c r="H1341" s="110">
        <v>1</v>
      </c>
      <c r="I1341" s="109">
        <v>2707</v>
      </c>
      <c r="J1341" s="110">
        <v>1</v>
      </c>
      <c r="K1341" s="109">
        <v>11</v>
      </c>
      <c r="L1341" s="110">
        <v>2.0793950850661599E-2</v>
      </c>
      <c r="M1341" s="109">
        <v>71</v>
      </c>
      <c r="N1341" s="110">
        <v>2.6228297007757698E-2</v>
      </c>
      <c r="O1341" s="122"/>
      <c r="P1341" s="123">
        <v>5.1172022684309999</v>
      </c>
      <c r="Q1341" s="123">
        <v>4.83976833976834</v>
      </c>
      <c r="R1341" s="124">
        <v>3.3529411764705901</v>
      </c>
    </row>
    <row r="1342" spans="2:18" s="1" customFormat="1" ht="12.75" customHeight="1" x14ac:dyDescent="0.2">
      <c r="B1342" s="183" t="s">
        <v>979</v>
      </c>
      <c r="C1342" s="183"/>
      <c r="D1342" s="183"/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</row>
    <row r="1343" spans="2:18" s="1" customFormat="1" ht="14.65" customHeight="1" x14ac:dyDescent="0.15"/>
    <row r="1344" spans="2:18" s="1" customFormat="1" ht="14.65" customHeight="1" x14ac:dyDescent="0.15">
      <c r="B1344" s="114" t="s">
        <v>1845</v>
      </c>
    </row>
    <row r="1345" spans="2:18" s="1" customFormat="1" ht="21.75" customHeight="1" x14ac:dyDescent="0.2">
      <c r="B1345" s="192"/>
      <c r="C1345" s="101"/>
      <c r="D1345" s="193"/>
      <c r="E1345" s="193"/>
      <c r="F1345" s="193"/>
      <c r="G1345" s="167" t="s">
        <v>885</v>
      </c>
      <c r="H1345" s="167"/>
      <c r="I1345" s="167"/>
      <c r="J1345" s="167"/>
      <c r="K1345" s="167"/>
      <c r="L1345" s="167"/>
      <c r="M1345" s="167"/>
      <c r="N1345" s="167"/>
      <c r="O1345" s="167"/>
      <c r="P1345" s="167"/>
      <c r="Q1345" s="167"/>
      <c r="R1345" s="167"/>
    </row>
    <row r="1346" spans="2:18" s="1" customFormat="1" ht="14.65" customHeight="1" x14ac:dyDescent="0.2">
      <c r="B1346" s="192"/>
      <c r="C1346" s="62"/>
      <c r="D1346" s="193"/>
      <c r="E1346" s="193"/>
      <c r="F1346" s="193"/>
      <c r="G1346" s="177" t="s">
        <v>832</v>
      </c>
      <c r="H1346" s="177"/>
      <c r="I1346" s="177"/>
      <c r="J1346" s="177"/>
      <c r="K1346" s="174" t="s">
        <v>886</v>
      </c>
      <c r="L1346" s="174"/>
      <c r="M1346" s="174"/>
      <c r="N1346" s="174"/>
      <c r="O1346" s="174" t="s">
        <v>887</v>
      </c>
      <c r="P1346" s="191" t="s">
        <v>888</v>
      </c>
      <c r="Q1346" s="191"/>
      <c r="R1346" s="191"/>
    </row>
    <row r="1347" spans="2:18" s="1" customFormat="1" ht="14.65" customHeight="1" x14ac:dyDescent="0.15">
      <c r="B1347" s="194" t="s">
        <v>274</v>
      </c>
      <c r="C1347" s="177" t="s">
        <v>1001</v>
      </c>
      <c r="D1347" s="177" t="s">
        <v>889</v>
      </c>
      <c r="E1347" s="195" t="s">
        <v>842</v>
      </c>
      <c r="F1347" s="195"/>
      <c r="G1347" s="177" t="s">
        <v>890</v>
      </c>
      <c r="H1347" s="177"/>
      <c r="I1347" s="177" t="s">
        <v>891</v>
      </c>
      <c r="J1347" s="177"/>
      <c r="K1347" s="174" t="s">
        <v>890</v>
      </c>
      <c r="L1347" s="174"/>
      <c r="M1347" s="174" t="s">
        <v>891</v>
      </c>
      <c r="N1347" s="174"/>
      <c r="O1347" s="174"/>
      <c r="P1347" s="191"/>
      <c r="Q1347" s="191"/>
      <c r="R1347" s="191"/>
    </row>
    <row r="1348" spans="2:18" s="1" customFormat="1" ht="37.15" customHeight="1" x14ac:dyDescent="0.15">
      <c r="B1348" s="194"/>
      <c r="C1348" s="177"/>
      <c r="D1348" s="177"/>
      <c r="E1348" s="50" t="s">
        <v>892</v>
      </c>
      <c r="F1348" s="50" t="s">
        <v>893</v>
      </c>
      <c r="G1348" s="50" t="s">
        <v>892</v>
      </c>
      <c r="H1348" s="27" t="s">
        <v>894</v>
      </c>
      <c r="I1348" s="50" t="s">
        <v>892</v>
      </c>
      <c r="J1348" s="27" t="s">
        <v>894</v>
      </c>
      <c r="K1348" s="27" t="s">
        <v>892</v>
      </c>
      <c r="L1348" s="27" t="s">
        <v>893</v>
      </c>
      <c r="M1348" s="27" t="s">
        <v>892</v>
      </c>
      <c r="N1348" s="27" t="s">
        <v>893</v>
      </c>
      <c r="O1348" s="174"/>
      <c r="P1348" s="27" t="s">
        <v>895</v>
      </c>
      <c r="Q1348" s="27" t="s">
        <v>896</v>
      </c>
      <c r="R1348" s="115" t="s">
        <v>897</v>
      </c>
    </row>
    <row r="1349" spans="2:18" s="1" customFormat="1" ht="11.85" customHeight="1" x14ac:dyDescent="0.15">
      <c r="B1349" s="116" t="s">
        <v>809</v>
      </c>
      <c r="C1349" s="52" t="s">
        <v>918</v>
      </c>
      <c r="D1349" s="52" t="s">
        <v>906</v>
      </c>
      <c r="E1349" s="8"/>
      <c r="F1349" s="9"/>
      <c r="G1349" s="8">
        <v>1</v>
      </c>
      <c r="H1349" s="9">
        <v>1.28700128700129E-3</v>
      </c>
      <c r="I1349" s="8">
        <v>4</v>
      </c>
      <c r="J1349" s="9">
        <v>4.66309162975052E-4</v>
      </c>
      <c r="K1349" s="8"/>
      <c r="L1349" s="9"/>
      <c r="M1349" s="8"/>
      <c r="N1349" s="9"/>
      <c r="O1349" s="54" t="s">
        <v>971</v>
      </c>
      <c r="P1349" s="55">
        <v>4</v>
      </c>
      <c r="Q1349" s="55">
        <v>4</v>
      </c>
      <c r="R1349" s="117"/>
    </row>
    <row r="1350" spans="2:18" s="1" customFormat="1" ht="11.85" customHeight="1" x14ac:dyDescent="0.15">
      <c r="B1350" s="116" t="s">
        <v>710</v>
      </c>
      <c r="C1350" s="56" t="s">
        <v>909</v>
      </c>
      <c r="D1350" s="56" t="s">
        <v>906</v>
      </c>
      <c r="E1350" s="10">
        <v>3</v>
      </c>
      <c r="F1350" s="11">
        <v>0.11111111111111099</v>
      </c>
      <c r="G1350" s="10">
        <v>24</v>
      </c>
      <c r="H1350" s="11">
        <v>3.0888030888030899E-2</v>
      </c>
      <c r="I1350" s="10">
        <v>101</v>
      </c>
      <c r="J1350" s="11">
        <v>1.1774306365120101E-2</v>
      </c>
      <c r="K1350" s="10"/>
      <c r="L1350" s="11"/>
      <c r="M1350" s="10"/>
      <c r="N1350" s="11"/>
      <c r="O1350" s="58" t="s">
        <v>922</v>
      </c>
      <c r="P1350" s="59">
        <v>4.2083333333333304</v>
      </c>
      <c r="Q1350" s="59">
        <v>4.2083333333333304</v>
      </c>
      <c r="R1350" s="118"/>
    </row>
    <row r="1351" spans="2:18" s="1" customFormat="1" ht="11.85" customHeight="1" x14ac:dyDescent="0.15">
      <c r="B1351" s="116" t="s">
        <v>665</v>
      </c>
      <c r="C1351" s="52" t="s">
        <v>935</v>
      </c>
      <c r="D1351" s="52" t="s">
        <v>906</v>
      </c>
      <c r="E1351" s="8"/>
      <c r="F1351" s="9"/>
      <c r="G1351" s="8">
        <v>2</v>
      </c>
      <c r="H1351" s="9">
        <v>2.57400257400257E-3</v>
      </c>
      <c r="I1351" s="8">
        <v>4</v>
      </c>
      <c r="J1351" s="9">
        <v>4.66309162975052E-4</v>
      </c>
      <c r="K1351" s="8"/>
      <c r="L1351" s="9"/>
      <c r="M1351" s="8"/>
      <c r="N1351" s="9"/>
      <c r="O1351" s="54" t="s">
        <v>922</v>
      </c>
      <c r="P1351" s="55">
        <v>2</v>
      </c>
      <c r="Q1351" s="55">
        <v>2</v>
      </c>
      <c r="R1351" s="117"/>
    </row>
    <row r="1352" spans="2:18" s="1" customFormat="1" ht="11.85" customHeight="1" x14ac:dyDescent="0.15">
      <c r="B1352" s="116" t="s">
        <v>389</v>
      </c>
      <c r="C1352" s="56" t="s">
        <v>1003</v>
      </c>
      <c r="D1352" s="56" t="s">
        <v>906</v>
      </c>
      <c r="E1352" s="10"/>
      <c r="F1352" s="11"/>
      <c r="G1352" s="10">
        <v>1</v>
      </c>
      <c r="H1352" s="11">
        <v>1.28700128700129E-3</v>
      </c>
      <c r="I1352" s="10">
        <v>52</v>
      </c>
      <c r="J1352" s="11">
        <v>6.0620191186756796E-3</v>
      </c>
      <c r="K1352" s="10">
        <v>1</v>
      </c>
      <c r="L1352" s="11">
        <v>1</v>
      </c>
      <c r="M1352" s="10">
        <v>43</v>
      </c>
      <c r="N1352" s="11">
        <v>0.82692307692307698</v>
      </c>
      <c r="O1352" s="58" t="s">
        <v>922</v>
      </c>
      <c r="P1352" s="59">
        <v>52</v>
      </c>
      <c r="Q1352" s="59"/>
      <c r="R1352" s="118"/>
    </row>
    <row r="1353" spans="2:18" s="1" customFormat="1" ht="11.85" customHeight="1" x14ac:dyDescent="0.15">
      <c r="B1353" s="116" t="s">
        <v>351</v>
      </c>
      <c r="C1353" s="52" t="s">
        <v>1004</v>
      </c>
      <c r="D1353" s="52" t="s">
        <v>906</v>
      </c>
      <c r="E1353" s="8"/>
      <c r="F1353" s="9"/>
      <c r="G1353" s="8">
        <v>1</v>
      </c>
      <c r="H1353" s="9">
        <v>1.28700128700129E-3</v>
      </c>
      <c r="I1353" s="8">
        <v>11</v>
      </c>
      <c r="J1353" s="9">
        <v>1.2823501981813899E-3</v>
      </c>
      <c r="K1353" s="8"/>
      <c r="L1353" s="9"/>
      <c r="M1353" s="8"/>
      <c r="N1353" s="9"/>
      <c r="O1353" s="54" t="s">
        <v>933</v>
      </c>
      <c r="P1353" s="55">
        <v>11</v>
      </c>
      <c r="Q1353" s="55">
        <v>11</v>
      </c>
      <c r="R1353" s="117"/>
    </row>
    <row r="1354" spans="2:18" s="1" customFormat="1" ht="11.85" customHeight="1" x14ac:dyDescent="0.15">
      <c r="B1354" s="116" t="s">
        <v>718</v>
      </c>
      <c r="C1354" s="56" t="s">
        <v>1003</v>
      </c>
      <c r="D1354" s="56" t="s">
        <v>899</v>
      </c>
      <c r="E1354" s="10"/>
      <c r="F1354" s="11"/>
      <c r="G1354" s="10">
        <v>1</v>
      </c>
      <c r="H1354" s="11">
        <v>1.28700128700129E-3</v>
      </c>
      <c r="I1354" s="10">
        <v>16</v>
      </c>
      <c r="J1354" s="11">
        <v>1.86523665190021E-3</v>
      </c>
      <c r="K1354" s="10"/>
      <c r="L1354" s="11"/>
      <c r="M1354" s="10"/>
      <c r="N1354" s="11"/>
      <c r="O1354" s="58" t="s">
        <v>900</v>
      </c>
      <c r="P1354" s="59">
        <v>16</v>
      </c>
      <c r="Q1354" s="59">
        <v>16</v>
      </c>
      <c r="R1354" s="118">
        <v>13</v>
      </c>
    </row>
    <row r="1355" spans="2:18" s="1" customFormat="1" ht="11.85" customHeight="1" x14ac:dyDescent="0.15">
      <c r="B1355" s="116" t="s">
        <v>347</v>
      </c>
      <c r="C1355" s="52" t="s">
        <v>1004</v>
      </c>
      <c r="D1355" s="52" t="s">
        <v>906</v>
      </c>
      <c r="E1355" s="8"/>
      <c r="F1355" s="9"/>
      <c r="G1355" s="8">
        <v>1</v>
      </c>
      <c r="H1355" s="9">
        <v>1.28700128700129E-3</v>
      </c>
      <c r="I1355" s="8">
        <v>25</v>
      </c>
      <c r="J1355" s="9">
        <v>2.9144322685940799E-3</v>
      </c>
      <c r="K1355" s="8"/>
      <c r="L1355" s="9"/>
      <c r="M1355" s="8"/>
      <c r="N1355" s="9"/>
      <c r="O1355" s="54" t="s">
        <v>930</v>
      </c>
      <c r="P1355" s="55">
        <v>25</v>
      </c>
      <c r="Q1355" s="55">
        <v>25</v>
      </c>
      <c r="R1355" s="117"/>
    </row>
    <row r="1356" spans="2:18" s="1" customFormat="1" ht="11.85" customHeight="1" x14ac:dyDescent="0.15">
      <c r="B1356" s="116" t="s">
        <v>436</v>
      </c>
      <c r="C1356" s="56" t="s">
        <v>1007</v>
      </c>
      <c r="D1356" s="56" t="s">
        <v>906</v>
      </c>
      <c r="E1356" s="10"/>
      <c r="F1356" s="11"/>
      <c r="G1356" s="10">
        <v>1</v>
      </c>
      <c r="H1356" s="11">
        <v>1.28700128700129E-3</v>
      </c>
      <c r="I1356" s="10">
        <v>26</v>
      </c>
      <c r="J1356" s="11">
        <v>3.0310095593378398E-3</v>
      </c>
      <c r="K1356" s="10">
        <v>1</v>
      </c>
      <c r="L1356" s="11">
        <v>1</v>
      </c>
      <c r="M1356" s="10">
        <v>15</v>
      </c>
      <c r="N1356" s="11">
        <v>0.57692307692307698</v>
      </c>
      <c r="O1356" s="58" t="s">
        <v>916</v>
      </c>
      <c r="P1356" s="59">
        <v>26</v>
      </c>
      <c r="Q1356" s="59"/>
      <c r="R1356" s="118"/>
    </row>
    <row r="1357" spans="2:18" s="1" customFormat="1" ht="11.85" customHeight="1" x14ac:dyDescent="0.15">
      <c r="B1357" s="116" t="s">
        <v>704</v>
      </c>
      <c r="C1357" s="52" t="s">
        <v>909</v>
      </c>
      <c r="D1357" s="52" t="s">
        <v>899</v>
      </c>
      <c r="E1357" s="8">
        <v>4</v>
      </c>
      <c r="F1357" s="9">
        <v>0.11111111111111099</v>
      </c>
      <c r="G1357" s="8">
        <v>32</v>
      </c>
      <c r="H1357" s="9">
        <v>4.1184041184041197E-2</v>
      </c>
      <c r="I1357" s="8">
        <v>86</v>
      </c>
      <c r="J1357" s="9">
        <v>1.0025647003963601E-2</v>
      </c>
      <c r="K1357" s="8"/>
      <c r="L1357" s="9"/>
      <c r="M1357" s="8"/>
      <c r="N1357" s="9"/>
      <c r="O1357" s="54" t="s">
        <v>913</v>
      </c>
      <c r="P1357" s="55">
        <v>2.6875</v>
      </c>
      <c r="Q1357" s="55">
        <v>2.6875</v>
      </c>
      <c r="R1357" s="117">
        <v>3.125E-2</v>
      </c>
    </row>
    <row r="1358" spans="2:18" s="1" customFormat="1" ht="11.85" customHeight="1" x14ac:dyDescent="0.15">
      <c r="B1358" s="116" t="s">
        <v>504</v>
      </c>
      <c r="C1358" s="56" t="s">
        <v>1002</v>
      </c>
      <c r="D1358" s="56" t="s">
        <v>906</v>
      </c>
      <c r="E1358" s="10"/>
      <c r="F1358" s="11"/>
      <c r="G1358" s="10">
        <v>2</v>
      </c>
      <c r="H1358" s="11">
        <v>2.57400257400257E-3</v>
      </c>
      <c r="I1358" s="10">
        <v>21</v>
      </c>
      <c r="J1358" s="11">
        <v>2.44812310561903E-3</v>
      </c>
      <c r="K1358" s="10"/>
      <c r="L1358" s="11"/>
      <c r="M1358" s="10"/>
      <c r="N1358" s="11"/>
      <c r="O1358" s="58" t="s">
        <v>909</v>
      </c>
      <c r="P1358" s="59">
        <v>10.5</v>
      </c>
      <c r="Q1358" s="59">
        <v>10.5</v>
      </c>
      <c r="R1358" s="118"/>
    </row>
    <row r="1359" spans="2:18" s="1" customFormat="1" ht="11.85" customHeight="1" x14ac:dyDescent="0.15">
      <c r="B1359" s="116" t="s">
        <v>291</v>
      </c>
      <c r="C1359" s="52" t="s">
        <v>1006</v>
      </c>
      <c r="D1359" s="52" t="s">
        <v>906</v>
      </c>
      <c r="E1359" s="8"/>
      <c r="F1359" s="9"/>
      <c r="G1359" s="8">
        <v>1</v>
      </c>
      <c r="H1359" s="9">
        <v>1.28700128700129E-3</v>
      </c>
      <c r="I1359" s="8">
        <v>9</v>
      </c>
      <c r="J1359" s="9">
        <v>1.04919561669387E-3</v>
      </c>
      <c r="K1359" s="8"/>
      <c r="L1359" s="9"/>
      <c r="M1359" s="8"/>
      <c r="N1359" s="9"/>
      <c r="O1359" s="54" t="s">
        <v>913</v>
      </c>
      <c r="P1359" s="55">
        <v>9</v>
      </c>
      <c r="Q1359" s="55">
        <v>9</v>
      </c>
      <c r="R1359" s="117"/>
    </row>
    <row r="1360" spans="2:18" s="1" customFormat="1" ht="11.85" customHeight="1" x14ac:dyDescent="0.15">
      <c r="B1360" s="116" t="s">
        <v>522</v>
      </c>
      <c r="C1360" s="56" t="s">
        <v>1008</v>
      </c>
      <c r="D1360" s="56" t="s">
        <v>899</v>
      </c>
      <c r="E1360" s="10">
        <v>12</v>
      </c>
      <c r="F1360" s="11">
        <v>0.23529411764705899</v>
      </c>
      <c r="G1360" s="10">
        <v>39</v>
      </c>
      <c r="H1360" s="11">
        <v>5.0193050193050197E-2</v>
      </c>
      <c r="I1360" s="10">
        <v>150</v>
      </c>
      <c r="J1360" s="11">
        <v>1.7486593611564499E-2</v>
      </c>
      <c r="K1360" s="10">
        <v>2</v>
      </c>
      <c r="L1360" s="11">
        <v>5.1282051282051301E-2</v>
      </c>
      <c r="M1360" s="10">
        <v>24</v>
      </c>
      <c r="N1360" s="11">
        <v>0.16</v>
      </c>
      <c r="O1360" s="58" t="s">
        <v>921</v>
      </c>
      <c r="P1360" s="59">
        <v>3.8461538461538498</v>
      </c>
      <c r="Q1360" s="59">
        <v>2.7567567567567601</v>
      </c>
      <c r="R1360" s="118">
        <v>0.33333333333333298</v>
      </c>
    </row>
    <row r="1361" spans="2:18" s="1" customFormat="1" ht="11.85" customHeight="1" x14ac:dyDescent="0.15">
      <c r="B1361" s="116" t="s">
        <v>395</v>
      </c>
      <c r="C1361" s="52" t="s">
        <v>1003</v>
      </c>
      <c r="D1361" s="52" t="s">
        <v>906</v>
      </c>
      <c r="E1361" s="8"/>
      <c r="F1361" s="9"/>
      <c r="G1361" s="8">
        <v>3</v>
      </c>
      <c r="H1361" s="9">
        <v>3.8610038610038598E-3</v>
      </c>
      <c r="I1361" s="8">
        <v>40</v>
      </c>
      <c r="J1361" s="9">
        <v>4.6630916297505202E-3</v>
      </c>
      <c r="K1361" s="8"/>
      <c r="L1361" s="9"/>
      <c r="M1361" s="8"/>
      <c r="N1361" s="9"/>
      <c r="O1361" s="54" t="s">
        <v>914</v>
      </c>
      <c r="P1361" s="55">
        <v>13.3333333333333</v>
      </c>
      <c r="Q1361" s="55">
        <v>13.3333333333333</v>
      </c>
      <c r="R1361" s="117"/>
    </row>
    <row r="1362" spans="2:18" s="1" customFormat="1" ht="11.85" customHeight="1" x14ac:dyDescent="0.15">
      <c r="B1362" s="116" t="s">
        <v>534</v>
      </c>
      <c r="C1362" s="56" t="s">
        <v>1008</v>
      </c>
      <c r="D1362" s="56" t="s">
        <v>906</v>
      </c>
      <c r="E1362" s="10"/>
      <c r="F1362" s="11"/>
      <c r="G1362" s="10">
        <v>82</v>
      </c>
      <c r="H1362" s="11">
        <v>0.105534105534106</v>
      </c>
      <c r="I1362" s="10">
        <v>795</v>
      </c>
      <c r="J1362" s="11">
        <v>9.2678946141291699E-2</v>
      </c>
      <c r="K1362" s="10">
        <v>3</v>
      </c>
      <c r="L1362" s="11">
        <v>3.65853658536585E-2</v>
      </c>
      <c r="M1362" s="10">
        <v>25</v>
      </c>
      <c r="N1362" s="11">
        <v>3.1446540880503103E-2</v>
      </c>
      <c r="O1362" s="58" t="s">
        <v>913</v>
      </c>
      <c r="P1362" s="59">
        <v>9.6951219512195106</v>
      </c>
      <c r="Q1362" s="59">
        <v>8.9113924050632907</v>
      </c>
      <c r="R1362" s="118"/>
    </row>
    <row r="1363" spans="2:18" s="1" customFormat="1" ht="11.85" customHeight="1" x14ac:dyDescent="0.15">
      <c r="B1363" s="116" t="s">
        <v>701</v>
      </c>
      <c r="C1363" s="52" t="s">
        <v>931</v>
      </c>
      <c r="D1363" s="52" t="s">
        <v>906</v>
      </c>
      <c r="E1363" s="8">
        <v>1</v>
      </c>
      <c r="F1363" s="9">
        <v>0.33333333333333298</v>
      </c>
      <c r="G1363" s="8">
        <v>2</v>
      </c>
      <c r="H1363" s="9">
        <v>2.57400257400257E-3</v>
      </c>
      <c r="I1363" s="8">
        <v>8</v>
      </c>
      <c r="J1363" s="9">
        <v>9.3261832595010498E-4</v>
      </c>
      <c r="K1363" s="8"/>
      <c r="L1363" s="9"/>
      <c r="M1363" s="8"/>
      <c r="N1363" s="9"/>
      <c r="O1363" s="54" t="s">
        <v>928</v>
      </c>
      <c r="P1363" s="55">
        <v>4</v>
      </c>
      <c r="Q1363" s="55">
        <v>4</v>
      </c>
      <c r="R1363" s="117"/>
    </row>
    <row r="1364" spans="2:18" s="1" customFormat="1" ht="11.85" customHeight="1" x14ac:dyDescent="0.15">
      <c r="B1364" s="116" t="s">
        <v>658</v>
      </c>
      <c r="C1364" s="56" t="s">
        <v>935</v>
      </c>
      <c r="D1364" s="56" t="s">
        <v>906</v>
      </c>
      <c r="E1364" s="10"/>
      <c r="F1364" s="11"/>
      <c r="G1364" s="10">
        <v>3</v>
      </c>
      <c r="H1364" s="11">
        <v>3.8610038610038598E-3</v>
      </c>
      <c r="I1364" s="10">
        <v>36</v>
      </c>
      <c r="J1364" s="11">
        <v>4.1967824667754703E-3</v>
      </c>
      <c r="K1364" s="10"/>
      <c r="L1364" s="11"/>
      <c r="M1364" s="10"/>
      <c r="N1364" s="11"/>
      <c r="O1364" s="58" t="s">
        <v>918</v>
      </c>
      <c r="P1364" s="59">
        <v>12</v>
      </c>
      <c r="Q1364" s="59">
        <v>12</v>
      </c>
      <c r="R1364" s="118"/>
    </row>
    <row r="1365" spans="2:18" s="1" customFormat="1" ht="11.85" customHeight="1" x14ac:dyDescent="0.15">
      <c r="B1365" s="116" t="s">
        <v>384</v>
      </c>
      <c r="C1365" s="52" t="s">
        <v>1003</v>
      </c>
      <c r="D1365" s="52" t="s">
        <v>899</v>
      </c>
      <c r="E1365" s="8"/>
      <c r="F1365" s="9"/>
      <c r="G1365" s="8">
        <v>3</v>
      </c>
      <c r="H1365" s="9">
        <v>3.8610038610038598E-3</v>
      </c>
      <c r="I1365" s="8">
        <v>22</v>
      </c>
      <c r="J1365" s="9">
        <v>2.5647003963627899E-3</v>
      </c>
      <c r="K1365" s="8"/>
      <c r="L1365" s="9"/>
      <c r="M1365" s="8"/>
      <c r="N1365" s="9"/>
      <c r="O1365" s="54" t="s">
        <v>940</v>
      </c>
      <c r="P1365" s="55">
        <v>7.3333333333333304</v>
      </c>
      <c r="Q1365" s="55">
        <v>7.3333333333333304</v>
      </c>
      <c r="R1365" s="117">
        <v>2.6666666666666701</v>
      </c>
    </row>
    <row r="1366" spans="2:18" s="1" customFormat="1" ht="11.85" customHeight="1" x14ac:dyDescent="0.15">
      <c r="B1366" s="116" t="s">
        <v>394</v>
      </c>
      <c r="C1366" s="56" t="s">
        <v>1003</v>
      </c>
      <c r="D1366" s="56" t="s">
        <v>906</v>
      </c>
      <c r="E1366" s="10"/>
      <c r="F1366" s="11"/>
      <c r="G1366" s="10">
        <v>1</v>
      </c>
      <c r="H1366" s="11">
        <v>1.28700128700129E-3</v>
      </c>
      <c r="I1366" s="10">
        <v>7</v>
      </c>
      <c r="J1366" s="11">
        <v>8.1604103520634195E-4</v>
      </c>
      <c r="K1366" s="10"/>
      <c r="L1366" s="11"/>
      <c r="M1366" s="10"/>
      <c r="N1366" s="11"/>
      <c r="O1366" s="58" t="s">
        <v>912</v>
      </c>
      <c r="P1366" s="59">
        <v>7</v>
      </c>
      <c r="Q1366" s="59">
        <v>7</v>
      </c>
      <c r="R1366" s="118"/>
    </row>
    <row r="1367" spans="2:18" s="1" customFormat="1" ht="11.85" customHeight="1" x14ac:dyDescent="0.15">
      <c r="B1367" s="116" t="s">
        <v>497</v>
      </c>
      <c r="C1367" s="52" t="s">
        <v>1002</v>
      </c>
      <c r="D1367" s="52" t="s">
        <v>906</v>
      </c>
      <c r="E1367" s="8"/>
      <c r="F1367" s="9"/>
      <c r="G1367" s="8">
        <v>15</v>
      </c>
      <c r="H1367" s="9">
        <v>1.9305019305019301E-2</v>
      </c>
      <c r="I1367" s="8">
        <v>224</v>
      </c>
      <c r="J1367" s="9">
        <v>2.6113313126602901E-2</v>
      </c>
      <c r="K1367" s="8">
        <v>1</v>
      </c>
      <c r="L1367" s="9">
        <v>6.6666666666666693E-2</v>
      </c>
      <c r="M1367" s="8">
        <v>19</v>
      </c>
      <c r="N1367" s="9">
        <v>8.4821428571428603E-2</v>
      </c>
      <c r="O1367" s="54" t="s">
        <v>913</v>
      </c>
      <c r="P1367" s="55">
        <v>14.9333333333333</v>
      </c>
      <c r="Q1367" s="55">
        <v>13.0714285714286</v>
      </c>
      <c r="R1367" s="117"/>
    </row>
    <row r="1368" spans="2:18" s="1" customFormat="1" ht="11.85" customHeight="1" x14ac:dyDescent="0.15">
      <c r="B1368" s="116" t="s">
        <v>659</v>
      </c>
      <c r="C1368" s="56" t="s">
        <v>935</v>
      </c>
      <c r="D1368" s="56" t="s">
        <v>906</v>
      </c>
      <c r="E1368" s="10"/>
      <c r="F1368" s="11"/>
      <c r="G1368" s="10">
        <v>3</v>
      </c>
      <c r="H1368" s="11">
        <v>3.8610038610038598E-3</v>
      </c>
      <c r="I1368" s="10">
        <v>41</v>
      </c>
      <c r="J1368" s="11">
        <v>4.7796689204942901E-3</v>
      </c>
      <c r="K1368" s="10"/>
      <c r="L1368" s="11"/>
      <c r="M1368" s="10"/>
      <c r="N1368" s="11"/>
      <c r="O1368" s="58" t="s">
        <v>900</v>
      </c>
      <c r="P1368" s="59">
        <v>13.6666666666667</v>
      </c>
      <c r="Q1368" s="59">
        <v>13.6666666666667</v>
      </c>
      <c r="R1368" s="118"/>
    </row>
    <row r="1369" spans="2:18" s="1" customFormat="1" ht="11.85" customHeight="1" x14ac:dyDescent="0.15">
      <c r="B1369" s="116" t="s">
        <v>653</v>
      </c>
      <c r="C1369" s="52" t="s">
        <v>908</v>
      </c>
      <c r="D1369" s="52" t="s">
        <v>906</v>
      </c>
      <c r="E1369" s="8"/>
      <c r="F1369" s="9"/>
      <c r="G1369" s="8">
        <v>5</v>
      </c>
      <c r="H1369" s="9">
        <v>6.4350064350064398E-3</v>
      </c>
      <c r="I1369" s="8">
        <v>61</v>
      </c>
      <c r="J1369" s="9">
        <v>7.1112147353695502E-3</v>
      </c>
      <c r="K1369" s="8"/>
      <c r="L1369" s="9"/>
      <c r="M1369" s="8"/>
      <c r="N1369" s="9"/>
      <c r="O1369" s="54" t="s">
        <v>915</v>
      </c>
      <c r="P1369" s="55">
        <v>12.2</v>
      </c>
      <c r="Q1369" s="55">
        <v>12.2</v>
      </c>
      <c r="R1369" s="117"/>
    </row>
    <row r="1370" spans="2:18" s="1" customFormat="1" ht="11.85" customHeight="1" x14ac:dyDescent="0.15">
      <c r="B1370" s="116" t="s">
        <v>533</v>
      </c>
      <c r="C1370" s="56" t="s">
        <v>1008</v>
      </c>
      <c r="D1370" s="56" t="s">
        <v>906</v>
      </c>
      <c r="E1370" s="10"/>
      <c r="F1370" s="11"/>
      <c r="G1370" s="10">
        <v>44</v>
      </c>
      <c r="H1370" s="11">
        <v>5.6628056628056603E-2</v>
      </c>
      <c r="I1370" s="10">
        <v>643</v>
      </c>
      <c r="J1370" s="11">
        <v>7.49591979482397E-2</v>
      </c>
      <c r="K1370" s="10">
        <v>18</v>
      </c>
      <c r="L1370" s="11">
        <v>0.40909090909090901</v>
      </c>
      <c r="M1370" s="10">
        <v>135</v>
      </c>
      <c r="N1370" s="11">
        <v>0.20995334370140001</v>
      </c>
      <c r="O1370" s="58" t="s">
        <v>917</v>
      </c>
      <c r="P1370" s="59">
        <v>14.613636363636401</v>
      </c>
      <c r="Q1370" s="59">
        <v>9.8461538461538503</v>
      </c>
      <c r="R1370" s="118"/>
    </row>
    <row r="1371" spans="2:18" s="1" customFormat="1" ht="11.85" customHeight="1" x14ac:dyDescent="0.15">
      <c r="B1371" s="116" t="s">
        <v>657</v>
      </c>
      <c r="C1371" s="52" t="s">
        <v>935</v>
      </c>
      <c r="D1371" s="52" t="s">
        <v>899</v>
      </c>
      <c r="E1371" s="8"/>
      <c r="F1371" s="9"/>
      <c r="G1371" s="8">
        <v>1</v>
      </c>
      <c r="H1371" s="9">
        <v>1.28700128700129E-3</v>
      </c>
      <c r="I1371" s="8">
        <v>3</v>
      </c>
      <c r="J1371" s="9">
        <v>3.4973187223128898E-4</v>
      </c>
      <c r="K1371" s="8"/>
      <c r="L1371" s="9"/>
      <c r="M1371" s="8"/>
      <c r="N1371" s="9"/>
      <c r="O1371" s="54" t="s">
        <v>944</v>
      </c>
      <c r="P1371" s="55">
        <v>3</v>
      </c>
      <c r="Q1371" s="55">
        <v>3</v>
      </c>
      <c r="R1371" s="117">
        <v>0</v>
      </c>
    </row>
    <row r="1372" spans="2:18" s="1" customFormat="1" ht="11.85" customHeight="1" x14ac:dyDescent="0.15">
      <c r="B1372" s="116" t="s">
        <v>674</v>
      </c>
      <c r="C1372" s="56" t="s">
        <v>918</v>
      </c>
      <c r="D1372" s="56" t="s">
        <v>906</v>
      </c>
      <c r="E1372" s="10"/>
      <c r="F1372" s="11"/>
      <c r="G1372" s="10">
        <v>2</v>
      </c>
      <c r="H1372" s="11">
        <v>2.57400257400257E-3</v>
      </c>
      <c r="I1372" s="10">
        <v>15</v>
      </c>
      <c r="J1372" s="11">
        <v>1.7486593611564501E-3</v>
      </c>
      <c r="K1372" s="10"/>
      <c r="L1372" s="11"/>
      <c r="M1372" s="10"/>
      <c r="N1372" s="11"/>
      <c r="O1372" s="58" t="s">
        <v>935</v>
      </c>
      <c r="P1372" s="59">
        <v>7.5</v>
      </c>
      <c r="Q1372" s="59">
        <v>7.5</v>
      </c>
      <c r="R1372" s="118"/>
    </row>
    <row r="1373" spans="2:18" s="1" customFormat="1" ht="11.85" customHeight="1" x14ac:dyDescent="0.15">
      <c r="B1373" s="116" t="s">
        <v>496</v>
      </c>
      <c r="C1373" s="52" t="s">
        <v>1002</v>
      </c>
      <c r="D1373" s="52" t="s">
        <v>906</v>
      </c>
      <c r="E1373" s="8"/>
      <c r="F1373" s="9"/>
      <c r="G1373" s="8">
        <v>2</v>
      </c>
      <c r="H1373" s="9">
        <v>2.57400257400257E-3</v>
      </c>
      <c r="I1373" s="8">
        <v>25</v>
      </c>
      <c r="J1373" s="9">
        <v>2.9144322685940799E-3</v>
      </c>
      <c r="K1373" s="8">
        <v>1</v>
      </c>
      <c r="L1373" s="9">
        <v>0.5</v>
      </c>
      <c r="M1373" s="8">
        <v>1</v>
      </c>
      <c r="N1373" s="9">
        <v>0.04</v>
      </c>
      <c r="O1373" s="54" t="s">
        <v>908</v>
      </c>
      <c r="P1373" s="55">
        <v>12.5</v>
      </c>
      <c r="Q1373" s="55">
        <v>8</v>
      </c>
      <c r="R1373" s="117"/>
    </row>
    <row r="1374" spans="2:18" s="1" customFormat="1" ht="11.85" customHeight="1" x14ac:dyDescent="0.15">
      <c r="B1374" s="116" t="s">
        <v>655</v>
      </c>
      <c r="C1374" s="56" t="s">
        <v>908</v>
      </c>
      <c r="D1374" s="56" t="s">
        <v>906</v>
      </c>
      <c r="E1374" s="10"/>
      <c r="F1374" s="11"/>
      <c r="G1374" s="10">
        <v>1</v>
      </c>
      <c r="H1374" s="11">
        <v>1.28700128700129E-3</v>
      </c>
      <c r="I1374" s="10">
        <v>8</v>
      </c>
      <c r="J1374" s="11">
        <v>9.3261832595010498E-4</v>
      </c>
      <c r="K1374" s="10"/>
      <c r="L1374" s="11"/>
      <c r="M1374" s="10"/>
      <c r="N1374" s="11"/>
      <c r="O1374" s="58" t="s">
        <v>928</v>
      </c>
      <c r="P1374" s="59">
        <v>8</v>
      </c>
      <c r="Q1374" s="59">
        <v>8</v>
      </c>
      <c r="R1374" s="118"/>
    </row>
    <row r="1375" spans="2:18" s="1" customFormat="1" ht="11.85" customHeight="1" x14ac:dyDescent="0.15">
      <c r="B1375" s="116" t="s">
        <v>540</v>
      </c>
      <c r="C1375" s="52" t="s">
        <v>1008</v>
      </c>
      <c r="D1375" s="52" t="s">
        <v>906</v>
      </c>
      <c r="E1375" s="8">
        <v>1</v>
      </c>
      <c r="F1375" s="9">
        <v>7.6923076923076901E-3</v>
      </c>
      <c r="G1375" s="8">
        <v>129</v>
      </c>
      <c r="H1375" s="9">
        <v>0.166023166023166</v>
      </c>
      <c r="I1375" s="8">
        <v>1321</v>
      </c>
      <c r="J1375" s="9">
        <v>0.15399860107251101</v>
      </c>
      <c r="K1375" s="8">
        <v>10</v>
      </c>
      <c r="L1375" s="9">
        <v>7.7519379844961198E-2</v>
      </c>
      <c r="M1375" s="8">
        <v>51</v>
      </c>
      <c r="N1375" s="9">
        <v>3.8607115821347501E-2</v>
      </c>
      <c r="O1375" s="54" t="s">
        <v>928</v>
      </c>
      <c r="P1375" s="55">
        <v>10.2403100775194</v>
      </c>
      <c r="Q1375" s="55">
        <v>9.0756302521008401</v>
      </c>
      <c r="R1375" s="117"/>
    </row>
    <row r="1376" spans="2:18" s="1" customFormat="1" ht="11.85" customHeight="1" x14ac:dyDescent="0.15">
      <c r="B1376" s="116" t="s">
        <v>527</v>
      </c>
      <c r="C1376" s="56" t="s">
        <v>1008</v>
      </c>
      <c r="D1376" s="56" t="s">
        <v>906</v>
      </c>
      <c r="E1376" s="10"/>
      <c r="F1376" s="11"/>
      <c r="G1376" s="10">
        <v>8</v>
      </c>
      <c r="H1376" s="11">
        <v>1.0296010296010299E-2</v>
      </c>
      <c r="I1376" s="10">
        <v>90</v>
      </c>
      <c r="J1376" s="11">
        <v>1.0491956166938699E-2</v>
      </c>
      <c r="K1376" s="10"/>
      <c r="L1376" s="11"/>
      <c r="M1376" s="10"/>
      <c r="N1376" s="11"/>
      <c r="O1376" s="58" t="s">
        <v>933</v>
      </c>
      <c r="P1376" s="59">
        <v>11.25</v>
      </c>
      <c r="Q1376" s="59">
        <v>11.25</v>
      </c>
      <c r="R1376" s="118"/>
    </row>
    <row r="1377" spans="2:18" s="1" customFormat="1" ht="11.85" customHeight="1" x14ac:dyDescent="0.15">
      <c r="B1377" s="116" t="s">
        <v>380</v>
      </c>
      <c r="C1377" s="52" t="s">
        <v>1003</v>
      </c>
      <c r="D1377" s="52" t="s">
        <v>899</v>
      </c>
      <c r="E1377" s="8"/>
      <c r="F1377" s="9"/>
      <c r="G1377" s="8">
        <v>1</v>
      </c>
      <c r="H1377" s="9">
        <v>1.28700128700129E-3</v>
      </c>
      <c r="I1377" s="8">
        <v>22</v>
      </c>
      <c r="J1377" s="9">
        <v>2.5647003963627899E-3</v>
      </c>
      <c r="K1377" s="8"/>
      <c r="L1377" s="9"/>
      <c r="M1377" s="8"/>
      <c r="N1377" s="9"/>
      <c r="O1377" s="54" t="s">
        <v>939</v>
      </c>
      <c r="P1377" s="55">
        <v>22</v>
      </c>
      <c r="Q1377" s="55">
        <v>22</v>
      </c>
      <c r="R1377" s="117">
        <v>14</v>
      </c>
    </row>
    <row r="1378" spans="2:18" s="1" customFormat="1" ht="11.85" customHeight="1" x14ac:dyDescent="0.15">
      <c r="B1378" s="116" t="s">
        <v>698</v>
      </c>
      <c r="C1378" s="56" t="s">
        <v>931</v>
      </c>
      <c r="D1378" s="56" t="s">
        <v>906</v>
      </c>
      <c r="E1378" s="10"/>
      <c r="F1378" s="11"/>
      <c r="G1378" s="10">
        <v>3</v>
      </c>
      <c r="H1378" s="11">
        <v>3.8610038610038598E-3</v>
      </c>
      <c r="I1378" s="10">
        <v>22</v>
      </c>
      <c r="J1378" s="11">
        <v>2.5647003963627899E-3</v>
      </c>
      <c r="K1378" s="10">
        <v>1</v>
      </c>
      <c r="L1378" s="11">
        <v>0.33333333333333298</v>
      </c>
      <c r="M1378" s="10">
        <v>2</v>
      </c>
      <c r="N1378" s="11">
        <v>9.0909090909090898E-2</v>
      </c>
      <c r="O1378" s="58" t="s">
        <v>916</v>
      </c>
      <c r="P1378" s="59">
        <v>7.3333333333333304</v>
      </c>
      <c r="Q1378" s="59">
        <v>4.5</v>
      </c>
      <c r="R1378" s="118"/>
    </row>
    <row r="1379" spans="2:18" s="1" customFormat="1" ht="11.85" customHeight="1" x14ac:dyDescent="0.15">
      <c r="B1379" s="116" t="s">
        <v>309</v>
      </c>
      <c r="C1379" s="52" t="s">
        <v>1570</v>
      </c>
      <c r="D1379" s="52" t="s">
        <v>899</v>
      </c>
      <c r="E1379" s="8"/>
      <c r="F1379" s="9"/>
      <c r="G1379" s="8">
        <v>1</v>
      </c>
      <c r="H1379" s="9">
        <v>1.28700128700129E-3</v>
      </c>
      <c r="I1379" s="8">
        <v>2</v>
      </c>
      <c r="J1379" s="9">
        <v>2.33154581487526E-4</v>
      </c>
      <c r="K1379" s="8"/>
      <c r="L1379" s="9"/>
      <c r="M1379" s="8"/>
      <c r="N1379" s="9"/>
      <c r="O1379" s="54" t="s">
        <v>903</v>
      </c>
      <c r="P1379" s="55">
        <v>2</v>
      </c>
      <c r="Q1379" s="55">
        <v>2</v>
      </c>
      <c r="R1379" s="117">
        <v>0</v>
      </c>
    </row>
    <row r="1380" spans="2:18" s="1" customFormat="1" ht="11.85" customHeight="1" x14ac:dyDescent="0.15">
      <c r="B1380" s="116" t="s">
        <v>501</v>
      </c>
      <c r="C1380" s="56" t="s">
        <v>1002</v>
      </c>
      <c r="D1380" s="56" t="s">
        <v>906</v>
      </c>
      <c r="E1380" s="10"/>
      <c r="F1380" s="11"/>
      <c r="G1380" s="10">
        <v>1</v>
      </c>
      <c r="H1380" s="11">
        <v>1.28700128700129E-3</v>
      </c>
      <c r="I1380" s="10">
        <v>8</v>
      </c>
      <c r="J1380" s="11">
        <v>9.3261832595010498E-4</v>
      </c>
      <c r="K1380" s="10"/>
      <c r="L1380" s="11"/>
      <c r="M1380" s="10"/>
      <c r="N1380" s="11"/>
      <c r="O1380" s="58" t="s">
        <v>915</v>
      </c>
      <c r="P1380" s="59">
        <v>8</v>
      </c>
      <c r="Q1380" s="59">
        <v>8</v>
      </c>
      <c r="R1380" s="118"/>
    </row>
    <row r="1381" spans="2:18" s="1" customFormat="1" ht="11.85" customHeight="1" x14ac:dyDescent="0.15">
      <c r="B1381" s="116" t="s">
        <v>709</v>
      </c>
      <c r="C1381" s="52" t="s">
        <v>909</v>
      </c>
      <c r="D1381" s="52" t="s">
        <v>906</v>
      </c>
      <c r="E1381" s="8"/>
      <c r="F1381" s="9"/>
      <c r="G1381" s="8">
        <v>12</v>
      </c>
      <c r="H1381" s="9">
        <v>1.5444015444015399E-2</v>
      </c>
      <c r="I1381" s="8">
        <v>24</v>
      </c>
      <c r="J1381" s="9">
        <v>2.79785497785032E-3</v>
      </c>
      <c r="K1381" s="8"/>
      <c r="L1381" s="9"/>
      <c r="M1381" s="8"/>
      <c r="N1381" s="9"/>
      <c r="O1381" s="54" t="s">
        <v>922</v>
      </c>
      <c r="P1381" s="55">
        <v>2</v>
      </c>
      <c r="Q1381" s="55">
        <v>2</v>
      </c>
      <c r="R1381" s="117"/>
    </row>
    <row r="1382" spans="2:18" s="1" customFormat="1" ht="11.85" customHeight="1" x14ac:dyDescent="0.15">
      <c r="B1382" s="116" t="s">
        <v>697</v>
      </c>
      <c r="C1382" s="56" t="s">
        <v>931</v>
      </c>
      <c r="D1382" s="56" t="s">
        <v>906</v>
      </c>
      <c r="E1382" s="10"/>
      <c r="F1382" s="11"/>
      <c r="G1382" s="10">
        <v>2</v>
      </c>
      <c r="H1382" s="11">
        <v>2.57400257400257E-3</v>
      </c>
      <c r="I1382" s="10">
        <v>12</v>
      </c>
      <c r="J1382" s="11">
        <v>1.39892748892516E-3</v>
      </c>
      <c r="K1382" s="10"/>
      <c r="L1382" s="11"/>
      <c r="M1382" s="10"/>
      <c r="N1382" s="11"/>
      <c r="O1382" s="58" t="s">
        <v>920</v>
      </c>
      <c r="P1382" s="59">
        <v>6</v>
      </c>
      <c r="Q1382" s="59">
        <v>6</v>
      </c>
      <c r="R1382" s="118"/>
    </row>
    <row r="1383" spans="2:18" s="1" customFormat="1" ht="11.85" customHeight="1" x14ac:dyDescent="0.15">
      <c r="B1383" s="116" t="s">
        <v>535</v>
      </c>
      <c r="C1383" s="52" t="s">
        <v>1008</v>
      </c>
      <c r="D1383" s="52" t="s">
        <v>906</v>
      </c>
      <c r="E1383" s="8"/>
      <c r="F1383" s="9"/>
      <c r="G1383" s="8">
        <v>1</v>
      </c>
      <c r="H1383" s="9">
        <v>1.28700128700129E-3</v>
      </c>
      <c r="I1383" s="8">
        <v>6</v>
      </c>
      <c r="J1383" s="9">
        <v>6.9946374446257903E-4</v>
      </c>
      <c r="K1383" s="8"/>
      <c r="L1383" s="9"/>
      <c r="M1383" s="8"/>
      <c r="N1383" s="9"/>
      <c r="O1383" s="54" t="s">
        <v>908</v>
      </c>
      <c r="P1383" s="55">
        <v>6</v>
      </c>
      <c r="Q1383" s="55">
        <v>6</v>
      </c>
      <c r="R1383" s="117"/>
    </row>
    <row r="1384" spans="2:18" s="1" customFormat="1" ht="11.85" customHeight="1" x14ac:dyDescent="0.15">
      <c r="B1384" s="116" t="s">
        <v>656</v>
      </c>
      <c r="C1384" s="56" t="s">
        <v>935</v>
      </c>
      <c r="D1384" s="56" t="s">
        <v>899</v>
      </c>
      <c r="E1384" s="10"/>
      <c r="F1384" s="11"/>
      <c r="G1384" s="10">
        <v>1</v>
      </c>
      <c r="H1384" s="11">
        <v>1.28700128700129E-3</v>
      </c>
      <c r="I1384" s="10">
        <v>30</v>
      </c>
      <c r="J1384" s="11">
        <v>3.4973187223128902E-3</v>
      </c>
      <c r="K1384" s="10">
        <v>1</v>
      </c>
      <c r="L1384" s="11">
        <v>1</v>
      </c>
      <c r="M1384" s="10">
        <v>8</v>
      </c>
      <c r="N1384" s="11">
        <v>0.266666666666667</v>
      </c>
      <c r="O1384" s="58" t="s">
        <v>913</v>
      </c>
      <c r="P1384" s="59">
        <v>30</v>
      </c>
      <c r="Q1384" s="59"/>
      <c r="R1384" s="118">
        <v>1</v>
      </c>
    </row>
    <row r="1385" spans="2:18" s="1" customFormat="1" ht="11.85" customHeight="1" x14ac:dyDescent="0.15">
      <c r="B1385" s="116" t="s">
        <v>529</v>
      </c>
      <c r="C1385" s="52" t="s">
        <v>1008</v>
      </c>
      <c r="D1385" s="52" t="s">
        <v>906</v>
      </c>
      <c r="E1385" s="8">
        <v>1</v>
      </c>
      <c r="F1385" s="9">
        <v>4.8543689320388302E-3</v>
      </c>
      <c r="G1385" s="8">
        <v>205</v>
      </c>
      <c r="H1385" s="9">
        <v>0.26383526383526401</v>
      </c>
      <c r="I1385" s="8">
        <v>2430</v>
      </c>
      <c r="J1385" s="9">
        <v>0.28328281650734399</v>
      </c>
      <c r="K1385" s="8">
        <v>5</v>
      </c>
      <c r="L1385" s="9">
        <v>2.4390243902439001E-2</v>
      </c>
      <c r="M1385" s="8">
        <v>63</v>
      </c>
      <c r="N1385" s="9">
        <v>2.5925925925925901E-2</v>
      </c>
      <c r="O1385" s="54" t="s">
        <v>911</v>
      </c>
      <c r="P1385" s="55">
        <v>11.853658536585399</v>
      </c>
      <c r="Q1385" s="55">
        <v>11.085000000000001</v>
      </c>
      <c r="R1385" s="117"/>
    </row>
    <row r="1386" spans="2:18" s="1" customFormat="1" ht="11.85" customHeight="1" x14ac:dyDescent="0.15">
      <c r="B1386" s="116" t="s">
        <v>313</v>
      </c>
      <c r="C1386" s="56" t="s">
        <v>1570</v>
      </c>
      <c r="D1386" s="56" t="s">
        <v>906</v>
      </c>
      <c r="E1386" s="10"/>
      <c r="F1386" s="11"/>
      <c r="G1386" s="10">
        <v>1</v>
      </c>
      <c r="H1386" s="11">
        <v>1.28700128700129E-3</v>
      </c>
      <c r="I1386" s="10">
        <v>11</v>
      </c>
      <c r="J1386" s="11">
        <v>1.2823501981813899E-3</v>
      </c>
      <c r="K1386" s="10"/>
      <c r="L1386" s="11"/>
      <c r="M1386" s="10"/>
      <c r="N1386" s="11"/>
      <c r="O1386" s="58" t="s">
        <v>900</v>
      </c>
      <c r="P1386" s="59">
        <v>11</v>
      </c>
      <c r="Q1386" s="59">
        <v>11</v>
      </c>
      <c r="R1386" s="118"/>
    </row>
    <row r="1387" spans="2:18" s="1" customFormat="1" ht="11.85" customHeight="1" x14ac:dyDescent="0.15">
      <c r="B1387" s="116" t="s">
        <v>693</v>
      </c>
      <c r="C1387" s="52" t="s">
        <v>931</v>
      </c>
      <c r="D1387" s="52" t="s">
        <v>906</v>
      </c>
      <c r="E1387" s="8"/>
      <c r="F1387" s="9"/>
      <c r="G1387" s="8">
        <v>1</v>
      </c>
      <c r="H1387" s="9">
        <v>1.28700128700129E-3</v>
      </c>
      <c r="I1387" s="8">
        <v>11</v>
      </c>
      <c r="J1387" s="9">
        <v>1.2823501981813899E-3</v>
      </c>
      <c r="K1387" s="8">
        <v>1</v>
      </c>
      <c r="L1387" s="9">
        <v>1</v>
      </c>
      <c r="M1387" s="8">
        <v>1</v>
      </c>
      <c r="N1387" s="9">
        <v>9.0909090909090898E-2</v>
      </c>
      <c r="O1387" s="54" t="s">
        <v>920</v>
      </c>
      <c r="P1387" s="55">
        <v>11</v>
      </c>
      <c r="Q1387" s="55"/>
      <c r="R1387" s="117"/>
    </row>
    <row r="1388" spans="2:18" s="1" customFormat="1" ht="11.85" customHeight="1" x14ac:dyDescent="0.15">
      <c r="B1388" s="116" t="s">
        <v>520</v>
      </c>
      <c r="C1388" s="56" t="s">
        <v>1008</v>
      </c>
      <c r="D1388" s="56" t="s">
        <v>899</v>
      </c>
      <c r="E1388" s="10"/>
      <c r="F1388" s="11"/>
      <c r="G1388" s="10">
        <v>9</v>
      </c>
      <c r="H1388" s="11">
        <v>1.15830115830116E-2</v>
      </c>
      <c r="I1388" s="10">
        <v>93</v>
      </c>
      <c r="J1388" s="11">
        <v>1.0841688039169999E-2</v>
      </c>
      <c r="K1388" s="10"/>
      <c r="L1388" s="11"/>
      <c r="M1388" s="10"/>
      <c r="N1388" s="11"/>
      <c r="O1388" s="58" t="s">
        <v>942</v>
      </c>
      <c r="P1388" s="59">
        <v>10.3333333333333</v>
      </c>
      <c r="Q1388" s="59">
        <v>10.3333333333333</v>
      </c>
      <c r="R1388" s="118">
        <v>3.8888888888888902</v>
      </c>
    </row>
    <row r="1389" spans="2:18" s="1" customFormat="1" ht="11.85" customHeight="1" x14ac:dyDescent="0.15">
      <c r="B1389" s="116" t="s">
        <v>749</v>
      </c>
      <c r="C1389" s="52" t="s">
        <v>913</v>
      </c>
      <c r="D1389" s="52" t="s">
        <v>906</v>
      </c>
      <c r="E1389" s="8"/>
      <c r="F1389" s="9"/>
      <c r="G1389" s="8">
        <v>5</v>
      </c>
      <c r="H1389" s="9">
        <v>6.4350064350064398E-3</v>
      </c>
      <c r="I1389" s="8">
        <v>42</v>
      </c>
      <c r="J1389" s="9">
        <v>4.8962462112380504E-3</v>
      </c>
      <c r="K1389" s="8"/>
      <c r="L1389" s="9"/>
      <c r="M1389" s="8"/>
      <c r="N1389" s="9"/>
      <c r="O1389" s="54" t="s">
        <v>918</v>
      </c>
      <c r="P1389" s="55">
        <v>8.4</v>
      </c>
      <c r="Q1389" s="55">
        <v>8.4</v>
      </c>
      <c r="R1389" s="117"/>
    </row>
    <row r="1390" spans="2:18" s="1" customFormat="1" ht="11.85" customHeight="1" x14ac:dyDescent="0.15">
      <c r="B1390" s="116" t="s">
        <v>521</v>
      </c>
      <c r="C1390" s="56" t="s">
        <v>1008</v>
      </c>
      <c r="D1390" s="56" t="s">
        <v>899</v>
      </c>
      <c r="E1390" s="10"/>
      <c r="F1390" s="11"/>
      <c r="G1390" s="10">
        <v>3</v>
      </c>
      <c r="H1390" s="11">
        <v>3.8610038610038598E-3</v>
      </c>
      <c r="I1390" s="10">
        <v>40</v>
      </c>
      <c r="J1390" s="11">
        <v>4.6630916297505202E-3</v>
      </c>
      <c r="K1390" s="10">
        <v>1</v>
      </c>
      <c r="L1390" s="11">
        <v>0.33333333333333298</v>
      </c>
      <c r="M1390" s="10">
        <v>4</v>
      </c>
      <c r="N1390" s="11">
        <v>0.1</v>
      </c>
      <c r="O1390" s="58" t="s">
        <v>909</v>
      </c>
      <c r="P1390" s="59">
        <v>13.3333333333333</v>
      </c>
      <c r="Q1390" s="59">
        <v>6.5</v>
      </c>
      <c r="R1390" s="118">
        <v>7.3333333333333304</v>
      </c>
    </row>
    <row r="1391" spans="2:18" s="1" customFormat="1" ht="11.85" customHeight="1" x14ac:dyDescent="0.15">
      <c r="B1391" s="116" t="s">
        <v>528</v>
      </c>
      <c r="C1391" s="52" t="s">
        <v>1008</v>
      </c>
      <c r="D1391" s="52" t="s">
        <v>906</v>
      </c>
      <c r="E1391" s="8"/>
      <c r="F1391" s="9"/>
      <c r="G1391" s="8">
        <v>79</v>
      </c>
      <c r="H1391" s="9">
        <v>0.10167310167310201</v>
      </c>
      <c r="I1391" s="8">
        <v>1337</v>
      </c>
      <c r="J1391" s="9">
        <v>0.15586383772441101</v>
      </c>
      <c r="K1391" s="8">
        <v>25</v>
      </c>
      <c r="L1391" s="9">
        <v>0.316455696202532</v>
      </c>
      <c r="M1391" s="8">
        <v>328</v>
      </c>
      <c r="N1391" s="9">
        <v>0.24532535527299901</v>
      </c>
      <c r="O1391" s="54" t="s">
        <v>935</v>
      </c>
      <c r="P1391" s="55">
        <v>16.924050632911399</v>
      </c>
      <c r="Q1391" s="55">
        <v>10.814814814814801</v>
      </c>
      <c r="R1391" s="117"/>
    </row>
    <row r="1392" spans="2:18" s="1" customFormat="1" ht="11.85" customHeight="1" x14ac:dyDescent="0.15">
      <c r="B1392" s="116" t="s">
        <v>539</v>
      </c>
      <c r="C1392" s="56" t="s">
        <v>1008</v>
      </c>
      <c r="D1392" s="56" t="s">
        <v>906</v>
      </c>
      <c r="E1392" s="10"/>
      <c r="F1392" s="11"/>
      <c r="G1392" s="10">
        <v>27</v>
      </c>
      <c r="H1392" s="11">
        <v>3.4749034749034798E-2</v>
      </c>
      <c r="I1392" s="10">
        <v>347</v>
      </c>
      <c r="J1392" s="11">
        <v>4.04523198880858E-2</v>
      </c>
      <c r="K1392" s="10">
        <v>11</v>
      </c>
      <c r="L1392" s="11">
        <v>0.407407407407407</v>
      </c>
      <c r="M1392" s="10">
        <v>91</v>
      </c>
      <c r="N1392" s="11">
        <v>0.26224783861671502</v>
      </c>
      <c r="O1392" s="58" t="s">
        <v>916</v>
      </c>
      <c r="P1392" s="59">
        <v>12.851851851851899</v>
      </c>
      <c r="Q1392" s="59">
        <v>8.4375</v>
      </c>
      <c r="R1392" s="118"/>
    </row>
    <row r="1393" spans="2:18" s="1" customFormat="1" ht="11.85" customHeight="1" x14ac:dyDescent="0.15">
      <c r="B1393" s="116" t="s">
        <v>525</v>
      </c>
      <c r="C1393" s="52" t="s">
        <v>1008</v>
      </c>
      <c r="D1393" s="52" t="s">
        <v>899</v>
      </c>
      <c r="E1393" s="8">
        <v>1</v>
      </c>
      <c r="F1393" s="9">
        <v>0.1</v>
      </c>
      <c r="G1393" s="8">
        <v>9</v>
      </c>
      <c r="H1393" s="9">
        <v>1.15830115830116E-2</v>
      </c>
      <c r="I1393" s="8">
        <v>163</v>
      </c>
      <c r="J1393" s="9">
        <v>1.9002098391233398E-2</v>
      </c>
      <c r="K1393" s="8">
        <v>7</v>
      </c>
      <c r="L1393" s="9">
        <v>0.77777777777777801</v>
      </c>
      <c r="M1393" s="8">
        <v>57</v>
      </c>
      <c r="N1393" s="9">
        <v>0.34969325153374198</v>
      </c>
      <c r="O1393" s="54" t="s">
        <v>921</v>
      </c>
      <c r="P1393" s="55">
        <v>18.1111111111111</v>
      </c>
      <c r="Q1393" s="55">
        <v>11</v>
      </c>
      <c r="R1393" s="117">
        <v>4.1111111111111098</v>
      </c>
    </row>
    <row r="1394" spans="2:18" s="1" customFormat="1" ht="11.85" customHeight="1" x14ac:dyDescent="0.15">
      <c r="B1394" s="116" t="s">
        <v>695</v>
      </c>
      <c r="C1394" s="56" t="s">
        <v>931</v>
      </c>
      <c r="D1394" s="56" t="s">
        <v>906</v>
      </c>
      <c r="E1394" s="10"/>
      <c r="F1394" s="11"/>
      <c r="G1394" s="10">
        <v>1</v>
      </c>
      <c r="H1394" s="11">
        <v>1.28700128700129E-3</v>
      </c>
      <c r="I1394" s="10">
        <v>2</v>
      </c>
      <c r="J1394" s="11">
        <v>2.33154581487526E-4</v>
      </c>
      <c r="K1394" s="10"/>
      <c r="L1394" s="11"/>
      <c r="M1394" s="10"/>
      <c r="N1394" s="11"/>
      <c r="O1394" s="58" t="s">
        <v>917</v>
      </c>
      <c r="P1394" s="59">
        <v>2</v>
      </c>
      <c r="Q1394" s="59">
        <v>2</v>
      </c>
      <c r="R1394" s="118"/>
    </row>
    <row r="1395" spans="2:18" s="1" customFormat="1" ht="11.85" customHeight="1" x14ac:dyDescent="0.15">
      <c r="B1395" s="116" t="s">
        <v>519</v>
      </c>
      <c r="C1395" s="52" t="s">
        <v>1008</v>
      </c>
      <c r="D1395" s="52" t="s">
        <v>899</v>
      </c>
      <c r="E1395" s="8"/>
      <c r="F1395" s="9"/>
      <c r="G1395" s="8">
        <v>4</v>
      </c>
      <c r="H1395" s="9">
        <v>5.1480051480051496E-3</v>
      </c>
      <c r="I1395" s="8">
        <v>115</v>
      </c>
      <c r="J1395" s="9">
        <v>1.3406388435532801E-2</v>
      </c>
      <c r="K1395" s="8">
        <v>2</v>
      </c>
      <c r="L1395" s="9">
        <v>0.5</v>
      </c>
      <c r="M1395" s="8">
        <v>23</v>
      </c>
      <c r="N1395" s="9">
        <v>0.2</v>
      </c>
      <c r="O1395" s="54" t="s">
        <v>945</v>
      </c>
      <c r="P1395" s="55">
        <v>28.75</v>
      </c>
      <c r="Q1395" s="55">
        <v>21</v>
      </c>
      <c r="R1395" s="117">
        <v>15</v>
      </c>
    </row>
    <row r="1396" spans="2:18" s="1" customFormat="1" ht="11.85" customHeight="1" x14ac:dyDescent="0.15">
      <c r="B1396" s="116" t="s">
        <v>543</v>
      </c>
      <c r="C1396" s="56" t="s">
        <v>920</v>
      </c>
      <c r="D1396" s="56" t="s">
        <v>899</v>
      </c>
      <c r="E1396" s="10"/>
      <c r="F1396" s="11"/>
      <c r="G1396" s="10">
        <v>1</v>
      </c>
      <c r="H1396" s="11">
        <v>1.28700128700129E-3</v>
      </c>
      <c r="I1396" s="10">
        <v>17</v>
      </c>
      <c r="J1396" s="11">
        <v>1.9818139426439701E-3</v>
      </c>
      <c r="K1396" s="10"/>
      <c r="L1396" s="11"/>
      <c r="M1396" s="10"/>
      <c r="N1396" s="11"/>
      <c r="O1396" s="58" t="s">
        <v>932</v>
      </c>
      <c r="P1396" s="59">
        <v>17</v>
      </c>
      <c r="Q1396" s="59">
        <v>17</v>
      </c>
      <c r="R1396" s="118">
        <v>9</v>
      </c>
    </row>
    <row r="1397" spans="2:18" s="1" customFormat="1" ht="15.4" customHeight="1" x14ac:dyDescent="0.15">
      <c r="B1397" s="119" t="s">
        <v>1009</v>
      </c>
      <c r="C1397" s="63"/>
      <c r="D1397" s="63"/>
      <c r="E1397" s="20">
        <v>3</v>
      </c>
      <c r="F1397" s="22">
        <v>1</v>
      </c>
      <c r="G1397" s="20">
        <v>0</v>
      </c>
      <c r="H1397" s="22">
        <v>0</v>
      </c>
      <c r="I1397" s="20">
        <v>0</v>
      </c>
      <c r="J1397" s="22">
        <v>0</v>
      </c>
      <c r="K1397" s="20">
        <v>0</v>
      </c>
      <c r="L1397" s="22">
        <v>0</v>
      </c>
      <c r="M1397" s="20">
        <v>0</v>
      </c>
      <c r="N1397" s="22">
        <v>0</v>
      </c>
      <c r="O1397" s="63"/>
      <c r="P1397" s="64">
        <v>0</v>
      </c>
      <c r="Q1397" s="64">
        <v>0</v>
      </c>
      <c r="R1397" s="120">
        <v>0</v>
      </c>
    </row>
    <row r="1398" spans="2:18" s="1" customFormat="1" ht="14.65" customHeight="1" x14ac:dyDescent="0.15">
      <c r="B1398" s="119" t="s">
        <v>1010</v>
      </c>
      <c r="C1398" s="65"/>
      <c r="D1398" s="65"/>
      <c r="E1398" s="21">
        <v>0</v>
      </c>
      <c r="F1398" s="23">
        <v>0</v>
      </c>
      <c r="G1398" s="21">
        <v>0</v>
      </c>
      <c r="H1398" s="23">
        <v>0</v>
      </c>
      <c r="I1398" s="21">
        <v>0</v>
      </c>
      <c r="J1398" s="23">
        <v>0</v>
      </c>
      <c r="K1398" s="21">
        <v>0</v>
      </c>
      <c r="L1398" s="23">
        <v>0</v>
      </c>
      <c r="M1398" s="21">
        <v>0</v>
      </c>
      <c r="N1398" s="23">
        <v>0</v>
      </c>
      <c r="O1398" s="65"/>
      <c r="P1398" s="66">
        <v>0</v>
      </c>
      <c r="Q1398" s="66">
        <v>0</v>
      </c>
      <c r="R1398" s="121"/>
    </row>
    <row r="1399" spans="2:18" s="1" customFormat="1" ht="14.65" customHeight="1" x14ac:dyDescent="0.15">
      <c r="B1399" s="108" t="s">
        <v>879</v>
      </c>
      <c r="C1399" s="122"/>
      <c r="D1399" s="122"/>
      <c r="E1399" s="109">
        <v>26</v>
      </c>
      <c r="F1399" s="110">
        <v>3.2378580323785801E-2</v>
      </c>
      <c r="G1399" s="109">
        <v>777</v>
      </c>
      <c r="H1399" s="110">
        <v>1</v>
      </c>
      <c r="I1399" s="109">
        <v>8578</v>
      </c>
      <c r="J1399" s="110">
        <v>1</v>
      </c>
      <c r="K1399" s="109">
        <v>91</v>
      </c>
      <c r="L1399" s="110">
        <v>0.117117117117117</v>
      </c>
      <c r="M1399" s="109">
        <v>890</v>
      </c>
      <c r="N1399" s="110">
        <v>0.103753788761949</v>
      </c>
      <c r="O1399" s="122"/>
      <c r="P1399" s="123">
        <v>11.039897039896999</v>
      </c>
      <c r="Q1399" s="123">
        <v>9.0408163265306101</v>
      </c>
      <c r="R1399" s="124">
        <v>2.0285714285714298</v>
      </c>
    </row>
    <row r="1400" spans="2:18" s="1" customFormat="1" ht="12.75" customHeight="1" x14ac:dyDescent="0.2">
      <c r="B1400" s="183" t="s">
        <v>979</v>
      </c>
      <c r="C1400" s="183"/>
      <c r="D1400" s="183"/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</row>
    <row r="1401" spans="2:18" s="1" customFormat="1" ht="14.65" customHeight="1" x14ac:dyDescent="0.15"/>
    <row r="1402" spans="2:18" s="1" customFormat="1" ht="14.65" customHeight="1" x14ac:dyDescent="0.15">
      <c r="B1402" s="114" t="s">
        <v>1846</v>
      </c>
    </row>
    <row r="1403" spans="2:18" s="1" customFormat="1" ht="21.75" customHeight="1" x14ac:dyDescent="0.2">
      <c r="B1403" s="192"/>
      <c r="C1403" s="101"/>
      <c r="D1403" s="193"/>
      <c r="E1403" s="193"/>
      <c r="F1403" s="193"/>
      <c r="G1403" s="167" t="s">
        <v>885</v>
      </c>
      <c r="H1403" s="167"/>
      <c r="I1403" s="167"/>
      <c r="J1403" s="167"/>
      <c r="K1403" s="167"/>
      <c r="L1403" s="167"/>
      <c r="M1403" s="167"/>
      <c r="N1403" s="167"/>
      <c r="O1403" s="167"/>
      <c r="P1403" s="167"/>
      <c r="Q1403" s="167"/>
      <c r="R1403" s="167"/>
    </row>
    <row r="1404" spans="2:18" s="1" customFormat="1" ht="14.65" customHeight="1" x14ac:dyDescent="0.2">
      <c r="B1404" s="192"/>
      <c r="C1404" s="62"/>
      <c r="D1404" s="193"/>
      <c r="E1404" s="193"/>
      <c r="F1404" s="193"/>
      <c r="G1404" s="177" t="s">
        <v>832</v>
      </c>
      <c r="H1404" s="177"/>
      <c r="I1404" s="177"/>
      <c r="J1404" s="177"/>
      <c r="K1404" s="174" t="s">
        <v>886</v>
      </c>
      <c r="L1404" s="174"/>
      <c r="M1404" s="174"/>
      <c r="N1404" s="174"/>
      <c r="O1404" s="174" t="s">
        <v>887</v>
      </c>
      <c r="P1404" s="191" t="s">
        <v>888</v>
      </c>
      <c r="Q1404" s="191"/>
      <c r="R1404" s="191"/>
    </row>
    <row r="1405" spans="2:18" s="1" customFormat="1" ht="14.65" customHeight="1" x14ac:dyDescent="0.15">
      <c r="B1405" s="194" t="s">
        <v>274</v>
      </c>
      <c r="C1405" s="177" t="s">
        <v>1001</v>
      </c>
      <c r="D1405" s="177" t="s">
        <v>889</v>
      </c>
      <c r="E1405" s="195" t="s">
        <v>842</v>
      </c>
      <c r="F1405" s="195"/>
      <c r="G1405" s="177" t="s">
        <v>890</v>
      </c>
      <c r="H1405" s="177"/>
      <c r="I1405" s="177" t="s">
        <v>891</v>
      </c>
      <c r="J1405" s="177"/>
      <c r="K1405" s="174" t="s">
        <v>890</v>
      </c>
      <c r="L1405" s="174"/>
      <c r="M1405" s="174" t="s">
        <v>891</v>
      </c>
      <c r="N1405" s="174"/>
      <c r="O1405" s="174"/>
      <c r="P1405" s="191"/>
      <c r="Q1405" s="191"/>
      <c r="R1405" s="191"/>
    </row>
    <row r="1406" spans="2:18" s="1" customFormat="1" ht="37.15" customHeight="1" x14ac:dyDescent="0.15">
      <c r="B1406" s="194"/>
      <c r="C1406" s="177"/>
      <c r="D1406" s="177"/>
      <c r="E1406" s="50" t="s">
        <v>892</v>
      </c>
      <c r="F1406" s="50" t="s">
        <v>893</v>
      </c>
      <c r="G1406" s="50" t="s">
        <v>892</v>
      </c>
      <c r="H1406" s="27" t="s">
        <v>894</v>
      </c>
      <c r="I1406" s="50" t="s">
        <v>892</v>
      </c>
      <c r="J1406" s="27" t="s">
        <v>894</v>
      </c>
      <c r="K1406" s="27" t="s">
        <v>892</v>
      </c>
      <c r="L1406" s="27" t="s">
        <v>893</v>
      </c>
      <c r="M1406" s="27" t="s">
        <v>892</v>
      </c>
      <c r="N1406" s="27" t="s">
        <v>893</v>
      </c>
      <c r="O1406" s="174"/>
      <c r="P1406" s="27" t="s">
        <v>895</v>
      </c>
      <c r="Q1406" s="27" t="s">
        <v>896</v>
      </c>
      <c r="R1406" s="115" t="s">
        <v>897</v>
      </c>
    </row>
    <row r="1407" spans="2:18" s="1" customFormat="1" ht="11.85" customHeight="1" x14ac:dyDescent="0.15">
      <c r="B1407" s="116" t="s">
        <v>286</v>
      </c>
      <c r="C1407" s="52" t="s">
        <v>1006</v>
      </c>
      <c r="D1407" s="52" t="s">
        <v>906</v>
      </c>
      <c r="E1407" s="8"/>
      <c r="F1407" s="9"/>
      <c r="G1407" s="8">
        <v>1</v>
      </c>
      <c r="H1407" s="9">
        <v>5.5555555555555601E-3</v>
      </c>
      <c r="I1407" s="8">
        <v>21</v>
      </c>
      <c r="J1407" s="9">
        <v>1.27195639006663E-2</v>
      </c>
      <c r="K1407" s="8"/>
      <c r="L1407" s="9"/>
      <c r="M1407" s="8"/>
      <c r="N1407" s="9"/>
      <c r="O1407" s="54" t="s">
        <v>911</v>
      </c>
      <c r="P1407" s="55">
        <v>21</v>
      </c>
      <c r="Q1407" s="55">
        <v>21</v>
      </c>
      <c r="R1407" s="117"/>
    </row>
    <row r="1408" spans="2:18" s="1" customFormat="1" ht="11.85" customHeight="1" x14ac:dyDescent="0.15">
      <c r="B1408" s="116" t="s">
        <v>809</v>
      </c>
      <c r="C1408" s="56" t="s">
        <v>918</v>
      </c>
      <c r="D1408" s="56" t="s">
        <v>906</v>
      </c>
      <c r="E1408" s="10"/>
      <c r="F1408" s="11"/>
      <c r="G1408" s="10">
        <v>14</v>
      </c>
      <c r="H1408" s="11">
        <v>7.7777777777777807E-2</v>
      </c>
      <c r="I1408" s="10">
        <v>191</v>
      </c>
      <c r="J1408" s="11">
        <v>0.115687462144155</v>
      </c>
      <c r="K1408" s="10">
        <v>1</v>
      </c>
      <c r="L1408" s="11">
        <v>7.1428571428571397E-2</v>
      </c>
      <c r="M1408" s="10">
        <v>4</v>
      </c>
      <c r="N1408" s="11">
        <v>2.0942408376963401E-2</v>
      </c>
      <c r="O1408" s="58" t="s">
        <v>971</v>
      </c>
      <c r="P1408" s="59">
        <v>13.6428571428571</v>
      </c>
      <c r="Q1408" s="59">
        <v>11.2307692307692</v>
      </c>
      <c r="R1408" s="118"/>
    </row>
    <row r="1409" spans="2:18" s="1" customFormat="1" ht="11.85" customHeight="1" x14ac:dyDescent="0.15">
      <c r="B1409" s="116" t="s">
        <v>572</v>
      </c>
      <c r="C1409" s="52" t="s">
        <v>916</v>
      </c>
      <c r="D1409" s="52" t="s">
        <v>906</v>
      </c>
      <c r="E1409" s="8">
        <v>1</v>
      </c>
      <c r="F1409" s="9">
        <v>1.0638297872340399E-2</v>
      </c>
      <c r="G1409" s="8">
        <v>93</v>
      </c>
      <c r="H1409" s="9">
        <v>0.51666666666666705</v>
      </c>
      <c r="I1409" s="8">
        <v>795</v>
      </c>
      <c r="J1409" s="9">
        <v>0.48152634766808</v>
      </c>
      <c r="K1409" s="8">
        <v>1</v>
      </c>
      <c r="L1409" s="9">
        <v>1.0752688172042999E-2</v>
      </c>
      <c r="M1409" s="8">
        <v>6</v>
      </c>
      <c r="N1409" s="9">
        <v>7.54716981132076E-3</v>
      </c>
      <c r="O1409" s="54" t="s">
        <v>943</v>
      </c>
      <c r="P1409" s="55">
        <v>8.5483870967741904</v>
      </c>
      <c r="Q1409" s="55">
        <v>8.2608695652173907</v>
      </c>
      <c r="R1409" s="117"/>
    </row>
    <row r="1410" spans="2:18" s="1" customFormat="1" ht="11.85" customHeight="1" x14ac:dyDescent="0.15">
      <c r="B1410" s="116" t="s">
        <v>408</v>
      </c>
      <c r="C1410" s="56" t="s">
        <v>1003</v>
      </c>
      <c r="D1410" s="56" t="s">
        <v>906</v>
      </c>
      <c r="E1410" s="10"/>
      <c r="F1410" s="11"/>
      <c r="G1410" s="10">
        <v>2</v>
      </c>
      <c r="H1410" s="11">
        <v>1.1111111111111099E-2</v>
      </c>
      <c r="I1410" s="10">
        <v>7</v>
      </c>
      <c r="J1410" s="11">
        <v>4.2398546335554203E-3</v>
      </c>
      <c r="K1410" s="10"/>
      <c r="L1410" s="11"/>
      <c r="M1410" s="10"/>
      <c r="N1410" s="11"/>
      <c r="O1410" s="58" t="s">
        <v>921</v>
      </c>
      <c r="P1410" s="59">
        <v>3.5</v>
      </c>
      <c r="Q1410" s="59">
        <v>3.5</v>
      </c>
      <c r="R1410" s="118"/>
    </row>
    <row r="1411" spans="2:18" s="1" customFormat="1" ht="11.85" customHeight="1" x14ac:dyDescent="0.15">
      <c r="B1411" s="116" t="s">
        <v>651</v>
      </c>
      <c r="C1411" s="52" t="s">
        <v>908</v>
      </c>
      <c r="D1411" s="52" t="s">
        <v>906</v>
      </c>
      <c r="E1411" s="8"/>
      <c r="F1411" s="9"/>
      <c r="G1411" s="8">
        <v>1</v>
      </c>
      <c r="H1411" s="9">
        <v>5.5555555555555601E-3</v>
      </c>
      <c r="I1411" s="8">
        <v>7</v>
      </c>
      <c r="J1411" s="9">
        <v>4.2398546335554203E-3</v>
      </c>
      <c r="K1411" s="8"/>
      <c r="L1411" s="9"/>
      <c r="M1411" s="8"/>
      <c r="N1411" s="9"/>
      <c r="O1411" s="54" t="s">
        <v>945</v>
      </c>
      <c r="P1411" s="55">
        <v>7</v>
      </c>
      <c r="Q1411" s="55">
        <v>7</v>
      </c>
      <c r="R1411" s="117"/>
    </row>
    <row r="1412" spans="2:18" s="1" customFormat="1" ht="11.85" customHeight="1" x14ac:dyDescent="0.15">
      <c r="B1412" s="116" t="s">
        <v>351</v>
      </c>
      <c r="C1412" s="56" t="s">
        <v>1004</v>
      </c>
      <c r="D1412" s="56" t="s">
        <v>906</v>
      </c>
      <c r="E1412" s="10"/>
      <c r="F1412" s="11"/>
      <c r="G1412" s="10">
        <v>1</v>
      </c>
      <c r="H1412" s="11">
        <v>5.5555555555555601E-3</v>
      </c>
      <c r="I1412" s="10">
        <v>15</v>
      </c>
      <c r="J1412" s="11">
        <v>9.0854027861901904E-3</v>
      </c>
      <c r="K1412" s="10"/>
      <c r="L1412" s="11"/>
      <c r="M1412" s="10"/>
      <c r="N1412" s="11"/>
      <c r="O1412" s="58" t="s">
        <v>933</v>
      </c>
      <c r="P1412" s="59">
        <v>15</v>
      </c>
      <c r="Q1412" s="59">
        <v>15</v>
      </c>
      <c r="R1412" s="118"/>
    </row>
    <row r="1413" spans="2:18" s="1" customFormat="1" ht="11.85" customHeight="1" x14ac:dyDescent="0.15">
      <c r="B1413" s="116" t="s">
        <v>577</v>
      </c>
      <c r="C1413" s="52" t="s">
        <v>916</v>
      </c>
      <c r="D1413" s="52" t="s">
        <v>906</v>
      </c>
      <c r="E1413" s="8"/>
      <c r="F1413" s="9"/>
      <c r="G1413" s="8">
        <v>2</v>
      </c>
      <c r="H1413" s="9">
        <v>1.1111111111111099E-2</v>
      </c>
      <c r="I1413" s="8">
        <v>12</v>
      </c>
      <c r="J1413" s="9">
        <v>7.2683222289521496E-3</v>
      </c>
      <c r="K1413" s="8"/>
      <c r="L1413" s="9"/>
      <c r="M1413" s="8"/>
      <c r="N1413" s="9"/>
      <c r="O1413" s="54" t="s">
        <v>918</v>
      </c>
      <c r="P1413" s="55">
        <v>6</v>
      </c>
      <c r="Q1413" s="55">
        <v>6</v>
      </c>
      <c r="R1413" s="117"/>
    </row>
    <row r="1414" spans="2:18" s="1" customFormat="1" ht="11.85" customHeight="1" x14ac:dyDescent="0.15">
      <c r="B1414" s="116" t="s">
        <v>576</v>
      </c>
      <c r="C1414" s="56" t="s">
        <v>916</v>
      </c>
      <c r="D1414" s="56" t="s">
        <v>906</v>
      </c>
      <c r="E1414" s="10"/>
      <c r="F1414" s="11"/>
      <c r="G1414" s="10">
        <v>2</v>
      </c>
      <c r="H1414" s="11">
        <v>1.1111111111111099E-2</v>
      </c>
      <c r="I1414" s="10">
        <v>10</v>
      </c>
      <c r="J1414" s="11">
        <v>6.0569351907934603E-3</v>
      </c>
      <c r="K1414" s="10"/>
      <c r="L1414" s="11"/>
      <c r="M1414" s="10"/>
      <c r="N1414" s="11"/>
      <c r="O1414" s="58" t="s">
        <v>916</v>
      </c>
      <c r="P1414" s="59">
        <v>5</v>
      </c>
      <c r="Q1414" s="59">
        <v>5</v>
      </c>
      <c r="R1414" s="118"/>
    </row>
    <row r="1415" spans="2:18" s="1" customFormat="1" ht="11.85" customHeight="1" x14ac:dyDescent="0.15">
      <c r="B1415" s="116" t="s">
        <v>704</v>
      </c>
      <c r="C1415" s="52" t="s">
        <v>909</v>
      </c>
      <c r="D1415" s="52" t="s">
        <v>899</v>
      </c>
      <c r="E1415" s="8"/>
      <c r="F1415" s="9"/>
      <c r="G1415" s="8">
        <v>1</v>
      </c>
      <c r="H1415" s="9">
        <v>5.5555555555555601E-3</v>
      </c>
      <c r="I1415" s="8">
        <v>2</v>
      </c>
      <c r="J1415" s="9">
        <v>1.2113870381586899E-3</v>
      </c>
      <c r="K1415" s="8"/>
      <c r="L1415" s="9"/>
      <c r="M1415" s="8"/>
      <c r="N1415" s="9"/>
      <c r="O1415" s="54" t="s">
        <v>913</v>
      </c>
      <c r="P1415" s="55">
        <v>2</v>
      </c>
      <c r="Q1415" s="55">
        <v>2</v>
      </c>
      <c r="R1415" s="117">
        <v>0</v>
      </c>
    </row>
    <row r="1416" spans="2:18" s="1" customFormat="1" ht="11.85" customHeight="1" x14ac:dyDescent="0.15">
      <c r="B1416" s="116" t="s">
        <v>580</v>
      </c>
      <c r="C1416" s="56" t="s">
        <v>916</v>
      </c>
      <c r="D1416" s="56" t="s">
        <v>906</v>
      </c>
      <c r="E1416" s="10"/>
      <c r="F1416" s="11"/>
      <c r="G1416" s="10">
        <v>3</v>
      </c>
      <c r="H1416" s="11">
        <v>1.6666666666666701E-2</v>
      </c>
      <c r="I1416" s="10">
        <v>47</v>
      </c>
      <c r="J1416" s="11">
        <v>2.8467595396729301E-2</v>
      </c>
      <c r="K1416" s="10">
        <v>1</v>
      </c>
      <c r="L1416" s="11">
        <v>0.33333333333333298</v>
      </c>
      <c r="M1416" s="10">
        <v>23</v>
      </c>
      <c r="N1416" s="11">
        <v>0.48936170212766</v>
      </c>
      <c r="O1416" s="58" t="s">
        <v>921</v>
      </c>
      <c r="P1416" s="59">
        <v>15.6666666666667</v>
      </c>
      <c r="Q1416" s="59">
        <v>6</v>
      </c>
      <c r="R1416" s="118"/>
    </row>
    <row r="1417" spans="2:18" s="1" customFormat="1" ht="11.85" customHeight="1" x14ac:dyDescent="0.15">
      <c r="B1417" s="116" t="s">
        <v>553</v>
      </c>
      <c r="C1417" s="52" t="s">
        <v>920</v>
      </c>
      <c r="D1417" s="52" t="s">
        <v>906</v>
      </c>
      <c r="E1417" s="8"/>
      <c r="F1417" s="9"/>
      <c r="G1417" s="8">
        <v>1</v>
      </c>
      <c r="H1417" s="9">
        <v>5.5555555555555601E-3</v>
      </c>
      <c r="I1417" s="8">
        <v>9</v>
      </c>
      <c r="J1417" s="9">
        <v>5.4512416717141096E-3</v>
      </c>
      <c r="K1417" s="8"/>
      <c r="L1417" s="9"/>
      <c r="M1417" s="8"/>
      <c r="N1417" s="9"/>
      <c r="O1417" s="54" t="s">
        <v>910</v>
      </c>
      <c r="P1417" s="55">
        <v>9</v>
      </c>
      <c r="Q1417" s="55">
        <v>9</v>
      </c>
      <c r="R1417" s="117"/>
    </row>
    <row r="1418" spans="2:18" s="1" customFormat="1" ht="11.85" customHeight="1" x14ac:dyDescent="0.15">
      <c r="B1418" s="116" t="s">
        <v>444</v>
      </c>
      <c r="C1418" s="56" t="s">
        <v>1007</v>
      </c>
      <c r="D1418" s="56" t="s">
        <v>906</v>
      </c>
      <c r="E1418" s="10"/>
      <c r="F1418" s="11"/>
      <c r="G1418" s="10">
        <v>1</v>
      </c>
      <c r="H1418" s="11">
        <v>5.5555555555555601E-3</v>
      </c>
      <c r="I1418" s="10">
        <v>9</v>
      </c>
      <c r="J1418" s="11">
        <v>5.4512416717141096E-3</v>
      </c>
      <c r="K1418" s="10"/>
      <c r="L1418" s="11"/>
      <c r="M1418" s="10"/>
      <c r="N1418" s="11"/>
      <c r="O1418" s="58" t="s">
        <v>920</v>
      </c>
      <c r="P1418" s="59">
        <v>9</v>
      </c>
      <c r="Q1418" s="59">
        <v>9</v>
      </c>
      <c r="R1418" s="118"/>
    </row>
    <row r="1419" spans="2:18" s="1" customFormat="1" ht="11.85" customHeight="1" x14ac:dyDescent="0.15">
      <c r="B1419" s="116" t="s">
        <v>676</v>
      </c>
      <c r="C1419" s="52" t="s">
        <v>918</v>
      </c>
      <c r="D1419" s="52" t="s">
        <v>906</v>
      </c>
      <c r="E1419" s="8"/>
      <c r="F1419" s="9"/>
      <c r="G1419" s="8">
        <v>1</v>
      </c>
      <c r="H1419" s="9">
        <v>5.5555555555555601E-3</v>
      </c>
      <c r="I1419" s="8">
        <v>11</v>
      </c>
      <c r="J1419" s="9">
        <v>6.6626287098727997E-3</v>
      </c>
      <c r="K1419" s="8"/>
      <c r="L1419" s="9"/>
      <c r="M1419" s="8"/>
      <c r="N1419" s="9"/>
      <c r="O1419" s="54" t="s">
        <v>944</v>
      </c>
      <c r="P1419" s="55">
        <v>11</v>
      </c>
      <c r="Q1419" s="55">
        <v>11</v>
      </c>
      <c r="R1419" s="117"/>
    </row>
    <row r="1420" spans="2:18" s="1" customFormat="1" ht="11.85" customHeight="1" x14ac:dyDescent="0.15">
      <c r="B1420" s="116" t="s">
        <v>552</v>
      </c>
      <c r="C1420" s="56" t="s">
        <v>920</v>
      </c>
      <c r="D1420" s="56" t="s">
        <v>906</v>
      </c>
      <c r="E1420" s="10"/>
      <c r="F1420" s="11"/>
      <c r="G1420" s="10">
        <v>1</v>
      </c>
      <c r="H1420" s="11">
        <v>5.5555555555555601E-3</v>
      </c>
      <c r="I1420" s="10">
        <v>6</v>
      </c>
      <c r="J1420" s="11">
        <v>3.63416111447608E-3</v>
      </c>
      <c r="K1420" s="10"/>
      <c r="L1420" s="11"/>
      <c r="M1420" s="10"/>
      <c r="N1420" s="11"/>
      <c r="O1420" s="58" t="s">
        <v>921</v>
      </c>
      <c r="P1420" s="59">
        <v>6</v>
      </c>
      <c r="Q1420" s="59">
        <v>6</v>
      </c>
      <c r="R1420" s="118"/>
    </row>
    <row r="1421" spans="2:18" s="1" customFormat="1" ht="11.85" customHeight="1" x14ac:dyDescent="0.15">
      <c r="B1421" s="116" t="s">
        <v>377</v>
      </c>
      <c r="C1421" s="52" t="s">
        <v>1003</v>
      </c>
      <c r="D1421" s="52" t="s">
        <v>899</v>
      </c>
      <c r="E1421" s="8"/>
      <c r="F1421" s="9"/>
      <c r="G1421" s="8">
        <v>2</v>
      </c>
      <c r="H1421" s="9">
        <v>1.1111111111111099E-2</v>
      </c>
      <c r="I1421" s="8">
        <v>45</v>
      </c>
      <c r="J1421" s="9">
        <v>2.7256208358570601E-2</v>
      </c>
      <c r="K1421" s="8">
        <v>1</v>
      </c>
      <c r="L1421" s="9">
        <v>0.5</v>
      </c>
      <c r="M1421" s="8">
        <v>15</v>
      </c>
      <c r="N1421" s="9">
        <v>0.33333333333333298</v>
      </c>
      <c r="O1421" s="54" t="s">
        <v>918</v>
      </c>
      <c r="P1421" s="55">
        <v>22.5</v>
      </c>
      <c r="Q1421" s="55">
        <v>12</v>
      </c>
      <c r="R1421" s="117">
        <v>3.5</v>
      </c>
    </row>
    <row r="1422" spans="2:18" s="1" customFormat="1" ht="11.85" customHeight="1" x14ac:dyDescent="0.15">
      <c r="B1422" s="116" t="s">
        <v>799</v>
      </c>
      <c r="C1422" s="56" t="s">
        <v>1004</v>
      </c>
      <c r="D1422" s="56" t="s">
        <v>906</v>
      </c>
      <c r="E1422" s="10"/>
      <c r="F1422" s="11"/>
      <c r="G1422" s="10">
        <v>1</v>
      </c>
      <c r="H1422" s="11">
        <v>5.5555555555555601E-3</v>
      </c>
      <c r="I1422" s="10">
        <v>38</v>
      </c>
      <c r="J1422" s="11">
        <v>2.30163537250151E-2</v>
      </c>
      <c r="K1422" s="10"/>
      <c r="L1422" s="11"/>
      <c r="M1422" s="10"/>
      <c r="N1422" s="11"/>
      <c r="O1422" s="58" t="s">
        <v>978</v>
      </c>
      <c r="P1422" s="59">
        <v>38</v>
      </c>
      <c r="Q1422" s="59">
        <v>38</v>
      </c>
      <c r="R1422" s="118"/>
    </row>
    <row r="1423" spans="2:18" s="1" customFormat="1" ht="11.85" customHeight="1" x14ac:dyDescent="0.15">
      <c r="B1423" s="116" t="s">
        <v>579</v>
      </c>
      <c r="C1423" s="52" t="s">
        <v>916</v>
      </c>
      <c r="D1423" s="52" t="s">
        <v>906</v>
      </c>
      <c r="E1423" s="8"/>
      <c r="F1423" s="9"/>
      <c r="G1423" s="8">
        <v>1</v>
      </c>
      <c r="H1423" s="9">
        <v>5.5555555555555601E-3</v>
      </c>
      <c r="I1423" s="8">
        <v>7</v>
      </c>
      <c r="J1423" s="9">
        <v>4.2398546335554203E-3</v>
      </c>
      <c r="K1423" s="8"/>
      <c r="L1423" s="9"/>
      <c r="M1423" s="8"/>
      <c r="N1423" s="9"/>
      <c r="O1423" s="54" t="s">
        <v>908</v>
      </c>
      <c r="P1423" s="55">
        <v>7</v>
      </c>
      <c r="Q1423" s="55">
        <v>7</v>
      </c>
      <c r="R1423" s="117"/>
    </row>
    <row r="1424" spans="2:18" s="1" customFormat="1" ht="11.85" customHeight="1" x14ac:dyDescent="0.15">
      <c r="B1424" s="116" t="s">
        <v>787</v>
      </c>
      <c r="C1424" s="56" t="s">
        <v>1003</v>
      </c>
      <c r="D1424" s="56" t="s">
        <v>899</v>
      </c>
      <c r="E1424" s="10"/>
      <c r="F1424" s="11"/>
      <c r="G1424" s="10">
        <v>1</v>
      </c>
      <c r="H1424" s="11">
        <v>5.5555555555555601E-3</v>
      </c>
      <c r="I1424" s="10">
        <v>18</v>
      </c>
      <c r="J1424" s="11">
        <v>1.09024833434282E-2</v>
      </c>
      <c r="K1424" s="10">
        <v>1</v>
      </c>
      <c r="L1424" s="11">
        <v>1</v>
      </c>
      <c r="M1424" s="10">
        <v>6</v>
      </c>
      <c r="N1424" s="11">
        <v>0.33333333333333298</v>
      </c>
      <c r="O1424" s="58" t="s">
        <v>921</v>
      </c>
      <c r="P1424" s="59">
        <v>18</v>
      </c>
      <c r="Q1424" s="59"/>
      <c r="R1424" s="118">
        <v>9</v>
      </c>
    </row>
    <row r="1425" spans="2:18" s="1" customFormat="1" ht="11.85" customHeight="1" x14ac:dyDescent="0.15">
      <c r="B1425" s="116" t="s">
        <v>394</v>
      </c>
      <c r="C1425" s="52" t="s">
        <v>1003</v>
      </c>
      <c r="D1425" s="52" t="s">
        <v>906</v>
      </c>
      <c r="E1425" s="8"/>
      <c r="F1425" s="9"/>
      <c r="G1425" s="8">
        <v>1</v>
      </c>
      <c r="H1425" s="9">
        <v>5.5555555555555601E-3</v>
      </c>
      <c r="I1425" s="8">
        <v>8</v>
      </c>
      <c r="J1425" s="9">
        <v>4.8455481526347701E-3</v>
      </c>
      <c r="K1425" s="8"/>
      <c r="L1425" s="9"/>
      <c r="M1425" s="8"/>
      <c r="N1425" s="9"/>
      <c r="O1425" s="54" t="s">
        <v>912</v>
      </c>
      <c r="P1425" s="55">
        <v>8</v>
      </c>
      <c r="Q1425" s="55">
        <v>8</v>
      </c>
      <c r="R1425" s="117"/>
    </row>
    <row r="1426" spans="2:18" s="1" customFormat="1" ht="11.85" customHeight="1" x14ac:dyDescent="0.15">
      <c r="B1426" s="116" t="s">
        <v>571</v>
      </c>
      <c r="C1426" s="56" t="s">
        <v>916</v>
      </c>
      <c r="D1426" s="56" t="s">
        <v>899</v>
      </c>
      <c r="E1426" s="10">
        <v>1</v>
      </c>
      <c r="F1426" s="11">
        <v>2.3809523809523801E-2</v>
      </c>
      <c r="G1426" s="10">
        <v>41</v>
      </c>
      <c r="H1426" s="11">
        <v>0.227777777777778</v>
      </c>
      <c r="I1426" s="10">
        <v>289</v>
      </c>
      <c r="J1426" s="11">
        <v>0.175045427013931</v>
      </c>
      <c r="K1426" s="10">
        <v>1</v>
      </c>
      <c r="L1426" s="11">
        <v>2.4390243902439001E-2</v>
      </c>
      <c r="M1426" s="10">
        <v>2</v>
      </c>
      <c r="N1426" s="11">
        <v>6.9204152249135002E-3</v>
      </c>
      <c r="O1426" s="58" t="s">
        <v>904</v>
      </c>
      <c r="P1426" s="59">
        <v>7.0487804878048799</v>
      </c>
      <c r="Q1426" s="59">
        <v>6.1749999999999998</v>
      </c>
      <c r="R1426" s="118">
        <v>2.5609756097560998</v>
      </c>
    </row>
    <row r="1427" spans="2:18" s="1" customFormat="1" ht="11.85" customHeight="1" x14ac:dyDescent="0.15">
      <c r="B1427" s="116" t="s">
        <v>587</v>
      </c>
      <c r="C1427" s="52" t="s">
        <v>916</v>
      </c>
      <c r="D1427" s="52" t="s">
        <v>906</v>
      </c>
      <c r="E1427" s="8"/>
      <c r="F1427" s="9"/>
      <c r="G1427" s="8">
        <v>1</v>
      </c>
      <c r="H1427" s="9">
        <v>5.5555555555555601E-3</v>
      </c>
      <c r="I1427" s="8">
        <v>20</v>
      </c>
      <c r="J1427" s="9">
        <v>1.21138703815869E-2</v>
      </c>
      <c r="K1427" s="8">
        <v>1</v>
      </c>
      <c r="L1427" s="9">
        <v>1</v>
      </c>
      <c r="M1427" s="8">
        <v>9</v>
      </c>
      <c r="N1427" s="9">
        <v>0.45</v>
      </c>
      <c r="O1427" s="54" t="s">
        <v>916</v>
      </c>
      <c r="P1427" s="55">
        <v>20</v>
      </c>
      <c r="Q1427" s="55"/>
      <c r="R1427" s="117"/>
    </row>
    <row r="1428" spans="2:18" s="1" customFormat="1" ht="11.85" customHeight="1" x14ac:dyDescent="0.15">
      <c r="B1428" s="116" t="s">
        <v>432</v>
      </c>
      <c r="C1428" s="56" t="s">
        <v>1007</v>
      </c>
      <c r="D1428" s="56" t="s">
        <v>899</v>
      </c>
      <c r="E1428" s="10"/>
      <c r="F1428" s="11"/>
      <c r="G1428" s="10">
        <v>1</v>
      </c>
      <c r="H1428" s="11">
        <v>5.5555555555555601E-3</v>
      </c>
      <c r="I1428" s="10">
        <v>2</v>
      </c>
      <c r="J1428" s="11">
        <v>1.2113870381586899E-3</v>
      </c>
      <c r="K1428" s="10"/>
      <c r="L1428" s="11"/>
      <c r="M1428" s="10"/>
      <c r="N1428" s="11"/>
      <c r="O1428" s="58" t="s">
        <v>931</v>
      </c>
      <c r="P1428" s="59">
        <v>2</v>
      </c>
      <c r="Q1428" s="59">
        <v>2</v>
      </c>
      <c r="R1428" s="118">
        <v>0</v>
      </c>
    </row>
    <row r="1429" spans="2:18" s="1" customFormat="1" ht="11.85" customHeight="1" x14ac:dyDescent="0.15">
      <c r="B1429" s="116" t="s">
        <v>709</v>
      </c>
      <c r="C1429" s="52" t="s">
        <v>909</v>
      </c>
      <c r="D1429" s="52" t="s">
        <v>906</v>
      </c>
      <c r="E1429" s="8"/>
      <c r="F1429" s="9"/>
      <c r="G1429" s="8">
        <v>5</v>
      </c>
      <c r="H1429" s="9">
        <v>2.7777777777777801E-2</v>
      </c>
      <c r="I1429" s="8">
        <v>30</v>
      </c>
      <c r="J1429" s="9">
        <v>1.8170805572380402E-2</v>
      </c>
      <c r="K1429" s="8">
        <v>1</v>
      </c>
      <c r="L1429" s="9">
        <v>0.2</v>
      </c>
      <c r="M1429" s="8">
        <v>4</v>
      </c>
      <c r="N1429" s="9">
        <v>0.133333333333333</v>
      </c>
      <c r="O1429" s="54" t="s">
        <v>922</v>
      </c>
      <c r="P1429" s="55">
        <v>6</v>
      </c>
      <c r="Q1429" s="55">
        <v>4.25</v>
      </c>
      <c r="R1429" s="117"/>
    </row>
    <row r="1430" spans="2:18" s="1" customFormat="1" ht="11.85" customHeight="1" x14ac:dyDescent="0.15">
      <c r="B1430" s="116" t="s">
        <v>786</v>
      </c>
      <c r="C1430" s="56" t="s">
        <v>1003</v>
      </c>
      <c r="D1430" s="56" t="s">
        <v>899</v>
      </c>
      <c r="E1430" s="10"/>
      <c r="F1430" s="11"/>
      <c r="G1430" s="10">
        <v>1</v>
      </c>
      <c r="H1430" s="11">
        <v>5.5555555555555601E-3</v>
      </c>
      <c r="I1430" s="10">
        <v>50</v>
      </c>
      <c r="J1430" s="11">
        <v>3.0284675953967301E-2</v>
      </c>
      <c r="K1430" s="10">
        <v>1</v>
      </c>
      <c r="L1430" s="11">
        <v>1</v>
      </c>
      <c r="M1430" s="10">
        <v>38</v>
      </c>
      <c r="N1430" s="11">
        <v>0.76</v>
      </c>
      <c r="O1430" s="58" t="s">
        <v>921</v>
      </c>
      <c r="P1430" s="59">
        <v>50</v>
      </c>
      <c r="Q1430" s="59"/>
      <c r="R1430" s="118">
        <v>10</v>
      </c>
    </row>
    <row r="1431" spans="2:18" s="1" customFormat="1" ht="11.85" customHeight="1" x14ac:dyDescent="0.15">
      <c r="B1431" s="116" t="s">
        <v>573</v>
      </c>
      <c r="C1431" s="52" t="s">
        <v>916</v>
      </c>
      <c r="D1431" s="52" t="s">
        <v>906</v>
      </c>
      <c r="E1431" s="8"/>
      <c r="F1431" s="9"/>
      <c r="G1431" s="8">
        <v>1</v>
      </c>
      <c r="H1431" s="9">
        <v>5.5555555555555601E-3</v>
      </c>
      <c r="I1431" s="8">
        <v>2</v>
      </c>
      <c r="J1431" s="9">
        <v>1.2113870381586899E-3</v>
      </c>
      <c r="K1431" s="8"/>
      <c r="L1431" s="9"/>
      <c r="M1431" s="8"/>
      <c r="N1431" s="9"/>
      <c r="O1431" s="54" t="s">
        <v>911</v>
      </c>
      <c r="P1431" s="55">
        <v>2</v>
      </c>
      <c r="Q1431" s="55">
        <v>2</v>
      </c>
      <c r="R1431" s="117"/>
    </row>
    <row r="1432" spans="2:18" s="1" customFormat="1" ht="15.4" customHeight="1" x14ac:dyDescent="0.15">
      <c r="B1432" s="119" t="s">
        <v>1009</v>
      </c>
      <c r="C1432" s="63"/>
      <c r="D1432" s="63"/>
      <c r="E1432" s="20">
        <v>0</v>
      </c>
      <c r="F1432" s="22">
        <v>0</v>
      </c>
      <c r="G1432" s="20">
        <v>0</v>
      </c>
      <c r="H1432" s="22">
        <v>0</v>
      </c>
      <c r="I1432" s="20">
        <v>0</v>
      </c>
      <c r="J1432" s="22">
        <v>0</v>
      </c>
      <c r="K1432" s="20">
        <v>0</v>
      </c>
      <c r="L1432" s="22">
        <v>0</v>
      </c>
      <c r="M1432" s="20">
        <v>0</v>
      </c>
      <c r="N1432" s="22">
        <v>0</v>
      </c>
      <c r="O1432" s="63"/>
      <c r="P1432" s="64">
        <v>0</v>
      </c>
      <c r="Q1432" s="64">
        <v>0</v>
      </c>
      <c r="R1432" s="120">
        <v>0</v>
      </c>
    </row>
    <row r="1433" spans="2:18" s="1" customFormat="1" ht="14.65" customHeight="1" x14ac:dyDescent="0.15">
      <c r="B1433" s="119" t="s">
        <v>1010</v>
      </c>
      <c r="C1433" s="65"/>
      <c r="D1433" s="65"/>
      <c r="E1433" s="21">
        <v>0</v>
      </c>
      <c r="F1433" s="23">
        <v>0</v>
      </c>
      <c r="G1433" s="21">
        <v>0</v>
      </c>
      <c r="H1433" s="23">
        <v>0</v>
      </c>
      <c r="I1433" s="21">
        <v>0</v>
      </c>
      <c r="J1433" s="23">
        <v>0</v>
      </c>
      <c r="K1433" s="21">
        <v>0</v>
      </c>
      <c r="L1433" s="23">
        <v>0</v>
      </c>
      <c r="M1433" s="21">
        <v>0</v>
      </c>
      <c r="N1433" s="23">
        <v>0</v>
      </c>
      <c r="O1433" s="65"/>
      <c r="P1433" s="66">
        <v>0</v>
      </c>
      <c r="Q1433" s="66">
        <v>0</v>
      </c>
      <c r="R1433" s="121"/>
    </row>
    <row r="1434" spans="2:18" s="1" customFormat="1" ht="14.65" customHeight="1" x14ac:dyDescent="0.15">
      <c r="B1434" s="108" t="s">
        <v>879</v>
      </c>
      <c r="C1434" s="122"/>
      <c r="D1434" s="122"/>
      <c r="E1434" s="109">
        <v>2</v>
      </c>
      <c r="F1434" s="110">
        <v>1.0989010989011E-2</v>
      </c>
      <c r="G1434" s="109">
        <v>180</v>
      </c>
      <c r="H1434" s="110">
        <v>1</v>
      </c>
      <c r="I1434" s="109">
        <v>1651</v>
      </c>
      <c r="J1434" s="110">
        <v>1</v>
      </c>
      <c r="K1434" s="109">
        <v>9</v>
      </c>
      <c r="L1434" s="110">
        <v>0.05</v>
      </c>
      <c r="M1434" s="109">
        <v>107</v>
      </c>
      <c r="N1434" s="110">
        <v>6.480920654149E-2</v>
      </c>
      <c r="O1434" s="122"/>
      <c r="P1434" s="123">
        <v>9.1722222222222207</v>
      </c>
      <c r="Q1434" s="123">
        <v>7.9532163742690098</v>
      </c>
      <c r="R1434" s="124">
        <v>2.7872340425531901</v>
      </c>
    </row>
    <row r="1435" spans="2:18" s="1" customFormat="1" ht="12.75" customHeight="1" x14ac:dyDescent="0.2">
      <c r="B1435" s="183" t="s">
        <v>979</v>
      </c>
      <c r="C1435" s="183"/>
      <c r="D1435" s="183"/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</row>
    <row r="1436" spans="2:18" s="1" customFormat="1" ht="14.65" customHeight="1" x14ac:dyDescent="0.15"/>
    <row r="1437" spans="2:18" s="1" customFormat="1" ht="14.65" customHeight="1" x14ac:dyDescent="0.15">
      <c r="B1437" s="175" t="s">
        <v>1847</v>
      </c>
      <c r="C1437" s="175"/>
    </row>
    <row r="1438" spans="2:18" s="1" customFormat="1" ht="21.75" customHeight="1" x14ac:dyDescent="0.2">
      <c r="B1438" s="192"/>
      <c r="C1438" s="101"/>
      <c r="D1438" s="193"/>
      <c r="E1438" s="193"/>
      <c r="F1438" s="193"/>
      <c r="G1438" s="167" t="s">
        <v>885</v>
      </c>
      <c r="H1438" s="167"/>
      <c r="I1438" s="167"/>
      <c r="J1438" s="167"/>
      <c r="K1438" s="167"/>
      <c r="L1438" s="167"/>
      <c r="M1438" s="167"/>
      <c r="N1438" s="167"/>
      <c r="O1438" s="167"/>
      <c r="P1438" s="167"/>
      <c r="Q1438" s="167"/>
      <c r="R1438" s="167"/>
    </row>
    <row r="1439" spans="2:18" s="1" customFormat="1" ht="14.65" customHeight="1" x14ac:dyDescent="0.2">
      <c r="B1439" s="192"/>
      <c r="C1439" s="62"/>
      <c r="D1439" s="193"/>
      <c r="E1439" s="193"/>
      <c r="F1439" s="193"/>
      <c r="G1439" s="177" t="s">
        <v>832</v>
      </c>
      <c r="H1439" s="177"/>
      <c r="I1439" s="177"/>
      <c r="J1439" s="177"/>
      <c r="K1439" s="174" t="s">
        <v>886</v>
      </c>
      <c r="L1439" s="174"/>
      <c r="M1439" s="174"/>
      <c r="N1439" s="174"/>
      <c r="O1439" s="174" t="s">
        <v>887</v>
      </c>
      <c r="P1439" s="191" t="s">
        <v>888</v>
      </c>
      <c r="Q1439" s="191"/>
      <c r="R1439" s="191"/>
    </row>
    <row r="1440" spans="2:18" s="1" customFormat="1" ht="14.65" customHeight="1" x14ac:dyDescent="0.15">
      <c r="B1440" s="194" t="s">
        <v>274</v>
      </c>
      <c r="C1440" s="177" t="s">
        <v>1001</v>
      </c>
      <c r="D1440" s="177" t="s">
        <v>889</v>
      </c>
      <c r="E1440" s="195" t="s">
        <v>842</v>
      </c>
      <c r="F1440" s="195"/>
      <c r="G1440" s="177" t="s">
        <v>890</v>
      </c>
      <c r="H1440" s="177"/>
      <c r="I1440" s="177" t="s">
        <v>891</v>
      </c>
      <c r="J1440" s="177"/>
      <c r="K1440" s="174" t="s">
        <v>890</v>
      </c>
      <c r="L1440" s="174"/>
      <c r="M1440" s="174" t="s">
        <v>891</v>
      </c>
      <c r="N1440" s="174"/>
      <c r="O1440" s="174"/>
      <c r="P1440" s="191"/>
      <c r="Q1440" s="191"/>
      <c r="R1440" s="191"/>
    </row>
    <row r="1441" spans="2:18" s="1" customFormat="1" ht="37.15" customHeight="1" x14ac:dyDescent="0.15">
      <c r="B1441" s="194"/>
      <c r="C1441" s="177"/>
      <c r="D1441" s="177"/>
      <c r="E1441" s="50" t="s">
        <v>892</v>
      </c>
      <c r="F1441" s="50" t="s">
        <v>893</v>
      </c>
      <c r="G1441" s="50" t="s">
        <v>892</v>
      </c>
      <c r="H1441" s="27" t="s">
        <v>894</v>
      </c>
      <c r="I1441" s="50" t="s">
        <v>892</v>
      </c>
      <c r="J1441" s="27" t="s">
        <v>894</v>
      </c>
      <c r="K1441" s="27" t="s">
        <v>892</v>
      </c>
      <c r="L1441" s="27" t="s">
        <v>893</v>
      </c>
      <c r="M1441" s="27" t="s">
        <v>892</v>
      </c>
      <c r="N1441" s="27" t="s">
        <v>893</v>
      </c>
      <c r="O1441" s="174"/>
      <c r="P1441" s="27" t="s">
        <v>895</v>
      </c>
      <c r="Q1441" s="27" t="s">
        <v>896</v>
      </c>
      <c r="R1441" s="115" t="s">
        <v>897</v>
      </c>
    </row>
    <row r="1442" spans="2:18" s="1" customFormat="1" ht="11.85" customHeight="1" x14ac:dyDescent="0.15">
      <c r="B1442" s="116" t="s">
        <v>512</v>
      </c>
      <c r="C1442" s="52" t="s">
        <v>1002</v>
      </c>
      <c r="D1442" s="52" t="s">
        <v>906</v>
      </c>
      <c r="E1442" s="8">
        <v>36</v>
      </c>
      <c r="F1442" s="9">
        <v>1.2866792951856799E-3</v>
      </c>
      <c r="G1442" s="8">
        <v>27943</v>
      </c>
      <c r="H1442" s="9">
        <v>0.32124668038582299</v>
      </c>
      <c r="I1442" s="8">
        <v>423772</v>
      </c>
      <c r="J1442" s="9">
        <v>0.20499975086869399</v>
      </c>
      <c r="K1442" s="8">
        <v>1902</v>
      </c>
      <c r="L1442" s="9">
        <v>6.80671366710804E-2</v>
      </c>
      <c r="M1442" s="8">
        <v>12529</v>
      </c>
      <c r="N1442" s="9">
        <v>2.95654266917116E-2</v>
      </c>
      <c r="O1442" s="54" t="s">
        <v>912</v>
      </c>
      <c r="P1442" s="55">
        <v>15.165587088000599</v>
      </c>
      <c r="Q1442" s="55">
        <v>14.245843093583201</v>
      </c>
      <c r="R1442" s="117"/>
    </row>
    <row r="1443" spans="2:18" s="1" customFormat="1" ht="11.85" customHeight="1" x14ac:dyDescent="0.15">
      <c r="B1443" s="116" t="s">
        <v>391</v>
      </c>
      <c r="C1443" s="56" t="s">
        <v>1003</v>
      </c>
      <c r="D1443" s="56" t="s">
        <v>906</v>
      </c>
      <c r="E1443" s="10">
        <v>9</v>
      </c>
      <c r="F1443" s="11">
        <v>3.9456378781236303E-3</v>
      </c>
      <c r="G1443" s="10">
        <v>2272</v>
      </c>
      <c r="H1443" s="11">
        <v>2.6120046445857199E-2</v>
      </c>
      <c r="I1443" s="10">
        <v>45344</v>
      </c>
      <c r="J1443" s="11">
        <v>2.1935164907993101E-2</v>
      </c>
      <c r="K1443" s="10">
        <v>860</v>
      </c>
      <c r="L1443" s="11">
        <v>0.37852112676056299</v>
      </c>
      <c r="M1443" s="10">
        <v>6971</v>
      </c>
      <c r="N1443" s="11">
        <v>0.15373588567395899</v>
      </c>
      <c r="O1443" s="58" t="s">
        <v>915</v>
      </c>
      <c r="P1443" s="59">
        <v>19.957746478873201</v>
      </c>
      <c r="Q1443" s="59">
        <v>14.980169971671399</v>
      </c>
      <c r="R1443" s="118"/>
    </row>
    <row r="1444" spans="2:18" s="1" customFormat="1" ht="11.85" customHeight="1" x14ac:dyDescent="0.15">
      <c r="B1444" s="116" t="s">
        <v>284</v>
      </c>
      <c r="C1444" s="52" t="s">
        <v>1006</v>
      </c>
      <c r="D1444" s="52" t="s">
        <v>906</v>
      </c>
      <c r="E1444" s="8">
        <v>37</v>
      </c>
      <c r="F1444" s="9">
        <v>3.0392640052571101E-3</v>
      </c>
      <c r="G1444" s="8">
        <v>12137</v>
      </c>
      <c r="H1444" s="9">
        <v>0.13953301219778599</v>
      </c>
      <c r="I1444" s="8">
        <v>466953</v>
      </c>
      <c r="J1444" s="9">
        <v>0.22588856429256601</v>
      </c>
      <c r="K1444" s="8">
        <v>1325</v>
      </c>
      <c r="L1444" s="9">
        <v>0.109170305676856</v>
      </c>
      <c r="M1444" s="8">
        <v>17582</v>
      </c>
      <c r="N1444" s="9">
        <v>3.76526117189524E-2</v>
      </c>
      <c r="O1444" s="54" t="s">
        <v>909</v>
      </c>
      <c r="P1444" s="55">
        <v>38.473510752245197</v>
      </c>
      <c r="Q1444" s="55">
        <v>34.103033666296703</v>
      </c>
      <c r="R1444" s="117"/>
    </row>
    <row r="1445" spans="2:18" s="1" customFormat="1" ht="11.85" customHeight="1" x14ac:dyDescent="0.15">
      <c r="B1445" s="116" t="s">
        <v>356</v>
      </c>
      <c r="C1445" s="56" t="s">
        <v>1004</v>
      </c>
      <c r="D1445" s="56" t="s">
        <v>906</v>
      </c>
      <c r="E1445" s="10">
        <v>11</v>
      </c>
      <c r="F1445" s="11">
        <v>3.3783783783783799E-3</v>
      </c>
      <c r="G1445" s="10">
        <v>3245</v>
      </c>
      <c r="H1445" s="11">
        <v>3.73061402802847E-2</v>
      </c>
      <c r="I1445" s="10">
        <v>77704</v>
      </c>
      <c r="J1445" s="11">
        <v>3.7589318410610001E-2</v>
      </c>
      <c r="K1445" s="10">
        <v>208</v>
      </c>
      <c r="L1445" s="11">
        <v>6.4098613251155595E-2</v>
      </c>
      <c r="M1445" s="10">
        <v>1761</v>
      </c>
      <c r="N1445" s="11">
        <v>2.2662925975496798E-2</v>
      </c>
      <c r="O1445" s="58" t="s">
        <v>914</v>
      </c>
      <c r="P1445" s="59">
        <v>23.945762711864401</v>
      </c>
      <c r="Q1445" s="59">
        <v>22.263088574250901</v>
      </c>
      <c r="R1445" s="118"/>
    </row>
    <row r="1446" spans="2:18" s="1" customFormat="1" ht="11.85" customHeight="1" x14ac:dyDescent="0.15">
      <c r="B1446" s="116" t="s">
        <v>683</v>
      </c>
      <c r="C1446" s="52" t="s">
        <v>928</v>
      </c>
      <c r="D1446" s="52" t="s">
        <v>906</v>
      </c>
      <c r="E1446" s="8">
        <v>9</v>
      </c>
      <c r="F1446" s="9">
        <v>6.23700623700624E-3</v>
      </c>
      <c r="G1446" s="8">
        <v>1434</v>
      </c>
      <c r="H1446" s="9">
        <v>1.64859800190842E-2</v>
      </c>
      <c r="I1446" s="8">
        <v>39480</v>
      </c>
      <c r="J1446" s="9">
        <v>1.9098454273279102E-2</v>
      </c>
      <c r="K1446" s="8">
        <v>332</v>
      </c>
      <c r="L1446" s="9">
        <v>0.231520223152022</v>
      </c>
      <c r="M1446" s="8">
        <v>2386</v>
      </c>
      <c r="N1446" s="9">
        <v>6.0435663627152997E-2</v>
      </c>
      <c r="O1446" s="54" t="s">
        <v>962</v>
      </c>
      <c r="P1446" s="55">
        <v>27.531380753138102</v>
      </c>
      <c r="Q1446" s="55">
        <v>24.622504537205099</v>
      </c>
      <c r="R1446" s="117"/>
    </row>
    <row r="1447" spans="2:18" s="1" customFormat="1" ht="11.85" customHeight="1" x14ac:dyDescent="0.15">
      <c r="B1447" s="116" t="s">
        <v>357</v>
      </c>
      <c r="C1447" s="56" t="s">
        <v>1004</v>
      </c>
      <c r="D1447" s="56" t="s">
        <v>906</v>
      </c>
      <c r="E1447" s="10">
        <v>7</v>
      </c>
      <c r="F1447" s="11">
        <v>2.1071643588199901E-3</v>
      </c>
      <c r="G1447" s="10">
        <v>3315</v>
      </c>
      <c r="H1447" s="11">
        <v>3.8110895232401701E-2</v>
      </c>
      <c r="I1447" s="10">
        <v>80866</v>
      </c>
      <c r="J1447" s="11">
        <v>3.9118936252862002E-2</v>
      </c>
      <c r="K1447" s="10">
        <v>181</v>
      </c>
      <c r="L1447" s="11">
        <v>5.4600301659125203E-2</v>
      </c>
      <c r="M1447" s="10">
        <v>1887</v>
      </c>
      <c r="N1447" s="11">
        <v>2.3334899710632399E-2</v>
      </c>
      <c r="O1447" s="58" t="s">
        <v>931</v>
      </c>
      <c r="P1447" s="59">
        <v>24.393966817496199</v>
      </c>
      <c r="Q1447" s="59">
        <v>22.890236119974499</v>
      </c>
      <c r="R1447" s="118"/>
    </row>
    <row r="1448" spans="2:18" s="1" customFormat="1" ht="11.85" customHeight="1" x14ac:dyDescent="0.15">
      <c r="B1448" s="116" t="s">
        <v>710</v>
      </c>
      <c r="C1448" s="52" t="s">
        <v>909</v>
      </c>
      <c r="D1448" s="52" t="s">
        <v>906</v>
      </c>
      <c r="E1448" s="8">
        <v>17</v>
      </c>
      <c r="F1448" s="9">
        <v>2.8006589785831999E-2</v>
      </c>
      <c r="G1448" s="8">
        <v>590</v>
      </c>
      <c r="H1448" s="9">
        <v>6.7829345964153902E-3</v>
      </c>
      <c r="I1448" s="8">
        <v>10477</v>
      </c>
      <c r="J1448" s="9">
        <v>5.0682498840209098E-3</v>
      </c>
      <c r="K1448" s="8">
        <v>160</v>
      </c>
      <c r="L1448" s="9">
        <v>0.27118644067796599</v>
      </c>
      <c r="M1448" s="8">
        <v>1711</v>
      </c>
      <c r="N1448" s="9">
        <v>0.16331010785530201</v>
      </c>
      <c r="O1448" s="54" t="s">
        <v>922</v>
      </c>
      <c r="P1448" s="55">
        <v>17.757627118644098</v>
      </c>
      <c r="Q1448" s="55">
        <v>12.9441860465116</v>
      </c>
      <c r="R1448" s="117"/>
    </row>
    <row r="1449" spans="2:18" s="1" customFormat="1" ht="11.85" customHeight="1" x14ac:dyDescent="0.15">
      <c r="B1449" s="116" t="s">
        <v>409</v>
      </c>
      <c r="C1449" s="56" t="s">
        <v>1003</v>
      </c>
      <c r="D1449" s="56" t="s">
        <v>906</v>
      </c>
      <c r="E1449" s="10">
        <v>12</v>
      </c>
      <c r="F1449" s="11">
        <v>1.7084282460136701E-3</v>
      </c>
      <c r="G1449" s="10">
        <v>7012</v>
      </c>
      <c r="H1449" s="11">
        <v>8.0613453203499497E-2</v>
      </c>
      <c r="I1449" s="10">
        <v>114445</v>
      </c>
      <c r="J1449" s="11">
        <v>5.5362781137422303E-2</v>
      </c>
      <c r="K1449" s="10">
        <v>1143</v>
      </c>
      <c r="L1449" s="11">
        <v>0.16300627495721601</v>
      </c>
      <c r="M1449" s="10">
        <v>6041</v>
      </c>
      <c r="N1449" s="11">
        <v>5.2785180654462797E-2</v>
      </c>
      <c r="O1449" s="58" t="s">
        <v>931</v>
      </c>
      <c r="P1449" s="59">
        <v>16.321306332002301</v>
      </c>
      <c r="Q1449" s="59">
        <v>14.5687510649174</v>
      </c>
      <c r="R1449" s="118"/>
    </row>
    <row r="1450" spans="2:18" s="1" customFormat="1" ht="11.85" customHeight="1" x14ac:dyDescent="0.15">
      <c r="B1450" s="116" t="s">
        <v>492</v>
      </c>
      <c r="C1450" s="52" t="s">
        <v>1002</v>
      </c>
      <c r="D1450" s="52" t="s">
        <v>906</v>
      </c>
      <c r="E1450" s="8">
        <v>6</v>
      </c>
      <c r="F1450" s="9">
        <v>1.3227513227513201E-3</v>
      </c>
      <c r="G1450" s="8">
        <v>4530</v>
      </c>
      <c r="H1450" s="9">
        <v>5.20791419012911E-2</v>
      </c>
      <c r="I1450" s="8">
        <v>131778</v>
      </c>
      <c r="J1450" s="9">
        <v>6.3747621763530396E-2</v>
      </c>
      <c r="K1450" s="8">
        <v>570</v>
      </c>
      <c r="L1450" s="9">
        <v>0.12582781456953601</v>
      </c>
      <c r="M1450" s="8">
        <v>3608</v>
      </c>
      <c r="N1450" s="9">
        <v>2.73793804732201E-2</v>
      </c>
      <c r="O1450" s="54" t="s">
        <v>907</v>
      </c>
      <c r="P1450" s="55">
        <v>29.0900662251656</v>
      </c>
      <c r="Q1450" s="55">
        <v>26.800505050505102</v>
      </c>
      <c r="R1450" s="117"/>
    </row>
    <row r="1451" spans="2:18" s="1" customFormat="1" ht="11.85" customHeight="1" x14ac:dyDescent="0.15">
      <c r="B1451" s="116" t="s">
        <v>408</v>
      </c>
      <c r="C1451" s="56" t="s">
        <v>1003</v>
      </c>
      <c r="D1451" s="56" t="s">
        <v>906</v>
      </c>
      <c r="E1451" s="10">
        <v>7</v>
      </c>
      <c r="F1451" s="11">
        <v>1.5233949945592999E-3</v>
      </c>
      <c r="G1451" s="10">
        <v>4588</v>
      </c>
      <c r="H1451" s="11">
        <v>5.2745938861616597E-2</v>
      </c>
      <c r="I1451" s="10">
        <v>99054</v>
      </c>
      <c r="J1451" s="11">
        <v>4.7917383221514502E-2</v>
      </c>
      <c r="K1451" s="10">
        <v>490</v>
      </c>
      <c r="L1451" s="11">
        <v>0.106800348735833</v>
      </c>
      <c r="M1451" s="10">
        <v>5847</v>
      </c>
      <c r="N1451" s="11">
        <v>5.9028408746744199E-2</v>
      </c>
      <c r="O1451" s="58" t="s">
        <v>921</v>
      </c>
      <c r="P1451" s="59">
        <v>21.5897994768963</v>
      </c>
      <c r="Q1451" s="59">
        <v>19.150317227916101</v>
      </c>
      <c r="R1451" s="118"/>
    </row>
    <row r="1452" spans="2:18" s="1" customFormat="1" ht="11.85" customHeight="1" x14ac:dyDescent="0.15">
      <c r="B1452" s="116" t="s">
        <v>505</v>
      </c>
      <c r="C1452" s="52" t="s">
        <v>1002</v>
      </c>
      <c r="D1452" s="52" t="s">
        <v>906</v>
      </c>
      <c r="E1452" s="8">
        <v>11</v>
      </c>
      <c r="F1452" s="9">
        <v>2.6359932901989002E-3</v>
      </c>
      <c r="G1452" s="8">
        <v>4162</v>
      </c>
      <c r="H1452" s="9">
        <v>4.7848430153018401E-2</v>
      </c>
      <c r="I1452" s="8">
        <v>92833</v>
      </c>
      <c r="J1452" s="9">
        <v>4.4907973798159098E-2</v>
      </c>
      <c r="K1452" s="8">
        <v>1368</v>
      </c>
      <c r="L1452" s="9">
        <v>0.32868813070639102</v>
      </c>
      <c r="M1452" s="8">
        <v>14057</v>
      </c>
      <c r="N1452" s="9">
        <v>0.151422446759234</v>
      </c>
      <c r="O1452" s="54" t="s">
        <v>928</v>
      </c>
      <c r="P1452" s="55">
        <v>22.304901489668399</v>
      </c>
      <c r="Q1452" s="55">
        <v>17.749821045096599</v>
      </c>
      <c r="R1452" s="117"/>
    </row>
    <row r="1453" spans="2:18" s="1" customFormat="1" ht="11.85" customHeight="1" x14ac:dyDescent="0.15">
      <c r="B1453" s="116" t="s">
        <v>681</v>
      </c>
      <c r="C1453" s="56" t="s">
        <v>928</v>
      </c>
      <c r="D1453" s="56" t="s">
        <v>906</v>
      </c>
      <c r="E1453" s="10">
        <v>10</v>
      </c>
      <c r="F1453" s="11">
        <v>2.8490028490028501E-2</v>
      </c>
      <c r="G1453" s="10">
        <v>341</v>
      </c>
      <c r="H1453" s="11">
        <v>3.9203062667417798E-3</v>
      </c>
      <c r="I1453" s="10">
        <v>12940</v>
      </c>
      <c r="J1453" s="11">
        <v>6.2597264006137802E-3</v>
      </c>
      <c r="K1453" s="10">
        <v>116</v>
      </c>
      <c r="L1453" s="11">
        <v>0.34017595307917903</v>
      </c>
      <c r="M1453" s="10">
        <v>4245</v>
      </c>
      <c r="N1453" s="11">
        <v>0.32805255023183899</v>
      </c>
      <c r="O1453" s="58" t="s">
        <v>944</v>
      </c>
      <c r="P1453" s="59">
        <v>37.947214076246297</v>
      </c>
      <c r="Q1453" s="59">
        <v>21.9377777777778</v>
      </c>
      <c r="R1453" s="118"/>
    </row>
    <row r="1454" spans="2:18" s="1" customFormat="1" ht="11.85" customHeight="1" x14ac:dyDescent="0.15">
      <c r="B1454" s="116" t="s">
        <v>304</v>
      </c>
      <c r="C1454" s="52" t="s">
        <v>1006</v>
      </c>
      <c r="D1454" s="52" t="s">
        <v>906</v>
      </c>
      <c r="E1454" s="8">
        <v>6</v>
      </c>
      <c r="F1454" s="9">
        <v>4.5558086560364497E-3</v>
      </c>
      <c r="G1454" s="8">
        <v>1311</v>
      </c>
      <c r="H1454" s="9">
        <v>1.50719106032213E-2</v>
      </c>
      <c r="I1454" s="8">
        <v>39735</v>
      </c>
      <c r="J1454" s="9">
        <v>1.9221810550880101E-2</v>
      </c>
      <c r="K1454" s="8">
        <v>256</v>
      </c>
      <c r="L1454" s="9">
        <v>0.19527078565980199</v>
      </c>
      <c r="M1454" s="8">
        <v>2611</v>
      </c>
      <c r="N1454" s="9">
        <v>6.5710330942493997E-2</v>
      </c>
      <c r="O1454" s="54" t="s">
        <v>910</v>
      </c>
      <c r="P1454" s="55">
        <v>30.3089244851259</v>
      </c>
      <c r="Q1454" s="55">
        <v>25.445497630331801</v>
      </c>
      <c r="R1454" s="117"/>
    </row>
    <row r="1455" spans="2:18" s="1" customFormat="1" ht="11.85" customHeight="1" x14ac:dyDescent="0.15">
      <c r="B1455" s="116" t="s">
        <v>499</v>
      </c>
      <c r="C1455" s="56" t="s">
        <v>1002</v>
      </c>
      <c r="D1455" s="56" t="s">
        <v>906</v>
      </c>
      <c r="E1455" s="10">
        <v>1</v>
      </c>
      <c r="F1455" s="11">
        <v>1.13765642775882E-3</v>
      </c>
      <c r="G1455" s="10">
        <v>878</v>
      </c>
      <c r="H1455" s="11">
        <v>1.0093926399411399E-2</v>
      </c>
      <c r="I1455" s="10">
        <v>16862</v>
      </c>
      <c r="J1455" s="11">
        <v>8.1569943251274795E-3</v>
      </c>
      <c r="K1455" s="10">
        <v>407</v>
      </c>
      <c r="L1455" s="11">
        <v>0.46355353075170802</v>
      </c>
      <c r="M1455" s="10">
        <v>4031</v>
      </c>
      <c r="N1455" s="11">
        <v>0.239058237457004</v>
      </c>
      <c r="O1455" s="58" t="s">
        <v>913</v>
      </c>
      <c r="P1455" s="59">
        <v>19.205011389521601</v>
      </c>
      <c r="Q1455" s="59">
        <v>12.138004246284501</v>
      </c>
      <c r="R1455" s="118"/>
    </row>
    <row r="1456" spans="2:18" s="1" customFormat="1" ht="11.85" customHeight="1" x14ac:dyDescent="0.15">
      <c r="B1456" s="116" t="s">
        <v>281</v>
      </c>
      <c r="C1456" s="52" t="s">
        <v>1006</v>
      </c>
      <c r="D1456" s="52" t="s">
        <v>906</v>
      </c>
      <c r="E1456" s="8">
        <v>6</v>
      </c>
      <c r="F1456" s="9">
        <v>2.9880478087649402E-3</v>
      </c>
      <c r="G1456" s="8">
        <v>2002</v>
      </c>
      <c r="H1456" s="9">
        <v>2.3015991630548498E-2</v>
      </c>
      <c r="I1456" s="8">
        <v>99424</v>
      </c>
      <c r="J1456" s="9">
        <v>4.8096370761563E-2</v>
      </c>
      <c r="K1456" s="8">
        <v>50</v>
      </c>
      <c r="L1456" s="9">
        <v>2.4975024975025E-2</v>
      </c>
      <c r="M1456" s="8">
        <v>1232</v>
      </c>
      <c r="N1456" s="9">
        <v>1.2391374316060501E-2</v>
      </c>
      <c r="O1456" s="54" t="s">
        <v>907</v>
      </c>
      <c r="P1456" s="55">
        <v>49.662337662337698</v>
      </c>
      <c r="Q1456" s="55">
        <v>45.689036885245898</v>
      </c>
      <c r="R1456" s="117"/>
    </row>
    <row r="1457" spans="2:18" s="1" customFormat="1" ht="11.85" customHeight="1" x14ac:dyDescent="0.15">
      <c r="B1457" s="116" t="s">
        <v>504</v>
      </c>
      <c r="C1457" s="56" t="s">
        <v>1002</v>
      </c>
      <c r="D1457" s="56" t="s">
        <v>906</v>
      </c>
      <c r="E1457" s="10">
        <v>1</v>
      </c>
      <c r="F1457" s="11">
        <v>1.9455252918287899E-3</v>
      </c>
      <c r="G1457" s="10">
        <v>513</v>
      </c>
      <c r="H1457" s="11">
        <v>5.8977041490866E-3</v>
      </c>
      <c r="I1457" s="10">
        <v>10404</v>
      </c>
      <c r="J1457" s="11">
        <v>5.0329361261194604E-3</v>
      </c>
      <c r="K1457" s="10">
        <v>290</v>
      </c>
      <c r="L1457" s="11">
        <v>0.56530214424951297</v>
      </c>
      <c r="M1457" s="10">
        <v>3449</v>
      </c>
      <c r="N1457" s="11">
        <v>0.33150711264898097</v>
      </c>
      <c r="O1457" s="58" t="s">
        <v>909</v>
      </c>
      <c r="P1457" s="59">
        <v>20.280701754386001</v>
      </c>
      <c r="Q1457" s="59">
        <v>11.578475336322899</v>
      </c>
      <c r="R1457" s="118"/>
    </row>
    <row r="1458" spans="2:18" s="1" customFormat="1" ht="11.85" customHeight="1" x14ac:dyDescent="0.15">
      <c r="B1458" s="116" t="s">
        <v>342</v>
      </c>
      <c r="C1458" s="52" t="s">
        <v>1013</v>
      </c>
      <c r="D1458" s="52" t="s">
        <v>906</v>
      </c>
      <c r="E1458" s="8">
        <v>16</v>
      </c>
      <c r="F1458" s="9">
        <v>2.4883359253499202E-2</v>
      </c>
      <c r="G1458" s="8">
        <v>627</v>
      </c>
      <c r="H1458" s="9">
        <v>7.2083050711058503E-3</v>
      </c>
      <c r="I1458" s="8">
        <v>4608</v>
      </c>
      <c r="J1458" s="9">
        <v>2.22912049876571E-3</v>
      </c>
      <c r="K1458" s="8">
        <v>35</v>
      </c>
      <c r="L1458" s="9">
        <v>5.58213716108453E-2</v>
      </c>
      <c r="M1458" s="8">
        <v>227</v>
      </c>
      <c r="N1458" s="9">
        <v>4.9262152777777797E-2</v>
      </c>
      <c r="O1458" s="54" t="s">
        <v>912</v>
      </c>
      <c r="P1458" s="55">
        <v>7.3492822966507196</v>
      </c>
      <c r="Q1458" s="55">
        <v>6.2179054054054097</v>
      </c>
      <c r="R1458" s="117"/>
    </row>
    <row r="1459" spans="2:18" s="1" customFormat="1" ht="11.85" customHeight="1" x14ac:dyDescent="0.15">
      <c r="B1459" s="116" t="s">
        <v>285</v>
      </c>
      <c r="C1459" s="56" t="s">
        <v>1006</v>
      </c>
      <c r="D1459" s="56" t="s">
        <v>906</v>
      </c>
      <c r="E1459" s="10">
        <v>1</v>
      </c>
      <c r="F1459" s="11">
        <v>9.9009900990098989E-4</v>
      </c>
      <c r="G1459" s="10">
        <v>1009</v>
      </c>
      <c r="H1459" s="11">
        <v>1.15999678098019E-2</v>
      </c>
      <c r="I1459" s="10">
        <v>32365</v>
      </c>
      <c r="J1459" s="11">
        <v>1.5656572253157999E-2</v>
      </c>
      <c r="K1459" s="10">
        <v>26</v>
      </c>
      <c r="L1459" s="11">
        <v>2.5768087215064399E-2</v>
      </c>
      <c r="M1459" s="10">
        <v>370</v>
      </c>
      <c r="N1459" s="11">
        <v>1.1432102579947499E-2</v>
      </c>
      <c r="O1459" s="58" t="s">
        <v>910</v>
      </c>
      <c r="P1459" s="59">
        <v>32.076313181367702</v>
      </c>
      <c r="Q1459" s="59">
        <v>30.960325534079399</v>
      </c>
      <c r="R1459" s="118"/>
    </row>
    <row r="1460" spans="2:18" s="1" customFormat="1" ht="11.85" customHeight="1" x14ac:dyDescent="0.15">
      <c r="B1460" s="116" t="s">
        <v>366</v>
      </c>
      <c r="C1460" s="52" t="s">
        <v>1004</v>
      </c>
      <c r="D1460" s="52" t="s">
        <v>906</v>
      </c>
      <c r="E1460" s="8">
        <v>4</v>
      </c>
      <c r="F1460" s="9">
        <v>2.06185567010309E-2</v>
      </c>
      <c r="G1460" s="8">
        <v>190</v>
      </c>
      <c r="H1460" s="9">
        <v>2.1843348700320798E-3</v>
      </c>
      <c r="I1460" s="8">
        <v>3576</v>
      </c>
      <c r="J1460" s="9">
        <v>1.72989038706297E-3</v>
      </c>
      <c r="K1460" s="8">
        <v>87</v>
      </c>
      <c r="L1460" s="9">
        <v>0.45789473684210502</v>
      </c>
      <c r="M1460" s="8">
        <v>369</v>
      </c>
      <c r="N1460" s="9">
        <v>0.103187919463087</v>
      </c>
      <c r="O1460" s="54" t="s">
        <v>935</v>
      </c>
      <c r="P1460" s="55">
        <v>18.821052631578901</v>
      </c>
      <c r="Q1460" s="55">
        <v>14.2427184466019</v>
      </c>
      <c r="R1460" s="117"/>
    </row>
    <row r="1461" spans="2:18" s="1" customFormat="1" ht="11.85" customHeight="1" x14ac:dyDescent="0.15">
      <c r="B1461" s="116" t="s">
        <v>291</v>
      </c>
      <c r="C1461" s="56" t="s">
        <v>1006</v>
      </c>
      <c r="D1461" s="56" t="s">
        <v>906</v>
      </c>
      <c r="E1461" s="10">
        <v>2</v>
      </c>
      <c r="F1461" s="11">
        <v>2.4420024420024398E-3</v>
      </c>
      <c r="G1461" s="10">
        <v>817</v>
      </c>
      <c r="H1461" s="11">
        <v>9.3926399411379206E-3</v>
      </c>
      <c r="I1461" s="10">
        <v>23919</v>
      </c>
      <c r="J1461" s="11">
        <v>1.15708188389707E-2</v>
      </c>
      <c r="K1461" s="10">
        <v>115</v>
      </c>
      <c r="L1461" s="11">
        <v>0.14075887392900899</v>
      </c>
      <c r="M1461" s="10">
        <v>1092</v>
      </c>
      <c r="N1461" s="11">
        <v>4.5654082528533799E-2</v>
      </c>
      <c r="O1461" s="58" t="s">
        <v>913</v>
      </c>
      <c r="P1461" s="59">
        <v>29.2766217870257</v>
      </c>
      <c r="Q1461" s="59">
        <v>25.964387464387499</v>
      </c>
      <c r="R1461" s="118"/>
    </row>
    <row r="1462" spans="2:18" s="1" customFormat="1" ht="11.85" customHeight="1" x14ac:dyDescent="0.15">
      <c r="B1462" s="116" t="s">
        <v>705</v>
      </c>
      <c r="C1462" s="52" t="s">
        <v>909</v>
      </c>
      <c r="D1462" s="52" t="s">
        <v>906</v>
      </c>
      <c r="E1462" s="8">
        <v>2</v>
      </c>
      <c r="F1462" s="9">
        <v>1.9762845849802401E-3</v>
      </c>
      <c r="G1462" s="8">
        <v>1010</v>
      </c>
      <c r="H1462" s="9">
        <v>1.16114643091179E-2</v>
      </c>
      <c r="I1462" s="8">
        <v>17392</v>
      </c>
      <c r="J1462" s="9">
        <v>8.4133818824942003E-3</v>
      </c>
      <c r="K1462" s="8">
        <v>157</v>
      </c>
      <c r="L1462" s="9">
        <v>0.155445544554455</v>
      </c>
      <c r="M1462" s="8">
        <v>471</v>
      </c>
      <c r="N1462" s="9">
        <v>2.7081416743330301E-2</v>
      </c>
      <c r="O1462" s="54" t="s">
        <v>944</v>
      </c>
      <c r="P1462" s="55">
        <v>17.219801980198</v>
      </c>
      <c r="Q1462" s="55">
        <v>16.1535756154748</v>
      </c>
      <c r="R1462" s="117"/>
    </row>
    <row r="1463" spans="2:18" s="1" customFormat="1" ht="11.85" customHeight="1" x14ac:dyDescent="0.15">
      <c r="B1463" s="116" t="s">
        <v>303</v>
      </c>
      <c r="C1463" s="56" t="s">
        <v>1006</v>
      </c>
      <c r="D1463" s="56" t="s">
        <v>906</v>
      </c>
      <c r="E1463" s="10"/>
      <c r="F1463" s="11"/>
      <c r="G1463" s="10">
        <v>712</v>
      </c>
      <c r="H1463" s="11">
        <v>8.1855075129622992E-3</v>
      </c>
      <c r="I1463" s="10">
        <v>21241</v>
      </c>
      <c r="J1463" s="11">
        <v>1.0275336049106401E-2</v>
      </c>
      <c r="K1463" s="10">
        <v>154</v>
      </c>
      <c r="L1463" s="11">
        <v>0.21629213483146101</v>
      </c>
      <c r="M1463" s="10">
        <v>2697</v>
      </c>
      <c r="N1463" s="11">
        <v>0.12697142319099899</v>
      </c>
      <c r="O1463" s="58" t="s">
        <v>920</v>
      </c>
      <c r="P1463" s="59">
        <v>29.8328651685393</v>
      </c>
      <c r="Q1463" s="59">
        <v>22.132616487455198</v>
      </c>
      <c r="R1463" s="118"/>
    </row>
    <row r="1464" spans="2:18" s="1" customFormat="1" ht="11.85" customHeight="1" x14ac:dyDescent="0.15">
      <c r="B1464" s="116" t="s">
        <v>369</v>
      </c>
      <c r="C1464" s="52" t="s">
        <v>1004</v>
      </c>
      <c r="D1464" s="52" t="s">
        <v>906</v>
      </c>
      <c r="E1464" s="8">
        <v>40</v>
      </c>
      <c r="F1464" s="9">
        <v>5.7971014492753603E-2</v>
      </c>
      <c r="G1464" s="8">
        <v>650</v>
      </c>
      <c r="H1464" s="9">
        <v>7.4727245553728901E-3</v>
      </c>
      <c r="I1464" s="8">
        <v>9566</v>
      </c>
      <c r="J1464" s="9">
        <v>4.6275535354150998E-3</v>
      </c>
      <c r="K1464" s="8">
        <v>225</v>
      </c>
      <c r="L1464" s="9">
        <v>0.34615384615384598</v>
      </c>
      <c r="M1464" s="8">
        <v>1345</v>
      </c>
      <c r="N1464" s="9">
        <v>0.140602132552791</v>
      </c>
      <c r="O1464" s="54" t="s">
        <v>908</v>
      </c>
      <c r="P1464" s="55">
        <v>14.7169230769231</v>
      </c>
      <c r="Q1464" s="55">
        <v>8.7552941176470593</v>
      </c>
      <c r="R1464" s="117"/>
    </row>
    <row r="1465" spans="2:18" s="1" customFormat="1" ht="11.85" customHeight="1" x14ac:dyDescent="0.15">
      <c r="B1465" s="116" t="s">
        <v>757</v>
      </c>
      <c r="C1465" s="56" t="s">
        <v>910</v>
      </c>
      <c r="D1465" s="56" t="s">
        <v>906</v>
      </c>
      <c r="E1465" s="10">
        <v>6</v>
      </c>
      <c r="F1465" s="11">
        <v>2.3346303501945501E-2</v>
      </c>
      <c r="G1465" s="10">
        <v>251</v>
      </c>
      <c r="H1465" s="11">
        <v>2.88562132830553E-3</v>
      </c>
      <c r="I1465" s="10">
        <v>5953</v>
      </c>
      <c r="J1465" s="11">
        <v>2.87976439434728E-3</v>
      </c>
      <c r="K1465" s="10">
        <v>66</v>
      </c>
      <c r="L1465" s="11">
        <v>0.26294820717131501</v>
      </c>
      <c r="M1465" s="10">
        <v>263</v>
      </c>
      <c r="N1465" s="11">
        <v>4.4179405341844502E-2</v>
      </c>
      <c r="O1465" s="58" t="s">
        <v>945</v>
      </c>
      <c r="P1465" s="59">
        <v>23.717131474103599</v>
      </c>
      <c r="Q1465" s="59">
        <v>20.048648648648701</v>
      </c>
      <c r="R1465" s="118"/>
    </row>
    <row r="1466" spans="2:18" s="1" customFormat="1" ht="11.85" customHeight="1" x14ac:dyDescent="0.15">
      <c r="B1466" s="116" t="s">
        <v>294</v>
      </c>
      <c r="C1466" s="52" t="s">
        <v>1006</v>
      </c>
      <c r="D1466" s="52" t="s">
        <v>906</v>
      </c>
      <c r="E1466" s="8"/>
      <c r="F1466" s="9"/>
      <c r="G1466" s="8">
        <v>566</v>
      </c>
      <c r="H1466" s="9">
        <v>6.5070186128323897E-3</v>
      </c>
      <c r="I1466" s="8">
        <v>58535</v>
      </c>
      <c r="J1466" s="9">
        <v>2.8316312585774901E-2</v>
      </c>
      <c r="K1466" s="8">
        <v>90</v>
      </c>
      <c r="L1466" s="9">
        <v>0.15901060070671399</v>
      </c>
      <c r="M1466" s="8">
        <v>2957</v>
      </c>
      <c r="N1466" s="9">
        <v>5.0516784829589101E-2</v>
      </c>
      <c r="O1466" s="54" t="s">
        <v>915</v>
      </c>
      <c r="P1466" s="55">
        <v>103.418727915194</v>
      </c>
      <c r="Q1466" s="55">
        <v>82.7079831932773</v>
      </c>
      <c r="R1466" s="117"/>
    </row>
    <row r="1467" spans="2:18" s="1" customFormat="1" ht="11.85" customHeight="1" x14ac:dyDescent="0.15">
      <c r="B1467" s="116" t="s">
        <v>680</v>
      </c>
      <c r="C1467" s="56" t="s">
        <v>928</v>
      </c>
      <c r="D1467" s="56" t="s">
        <v>906</v>
      </c>
      <c r="E1467" s="10">
        <v>2</v>
      </c>
      <c r="F1467" s="11">
        <v>6.8259385665529002E-3</v>
      </c>
      <c r="G1467" s="10">
        <v>291</v>
      </c>
      <c r="H1467" s="11">
        <v>3.3454813009438601E-3</v>
      </c>
      <c r="I1467" s="10">
        <v>7894</v>
      </c>
      <c r="J1467" s="11">
        <v>3.8187233544393498E-3</v>
      </c>
      <c r="K1467" s="10">
        <v>68</v>
      </c>
      <c r="L1467" s="11">
        <v>0.23367697594501699</v>
      </c>
      <c r="M1467" s="10">
        <v>268</v>
      </c>
      <c r="N1467" s="11">
        <v>3.3949835317963001E-2</v>
      </c>
      <c r="O1467" s="58" t="s">
        <v>945</v>
      </c>
      <c r="P1467" s="59">
        <v>27.127147766322999</v>
      </c>
      <c r="Q1467" s="59">
        <v>25.0493273542601</v>
      </c>
      <c r="R1467" s="118"/>
    </row>
    <row r="1468" spans="2:18" s="1" customFormat="1" ht="11.85" customHeight="1" x14ac:dyDescent="0.15">
      <c r="B1468" s="116" t="s">
        <v>397</v>
      </c>
      <c r="C1468" s="52" t="s">
        <v>1003</v>
      </c>
      <c r="D1468" s="52" t="s">
        <v>906</v>
      </c>
      <c r="E1468" s="8">
        <v>3</v>
      </c>
      <c r="F1468" s="9">
        <v>6.1855670103092798E-3</v>
      </c>
      <c r="G1468" s="8">
        <v>482</v>
      </c>
      <c r="H1468" s="9">
        <v>5.5413126702918997E-3</v>
      </c>
      <c r="I1468" s="8">
        <v>7625</v>
      </c>
      <c r="J1468" s="9">
        <v>3.68859457532304E-3</v>
      </c>
      <c r="K1468" s="8">
        <v>36</v>
      </c>
      <c r="L1468" s="9">
        <v>7.4688796680497896E-2</v>
      </c>
      <c r="M1468" s="8">
        <v>235</v>
      </c>
      <c r="N1468" s="9">
        <v>3.0819672131147498E-2</v>
      </c>
      <c r="O1468" s="54" t="s">
        <v>935</v>
      </c>
      <c r="P1468" s="55">
        <v>15.819502074688801</v>
      </c>
      <c r="Q1468" s="55">
        <v>14.955156950672601</v>
      </c>
      <c r="R1468" s="117"/>
    </row>
    <row r="1469" spans="2:18" s="1" customFormat="1" ht="11.85" customHeight="1" x14ac:dyDescent="0.15">
      <c r="B1469" s="116" t="s">
        <v>290</v>
      </c>
      <c r="C1469" s="56" t="s">
        <v>1006</v>
      </c>
      <c r="D1469" s="56" t="s">
        <v>906</v>
      </c>
      <c r="E1469" s="10"/>
      <c r="F1469" s="11"/>
      <c r="G1469" s="10">
        <v>412</v>
      </c>
      <c r="H1469" s="11">
        <v>4.7365577181748197E-3</v>
      </c>
      <c r="I1469" s="10">
        <v>13151</v>
      </c>
      <c r="J1469" s="11">
        <v>6.3617976734522304E-3</v>
      </c>
      <c r="K1469" s="10">
        <v>33</v>
      </c>
      <c r="L1469" s="11">
        <v>8.0097087378640797E-2</v>
      </c>
      <c r="M1469" s="10">
        <v>515</v>
      </c>
      <c r="N1469" s="11">
        <v>3.9160520112539003E-2</v>
      </c>
      <c r="O1469" s="58" t="s">
        <v>912</v>
      </c>
      <c r="P1469" s="59">
        <v>31.919902912621399</v>
      </c>
      <c r="Q1469" s="59">
        <v>28.9868073878628</v>
      </c>
      <c r="R1469" s="118"/>
    </row>
    <row r="1470" spans="2:18" s="1" customFormat="1" ht="11.85" customHeight="1" x14ac:dyDescent="0.15">
      <c r="B1470" s="116" t="s">
        <v>491</v>
      </c>
      <c r="C1470" s="52" t="s">
        <v>1002</v>
      </c>
      <c r="D1470" s="52" t="s">
        <v>906</v>
      </c>
      <c r="E1470" s="8">
        <v>1</v>
      </c>
      <c r="F1470" s="9">
        <v>2.8169014084507E-3</v>
      </c>
      <c r="G1470" s="8">
        <v>354</v>
      </c>
      <c r="H1470" s="9">
        <v>4.0697607578492404E-3</v>
      </c>
      <c r="I1470" s="8">
        <v>10782</v>
      </c>
      <c r="J1470" s="9">
        <v>5.2157936670338299E-3</v>
      </c>
      <c r="K1470" s="8">
        <v>56</v>
      </c>
      <c r="L1470" s="9">
        <v>0.15819209039547999</v>
      </c>
      <c r="M1470" s="8">
        <v>622</v>
      </c>
      <c r="N1470" s="9">
        <v>5.7688740493414901E-2</v>
      </c>
      <c r="O1470" s="54" t="s">
        <v>951</v>
      </c>
      <c r="P1470" s="55">
        <v>30.457627118644101</v>
      </c>
      <c r="Q1470" s="55">
        <v>26.8825503355705</v>
      </c>
      <c r="R1470" s="117"/>
    </row>
    <row r="1471" spans="2:18" s="1" customFormat="1" ht="11.85" customHeight="1" x14ac:dyDescent="0.15">
      <c r="B1471" s="116" t="s">
        <v>396</v>
      </c>
      <c r="C1471" s="56" t="s">
        <v>1003</v>
      </c>
      <c r="D1471" s="56" t="s">
        <v>906</v>
      </c>
      <c r="E1471" s="10"/>
      <c r="F1471" s="11"/>
      <c r="G1471" s="10">
        <v>183</v>
      </c>
      <c r="H1471" s="11">
        <v>2.1038593748203701E-3</v>
      </c>
      <c r="I1471" s="10">
        <v>4029</v>
      </c>
      <c r="J1471" s="11">
        <v>1.9490291860952799E-3</v>
      </c>
      <c r="K1471" s="10">
        <v>63</v>
      </c>
      <c r="L1471" s="11">
        <v>0.34426229508196698</v>
      </c>
      <c r="M1471" s="10">
        <v>1128</v>
      </c>
      <c r="N1471" s="11">
        <v>0.27997021593447502</v>
      </c>
      <c r="O1471" s="58" t="s">
        <v>920</v>
      </c>
      <c r="P1471" s="59">
        <v>22.016393442622999</v>
      </c>
      <c r="Q1471" s="59">
        <v>13.6666666666667</v>
      </c>
      <c r="R1471" s="118"/>
    </row>
    <row r="1472" spans="2:18" s="1" customFormat="1" ht="15.4" customHeight="1" x14ac:dyDescent="0.15">
      <c r="B1472" s="119" t="s">
        <v>1009</v>
      </c>
      <c r="C1472" s="63"/>
      <c r="D1472" s="63"/>
      <c r="E1472" s="20"/>
      <c r="F1472" s="22"/>
      <c r="G1472" s="20">
        <v>98</v>
      </c>
      <c r="H1472" s="22">
        <v>1.1266569329639101E-3</v>
      </c>
      <c r="I1472" s="20">
        <v>2284</v>
      </c>
      <c r="J1472" s="22">
        <v>1.1048852472180699E-3</v>
      </c>
      <c r="K1472" s="20">
        <v>56</v>
      </c>
      <c r="L1472" s="22">
        <v>0.57142857142857095</v>
      </c>
      <c r="M1472" s="20">
        <v>917</v>
      </c>
      <c r="N1472" s="22">
        <v>0.40148861646234701</v>
      </c>
      <c r="O1472" s="63"/>
      <c r="P1472" s="64">
        <v>23.3061224489796</v>
      </c>
      <c r="Q1472" s="64">
        <v>11.5952380952381</v>
      </c>
      <c r="R1472" s="120">
        <v>4.2959183673469399</v>
      </c>
    </row>
    <row r="1473" spans="2:18" s="1" customFormat="1" ht="14.65" customHeight="1" x14ac:dyDescent="0.15">
      <c r="B1473" s="119" t="s">
        <v>1010</v>
      </c>
      <c r="C1473" s="65"/>
      <c r="D1473" s="65"/>
      <c r="E1473" s="21">
        <v>31</v>
      </c>
      <c r="F1473" s="23">
        <v>1.0035610229847799E-2</v>
      </c>
      <c r="G1473" s="21">
        <v>3058</v>
      </c>
      <c r="H1473" s="23">
        <v>3.5156294908200499E-2</v>
      </c>
      <c r="I1473" s="21">
        <v>82192</v>
      </c>
      <c r="J1473" s="23">
        <v>3.9760388896387E-2</v>
      </c>
      <c r="K1473" s="21">
        <v>1096</v>
      </c>
      <c r="L1473" s="23">
        <v>0.35840418574231497</v>
      </c>
      <c r="M1473" s="21">
        <v>13544</v>
      </c>
      <c r="N1473" s="23">
        <v>0.16478489390695</v>
      </c>
      <c r="O1473" s="65"/>
      <c r="P1473" s="66">
        <v>26.877697841726601</v>
      </c>
      <c r="Q1473" s="66">
        <v>23.028032619775701</v>
      </c>
      <c r="R1473" s="121"/>
    </row>
    <row r="1474" spans="2:18" s="1" customFormat="1" ht="14.65" customHeight="1" x14ac:dyDescent="0.15">
      <c r="B1474" s="108" t="s">
        <v>879</v>
      </c>
      <c r="C1474" s="122"/>
      <c r="D1474" s="122"/>
      <c r="E1474" s="109">
        <v>294</v>
      </c>
      <c r="F1474" s="110">
        <v>3.3685850796888101E-3</v>
      </c>
      <c r="G1474" s="109">
        <v>86983</v>
      </c>
      <c r="H1474" s="110">
        <v>1</v>
      </c>
      <c r="I1474" s="109">
        <v>2067183</v>
      </c>
      <c r="J1474" s="110">
        <v>1</v>
      </c>
      <c r="K1474" s="109">
        <v>12021</v>
      </c>
      <c r="L1474" s="110">
        <v>0.138199418277135</v>
      </c>
      <c r="M1474" s="109">
        <v>116117</v>
      </c>
      <c r="N1474" s="110">
        <v>5.6171611318397999E-2</v>
      </c>
      <c r="O1474" s="122"/>
      <c r="P1474" s="123">
        <v>23.7653679454606</v>
      </c>
      <c r="Q1474" s="123">
        <v>21.172980977028399</v>
      </c>
      <c r="R1474" s="124">
        <v>4.2959183673469399</v>
      </c>
    </row>
    <row r="1475" spans="2:18" s="1" customFormat="1" ht="12.75" customHeight="1" x14ac:dyDescent="0.2">
      <c r="B1475" s="183" t="s">
        <v>979</v>
      </c>
      <c r="C1475" s="183"/>
      <c r="D1475" s="183"/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</row>
    <row r="1476" spans="2:18" s="1" customFormat="1" ht="14.65" customHeight="1" x14ac:dyDescent="0.15"/>
    <row r="1477" spans="2:18" s="1" customFormat="1" ht="14.65" customHeight="1" x14ac:dyDescent="0.15">
      <c r="B1477" s="114" t="s">
        <v>1848</v>
      </c>
    </row>
    <row r="1478" spans="2:18" s="1" customFormat="1" ht="21.75" customHeight="1" x14ac:dyDescent="0.2">
      <c r="B1478" s="192"/>
      <c r="C1478" s="101"/>
      <c r="D1478" s="193"/>
      <c r="E1478" s="193"/>
      <c r="F1478" s="193"/>
      <c r="G1478" s="167" t="s">
        <v>885</v>
      </c>
      <c r="H1478" s="167"/>
      <c r="I1478" s="167"/>
      <c r="J1478" s="167"/>
      <c r="K1478" s="167"/>
      <c r="L1478" s="167"/>
      <c r="M1478" s="167"/>
      <c r="N1478" s="167"/>
      <c r="O1478" s="167"/>
      <c r="P1478" s="167"/>
      <c r="Q1478" s="167"/>
      <c r="R1478" s="167"/>
    </row>
    <row r="1479" spans="2:18" s="1" customFormat="1" ht="14.65" customHeight="1" x14ac:dyDescent="0.2">
      <c r="B1479" s="192"/>
      <c r="C1479" s="62"/>
      <c r="D1479" s="193"/>
      <c r="E1479" s="193"/>
      <c r="F1479" s="193"/>
      <c r="G1479" s="177" t="s">
        <v>832</v>
      </c>
      <c r="H1479" s="177"/>
      <c r="I1479" s="177"/>
      <c r="J1479" s="177"/>
      <c r="K1479" s="174" t="s">
        <v>886</v>
      </c>
      <c r="L1479" s="174"/>
      <c r="M1479" s="174"/>
      <c r="N1479" s="174"/>
      <c r="O1479" s="174" t="s">
        <v>887</v>
      </c>
      <c r="P1479" s="191" t="s">
        <v>888</v>
      </c>
      <c r="Q1479" s="191"/>
      <c r="R1479" s="191"/>
    </row>
    <row r="1480" spans="2:18" s="1" customFormat="1" ht="14.65" customHeight="1" x14ac:dyDescent="0.15">
      <c r="B1480" s="194" t="s">
        <v>274</v>
      </c>
      <c r="C1480" s="177" t="s">
        <v>1001</v>
      </c>
      <c r="D1480" s="177" t="s">
        <v>889</v>
      </c>
      <c r="E1480" s="195" t="s">
        <v>842</v>
      </c>
      <c r="F1480" s="195"/>
      <c r="G1480" s="177" t="s">
        <v>890</v>
      </c>
      <c r="H1480" s="177"/>
      <c r="I1480" s="177" t="s">
        <v>891</v>
      </c>
      <c r="J1480" s="177"/>
      <c r="K1480" s="174" t="s">
        <v>890</v>
      </c>
      <c r="L1480" s="174"/>
      <c r="M1480" s="174" t="s">
        <v>891</v>
      </c>
      <c r="N1480" s="174"/>
      <c r="O1480" s="174"/>
      <c r="P1480" s="191"/>
      <c r="Q1480" s="191"/>
      <c r="R1480" s="191"/>
    </row>
    <row r="1481" spans="2:18" s="1" customFormat="1" ht="37.15" customHeight="1" x14ac:dyDescent="0.15">
      <c r="B1481" s="194"/>
      <c r="C1481" s="177"/>
      <c r="D1481" s="177"/>
      <c r="E1481" s="50" t="s">
        <v>892</v>
      </c>
      <c r="F1481" s="50" t="s">
        <v>893</v>
      </c>
      <c r="G1481" s="50" t="s">
        <v>892</v>
      </c>
      <c r="H1481" s="27" t="s">
        <v>894</v>
      </c>
      <c r="I1481" s="50" t="s">
        <v>892</v>
      </c>
      <c r="J1481" s="27" t="s">
        <v>894</v>
      </c>
      <c r="K1481" s="27" t="s">
        <v>892</v>
      </c>
      <c r="L1481" s="27" t="s">
        <v>893</v>
      </c>
      <c r="M1481" s="27" t="s">
        <v>892</v>
      </c>
      <c r="N1481" s="27" t="s">
        <v>893</v>
      </c>
      <c r="O1481" s="174"/>
      <c r="P1481" s="27" t="s">
        <v>895</v>
      </c>
      <c r="Q1481" s="27" t="s">
        <v>896</v>
      </c>
      <c r="R1481" s="115" t="s">
        <v>897</v>
      </c>
    </row>
    <row r="1482" spans="2:18" s="1" customFormat="1" ht="11.85" customHeight="1" x14ac:dyDescent="0.15">
      <c r="B1482" s="116" t="s">
        <v>358</v>
      </c>
      <c r="C1482" s="52" t="s">
        <v>1004</v>
      </c>
      <c r="D1482" s="52" t="s">
        <v>906</v>
      </c>
      <c r="E1482" s="8"/>
      <c r="F1482" s="9"/>
      <c r="G1482" s="8">
        <v>27</v>
      </c>
      <c r="H1482" s="9">
        <v>3.8932948810382101E-3</v>
      </c>
      <c r="I1482" s="8">
        <v>415</v>
      </c>
      <c r="J1482" s="9">
        <v>6.4071884022170403E-3</v>
      </c>
      <c r="K1482" s="8">
        <v>12</v>
      </c>
      <c r="L1482" s="9">
        <v>0.44444444444444398</v>
      </c>
      <c r="M1482" s="8">
        <v>111</v>
      </c>
      <c r="N1482" s="9">
        <v>0.267469879518072</v>
      </c>
      <c r="O1482" s="54" t="s">
        <v>923</v>
      </c>
      <c r="P1482" s="55">
        <v>15.3703703703704</v>
      </c>
      <c r="Q1482" s="55">
        <v>8.2666666666666693</v>
      </c>
      <c r="R1482" s="117"/>
    </row>
    <row r="1483" spans="2:18" s="1" customFormat="1" ht="11.85" customHeight="1" x14ac:dyDescent="0.15">
      <c r="B1483" s="116" t="s">
        <v>809</v>
      </c>
      <c r="C1483" s="56" t="s">
        <v>918</v>
      </c>
      <c r="D1483" s="56" t="s">
        <v>906</v>
      </c>
      <c r="E1483" s="10"/>
      <c r="F1483" s="11"/>
      <c r="G1483" s="10">
        <v>147</v>
      </c>
      <c r="H1483" s="11">
        <v>2.1196827685652501E-2</v>
      </c>
      <c r="I1483" s="10">
        <v>2396</v>
      </c>
      <c r="J1483" s="11">
        <v>3.6991863642679597E-2</v>
      </c>
      <c r="K1483" s="10">
        <v>8</v>
      </c>
      <c r="L1483" s="11">
        <v>5.4421768707482998E-2</v>
      </c>
      <c r="M1483" s="10">
        <v>101</v>
      </c>
      <c r="N1483" s="11">
        <v>4.2153589315525902E-2</v>
      </c>
      <c r="O1483" s="58" t="s">
        <v>971</v>
      </c>
      <c r="P1483" s="59">
        <v>16.299319727891199</v>
      </c>
      <c r="Q1483" s="59">
        <v>14.151079136690599</v>
      </c>
      <c r="R1483" s="118"/>
    </row>
    <row r="1484" spans="2:18" s="1" customFormat="1" ht="11.85" customHeight="1" x14ac:dyDescent="0.15">
      <c r="B1484" s="116" t="s">
        <v>665</v>
      </c>
      <c r="C1484" s="52" t="s">
        <v>935</v>
      </c>
      <c r="D1484" s="52" t="s">
        <v>906</v>
      </c>
      <c r="E1484" s="8">
        <v>4</v>
      </c>
      <c r="F1484" s="9">
        <v>2.04081632653061E-2</v>
      </c>
      <c r="G1484" s="8">
        <v>192</v>
      </c>
      <c r="H1484" s="9">
        <v>2.7685652487382799E-2</v>
      </c>
      <c r="I1484" s="8">
        <v>416</v>
      </c>
      <c r="J1484" s="9">
        <v>6.4226274104151604E-3</v>
      </c>
      <c r="K1484" s="8">
        <v>1</v>
      </c>
      <c r="L1484" s="9">
        <v>5.2083333333333296E-3</v>
      </c>
      <c r="M1484" s="8">
        <v>13</v>
      </c>
      <c r="N1484" s="9">
        <v>3.125E-2</v>
      </c>
      <c r="O1484" s="54" t="s">
        <v>922</v>
      </c>
      <c r="P1484" s="55">
        <v>2.1666666666666701</v>
      </c>
      <c r="Q1484" s="55">
        <v>2.0628272251308899</v>
      </c>
      <c r="R1484" s="117"/>
    </row>
    <row r="1485" spans="2:18" s="1" customFormat="1" ht="11.85" customHeight="1" x14ac:dyDescent="0.15">
      <c r="B1485" s="116" t="s">
        <v>572</v>
      </c>
      <c r="C1485" s="56" t="s">
        <v>916</v>
      </c>
      <c r="D1485" s="56" t="s">
        <v>906</v>
      </c>
      <c r="E1485" s="10"/>
      <c r="F1485" s="11"/>
      <c r="G1485" s="10">
        <v>39</v>
      </c>
      <c r="H1485" s="11">
        <v>5.6236481614996402E-3</v>
      </c>
      <c r="I1485" s="10">
        <v>420</v>
      </c>
      <c r="J1485" s="11">
        <v>6.4843834432076102E-3</v>
      </c>
      <c r="K1485" s="10">
        <v>2</v>
      </c>
      <c r="L1485" s="11">
        <v>5.1282051282051301E-2</v>
      </c>
      <c r="M1485" s="10">
        <v>44</v>
      </c>
      <c r="N1485" s="11">
        <v>0.104761904761905</v>
      </c>
      <c r="O1485" s="58" t="s">
        <v>943</v>
      </c>
      <c r="P1485" s="59">
        <v>10.7692307692308</v>
      </c>
      <c r="Q1485" s="59">
        <v>8.5945945945946001</v>
      </c>
      <c r="R1485" s="118"/>
    </row>
    <row r="1486" spans="2:18" s="1" customFormat="1" ht="11.85" customHeight="1" x14ac:dyDescent="0.15">
      <c r="B1486" s="116" t="s">
        <v>445</v>
      </c>
      <c r="C1486" s="52" t="s">
        <v>1007</v>
      </c>
      <c r="D1486" s="52" t="s">
        <v>906</v>
      </c>
      <c r="E1486" s="8">
        <v>81</v>
      </c>
      <c r="F1486" s="9">
        <v>0.188372093023256</v>
      </c>
      <c r="G1486" s="8">
        <v>349</v>
      </c>
      <c r="H1486" s="9">
        <v>5.0324441240086497E-2</v>
      </c>
      <c r="I1486" s="8">
        <v>1994</v>
      </c>
      <c r="J1486" s="9">
        <v>3.0785382347037999E-2</v>
      </c>
      <c r="K1486" s="8">
        <v>5</v>
      </c>
      <c r="L1486" s="9">
        <v>1.4326647564469899E-2</v>
      </c>
      <c r="M1486" s="8">
        <v>12</v>
      </c>
      <c r="N1486" s="9">
        <v>6.0180541624874602E-3</v>
      </c>
      <c r="O1486" s="54" t="s">
        <v>918</v>
      </c>
      <c r="P1486" s="55">
        <v>5.7134670487105996</v>
      </c>
      <c r="Q1486" s="55">
        <v>5.5</v>
      </c>
      <c r="R1486" s="117"/>
    </row>
    <row r="1487" spans="2:18" s="1" customFormat="1" ht="11.85" customHeight="1" x14ac:dyDescent="0.15">
      <c r="B1487" s="116" t="s">
        <v>465</v>
      </c>
      <c r="C1487" s="56" t="s">
        <v>1005</v>
      </c>
      <c r="D1487" s="56" t="s">
        <v>906</v>
      </c>
      <c r="E1487" s="10">
        <v>9</v>
      </c>
      <c r="F1487" s="11">
        <v>1.2261580381471401E-2</v>
      </c>
      <c r="G1487" s="10">
        <v>725</v>
      </c>
      <c r="H1487" s="11">
        <v>0.10454217736121101</v>
      </c>
      <c r="I1487" s="10">
        <v>6014</v>
      </c>
      <c r="J1487" s="11">
        <v>9.2850195303453703E-2</v>
      </c>
      <c r="K1487" s="10">
        <v>7</v>
      </c>
      <c r="L1487" s="11">
        <v>9.6551724137931005E-3</v>
      </c>
      <c r="M1487" s="10">
        <v>73</v>
      </c>
      <c r="N1487" s="11">
        <v>1.21383438643166E-2</v>
      </c>
      <c r="O1487" s="58" t="s">
        <v>944</v>
      </c>
      <c r="P1487" s="59">
        <v>8.2951724137931002</v>
      </c>
      <c r="Q1487" s="59">
        <v>7.9428969359331498</v>
      </c>
      <c r="R1487" s="118"/>
    </row>
    <row r="1488" spans="2:18" s="1" customFormat="1" ht="11.85" customHeight="1" x14ac:dyDescent="0.15">
      <c r="B1488" s="116" t="s">
        <v>651</v>
      </c>
      <c r="C1488" s="52" t="s">
        <v>908</v>
      </c>
      <c r="D1488" s="52" t="s">
        <v>906</v>
      </c>
      <c r="E1488" s="8">
        <v>2</v>
      </c>
      <c r="F1488" s="9">
        <v>1.94174757281553E-2</v>
      </c>
      <c r="G1488" s="8">
        <v>101</v>
      </c>
      <c r="H1488" s="9">
        <v>1.4563806777216999E-2</v>
      </c>
      <c r="I1488" s="8">
        <v>733</v>
      </c>
      <c r="J1488" s="9">
        <v>1.13167930092171E-2</v>
      </c>
      <c r="K1488" s="8">
        <v>2</v>
      </c>
      <c r="L1488" s="9">
        <v>1.9801980198019799E-2</v>
      </c>
      <c r="M1488" s="8">
        <v>12</v>
      </c>
      <c r="N1488" s="9">
        <v>1.6371077762619399E-2</v>
      </c>
      <c r="O1488" s="54" t="s">
        <v>945</v>
      </c>
      <c r="P1488" s="55">
        <v>7.2574257425742603</v>
      </c>
      <c r="Q1488" s="55">
        <v>6.7777777777777803</v>
      </c>
      <c r="R1488" s="117"/>
    </row>
    <row r="1489" spans="2:18" s="1" customFormat="1" ht="11.85" customHeight="1" x14ac:dyDescent="0.15">
      <c r="B1489" s="116" t="s">
        <v>470</v>
      </c>
      <c r="C1489" s="56" t="s">
        <v>1005</v>
      </c>
      <c r="D1489" s="56" t="s">
        <v>906</v>
      </c>
      <c r="E1489" s="10">
        <v>26</v>
      </c>
      <c r="F1489" s="11">
        <v>3.9816232771822398E-2</v>
      </c>
      <c r="G1489" s="10">
        <v>627</v>
      </c>
      <c r="H1489" s="11">
        <v>9.0410958904109606E-2</v>
      </c>
      <c r="I1489" s="10">
        <v>3766</v>
      </c>
      <c r="J1489" s="11">
        <v>5.81433048740949E-2</v>
      </c>
      <c r="K1489" s="10">
        <v>7</v>
      </c>
      <c r="L1489" s="11">
        <v>1.11642743221691E-2</v>
      </c>
      <c r="M1489" s="10">
        <v>64</v>
      </c>
      <c r="N1489" s="11">
        <v>1.6994158258098802E-2</v>
      </c>
      <c r="O1489" s="58" t="s">
        <v>928</v>
      </c>
      <c r="P1489" s="59">
        <v>6.0063795853269504</v>
      </c>
      <c r="Q1489" s="59">
        <v>5.7564516129032297</v>
      </c>
      <c r="R1489" s="118"/>
    </row>
    <row r="1490" spans="2:18" s="1" customFormat="1" ht="11.85" customHeight="1" x14ac:dyDescent="0.15">
      <c r="B1490" s="116" t="s">
        <v>706</v>
      </c>
      <c r="C1490" s="52" t="s">
        <v>909</v>
      </c>
      <c r="D1490" s="52" t="s">
        <v>906</v>
      </c>
      <c r="E1490" s="8">
        <v>1</v>
      </c>
      <c r="F1490" s="9">
        <v>2.1739130434782601E-2</v>
      </c>
      <c r="G1490" s="8">
        <v>45</v>
      </c>
      <c r="H1490" s="9">
        <v>6.4888248017303503E-3</v>
      </c>
      <c r="I1490" s="8">
        <v>433</v>
      </c>
      <c r="J1490" s="9">
        <v>6.6850905497830796E-3</v>
      </c>
      <c r="K1490" s="8">
        <v>11</v>
      </c>
      <c r="L1490" s="9">
        <v>0.24444444444444399</v>
      </c>
      <c r="M1490" s="8">
        <v>50</v>
      </c>
      <c r="N1490" s="9">
        <v>0.115473441108545</v>
      </c>
      <c r="O1490" s="54" t="s">
        <v>912</v>
      </c>
      <c r="P1490" s="55">
        <v>9.62222222222222</v>
      </c>
      <c r="Q1490" s="55">
        <v>7.0588235294117601</v>
      </c>
      <c r="R1490" s="117"/>
    </row>
    <row r="1491" spans="2:18" s="1" customFormat="1" ht="11.85" customHeight="1" x14ac:dyDescent="0.15">
      <c r="B1491" s="116" t="s">
        <v>436</v>
      </c>
      <c r="C1491" s="56" t="s">
        <v>1007</v>
      </c>
      <c r="D1491" s="56" t="s">
        <v>906</v>
      </c>
      <c r="E1491" s="10"/>
      <c r="F1491" s="11"/>
      <c r="G1491" s="10">
        <v>493</v>
      </c>
      <c r="H1491" s="11">
        <v>7.1088680605623705E-2</v>
      </c>
      <c r="I1491" s="10">
        <v>3851</v>
      </c>
      <c r="J1491" s="11">
        <v>5.9455620570934502E-2</v>
      </c>
      <c r="K1491" s="10">
        <v>74</v>
      </c>
      <c r="L1491" s="11">
        <v>0.15010141987829601</v>
      </c>
      <c r="M1491" s="10">
        <v>494</v>
      </c>
      <c r="N1491" s="11">
        <v>0.12827836925473901</v>
      </c>
      <c r="O1491" s="58" t="s">
        <v>916</v>
      </c>
      <c r="P1491" s="59">
        <v>7.8113590263691703</v>
      </c>
      <c r="Q1491" s="59">
        <v>6.0692124105011898</v>
      </c>
      <c r="R1491" s="118"/>
    </row>
    <row r="1492" spans="2:18" s="1" customFormat="1" ht="11.85" customHeight="1" x14ac:dyDescent="0.15">
      <c r="B1492" s="116" t="s">
        <v>466</v>
      </c>
      <c r="C1492" s="52" t="s">
        <v>1005</v>
      </c>
      <c r="D1492" s="52" t="s">
        <v>906</v>
      </c>
      <c r="E1492" s="8">
        <v>11</v>
      </c>
      <c r="F1492" s="9">
        <v>2.77078085642317E-2</v>
      </c>
      <c r="G1492" s="8">
        <v>386</v>
      </c>
      <c r="H1492" s="9">
        <v>5.56596971881759E-2</v>
      </c>
      <c r="I1492" s="8">
        <v>3184</v>
      </c>
      <c r="J1492" s="9">
        <v>4.91578021027929E-2</v>
      </c>
      <c r="K1492" s="8">
        <v>4</v>
      </c>
      <c r="L1492" s="9">
        <v>1.03626943005181E-2</v>
      </c>
      <c r="M1492" s="8">
        <v>46</v>
      </c>
      <c r="N1492" s="9">
        <v>1.44472361809045E-2</v>
      </c>
      <c r="O1492" s="54" t="s">
        <v>900</v>
      </c>
      <c r="P1492" s="55">
        <v>8.2487046632124397</v>
      </c>
      <c r="Q1492" s="55">
        <v>7.9424083769633498</v>
      </c>
      <c r="R1492" s="117"/>
    </row>
    <row r="1493" spans="2:18" s="1" customFormat="1" ht="11.85" customHeight="1" x14ac:dyDescent="0.15">
      <c r="B1493" s="116" t="s">
        <v>443</v>
      </c>
      <c r="C1493" s="56" t="s">
        <v>1007</v>
      </c>
      <c r="D1493" s="56" t="s">
        <v>906</v>
      </c>
      <c r="E1493" s="10">
        <v>7</v>
      </c>
      <c r="F1493" s="11">
        <v>8.9743589743589702E-2</v>
      </c>
      <c r="G1493" s="10">
        <v>71</v>
      </c>
      <c r="H1493" s="11">
        <v>1.02379235760634E-2</v>
      </c>
      <c r="I1493" s="10">
        <v>518</v>
      </c>
      <c r="J1493" s="11">
        <v>7.9974062466227208E-3</v>
      </c>
      <c r="K1493" s="10">
        <v>4</v>
      </c>
      <c r="L1493" s="11">
        <v>5.63380281690141E-2</v>
      </c>
      <c r="M1493" s="10">
        <v>33</v>
      </c>
      <c r="N1493" s="11">
        <v>6.3706563706563704E-2</v>
      </c>
      <c r="O1493" s="58" t="s">
        <v>935</v>
      </c>
      <c r="P1493" s="59">
        <v>7.2957746478873204</v>
      </c>
      <c r="Q1493" s="59">
        <v>6.2238805970149302</v>
      </c>
      <c r="R1493" s="118"/>
    </row>
    <row r="1494" spans="2:18" s="1" customFormat="1" ht="11.85" customHeight="1" x14ac:dyDescent="0.15">
      <c r="B1494" s="116" t="s">
        <v>469</v>
      </c>
      <c r="C1494" s="52" t="s">
        <v>1005</v>
      </c>
      <c r="D1494" s="52" t="s">
        <v>906</v>
      </c>
      <c r="E1494" s="8">
        <v>3</v>
      </c>
      <c r="F1494" s="9">
        <v>6.8649885583523997E-3</v>
      </c>
      <c r="G1494" s="8">
        <v>434</v>
      </c>
      <c r="H1494" s="9">
        <v>6.2581110310021601E-2</v>
      </c>
      <c r="I1494" s="8">
        <v>4063</v>
      </c>
      <c r="J1494" s="9">
        <v>6.2728690308934604E-2</v>
      </c>
      <c r="K1494" s="8">
        <v>84</v>
      </c>
      <c r="L1494" s="9">
        <v>0.19354838709677399</v>
      </c>
      <c r="M1494" s="8">
        <v>644</v>
      </c>
      <c r="N1494" s="9">
        <v>0.15850356879153299</v>
      </c>
      <c r="O1494" s="54" t="s">
        <v>912</v>
      </c>
      <c r="P1494" s="55">
        <v>9.3617511520737295</v>
      </c>
      <c r="Q1494" s="55">
        <v>6.6485714285714304</v>
      </c>
      <c r="R1494" s="117"/>
    </row>
    <row r="1495" spans="2:18" s="1" customFormat="1" ht="11.85" customHeight="1" x14ac:dyDescent="0.15">
      <c r="B1495" s="116" t="s">
        <v>434</v>
      </c>
      <c r="C1495" s="56" t="s">
        <v>1007</v>
      </c>
      <c r="D1495" s="56" t="s">
        <v>906</v>
      </c>
      <c r="E1495" s="10">
        <v>1</v>
      </c>
      <c r="F1495" s="11">
        <v>8.3333333333333297E-3</v>
      </c>
      <c r="G1495" s="10">
        <v>119</v>
      </c>
      <c r="H1495" s="11">
        <v>1.71593366979092E-2</v>
      </c>
      <c r="I1495" s="10">
        <v>1115</v>
      </c>
      <c r="J1495" s="11">
        <v>1.7214494140896399E-2</v>
      </c>
      <c r="K1495" s="10">
        <v>16</v>
      </c>
      <c r="L1495" s="11">
        <v>0.13445378151260501</v>
      </c>
      <c r="M1495" s="10">
        <v>82</v>
      </c>
      <c r="N1495" s="11">
        <v>7.3542600896861002E-2</v>
      </c>
      <c r="O1495" s="58" t="s">
        <v>935</v>
      </c>
      <c r="P1495" s="59">
        <v>9.3697478991596608</v>
      </c>
      <c r="Q1495" s="59">
        <v>7.3883495145631102</v>
      </c>
      <c r="R1495" s="118"/>
    </row>
    <row r="1496" spans="2:18" s="1" customFormat="1" ht="11.85" customHeight="1" x14ac:dyDescent="0.15">
      <c r="B1496" s="116" t="s">
        <v>464</v>
      </c>
      <c r="C1496" s="52" t="s">
        <v>1005</v>
      </c>
      <c r="D1496" s="52" t="s">
        <v>906</v>
      </c>
      <c r="E1496" s="8">
        <v>8</v>
      </c>
      <c r="F1496" s="9">
        <v>1.3769363166953499E-2</v>
      </c>
      <c r="G1496" s="8">
        <v>573</v>
      </c>
      <c r="H1496" s="9">
        <v>8.2624369142033194E-2</v>
      </c>
      <c r="I1496" s="8">
        <v>6476</v>
      </c>
      <c r="J1496" s="9">
        <v>9.9983017090982104E-2</v>
      </c>
      <c r="K1496" s="8">
        <v>27</v>
      </c>
      <c r="L1496" s="9">
        <v>4.7120418848167499E-2</v>
      </c>
      <c r="M1496" s="8">
        <v>381</v>
      </c>
      <c r="N1496" s="9">
        <v>5.88326127239037E-2</v>
      </c>
      <c r="O1496" s="54" t="s">
        <v>943</v>
      </c>
      <c r="P1496" s="55">
        <v>11.3019197207679</v>
      </c>
      <c r="Q1496" s="55">
        <v>9.7289377289377299</v>
      </c>
      <c r="R1496" s="117"/>
    </row>
    <row r="1497" spans="2:18" s="1" customFormat="1" ht="11.85" customHeight="1" x14ac:dyDescent="0.15">
      <c r="B1497" s="116" t="s">
        <v>444</v>
      </c>
      <c r="C1497" s="56" t="s">
        <v>1007</v>
      </c>
      <c r="D1497" s="56" t="s">
        <v>906</v>
      </c>
      <c r="E1497" s="10">
        <v>1</v>
      </c>
      <c r="F1497" s="11">
        <v>8.5470085470085496E-3</v>
      </c>
      <c r="G1497" s="10">
        <v>116</v>
      </c>
      <c r="H1497" s="11">
        <v>1.6726748377793799E-2</v>
      </c>
      <c r="I1497" s="10">
        <v>982</v>
      </c>
      <c r="J1497" s="11">
        <v>1.51611060505473E-2</v>
      </c>
      <c r="K1497" s="10">
        <v>33</v>
      </c>
      <c r="L1497" s="11">
        <v>0.28448275862069</v>
      </c>
      <c r="M1497" s="10">
        <v>194</v>
      </c>
      <c r="N1497" s="11">
        <v>0.19755600814664001</v>
      </c>
      <c r="O1497" s="58" t="s">
        <v>920</v>
      </c>
      <c r="P1497" s="59">
        <v>8.4655172413793096</v>
      </c>
      <c r="Q1497" s="59">
        <v>5.5180722891566303</v>
      </c>
      <c r="R1497" s="118"/>
    </row>
    <row r="1498" spans="2:18" s="1" customFormat="1" ht="11.85" customHeight="1" x14ac:dyDescent="0.15">
      <c r="B1498" s="116" t="s">
        <v>805</v>
      </c>
      <c r="C1498" s="52" t="s">
        <v>1007</v>
      </c>
      <c r="D1498" s="52" t="s">
        <v>906</v>
      </c>
      <c r="E1498" s="8">
        <v>1</v>
      </c>
      <c r="F1498" s="9">
        <v>1.2987012987013E-2</v>
      </c>
      <c r="G1498" s="8">
        <v>76</v>
      </c>
      <c r="H1498" s="9">
        <v>1.0958904109589E-2</v>
      </c>
      <c r="I1498" s="8">
        <v>829</v>
      </c>
      <c r="J1498" s="9">
        <v>1.2798937796236001E-2</v>
      </c>
      <c r="K1498" s="8">
        <v>28</v>
      </c>
      <c r="L1498" s="9">
        <v>0.36842105263157898</v>
      </c>
      <c r="M1498" s="8">
        <v>277</v>
      </c>
      <c r="N1498" s="9">
        <v>0.334137515078408</v>
      </c>
      <c r="O1498" s="54" t="s">
        <v>920</v>
      </c>
      <c r="P1498" s="55">
        <v>10.907894736842101</v>
      </c>
      <c r="Q1498" s="55">
        <v>5.6666666666666696</v>
      </c>
      <c r="R1498" s="117"/>
    </row>
    <row r="1499" spans="2:18" s="1" customFormat="1" ht="11.85" customHeight="1" x14ac:dyDescent="0.15">
      <c r="B1499" s="116" t="s">
        <v>451</v>
      </c>
      <c r="C1499" s="56" t="s">
        <v>1007</v>
      </c>
      <c r="D1499" s="56" t="s">
        <v>906</v>
      </c>
      <c r="E1499" s="10">
        <v>31</v>
      </c>
      <c r="F1499" s="11">
        <v>0.16577540106951899</v>
      </c>
      <c r="G1499" s="10">
        <v>156</v>
      </c>
      <c r="H1499" s="11">
        <v>2.2494592645998599E-2</v>
      </c>
      <c r="I1499" s="10">
        <v>810</v>
      </c>
      <c r="J1499" s="11">
        <v>1.25055966404718E-2</v>
      </c>
      <c r="K1499" s="10">
        <v>3</v>
      </c>
      <c r="L1499" s="11">
        <v>1.9230769230769201E-2</v>
      </c>
      <c r="M1499" s="10">
        <v>15</v>
      </c>
      <c r="N1499" s="11">
        <v>1.85185185185185E-2</v>
      </c>
      <c r="O1499" s="58" t="s">
        <v>923</v>
      </c>
      <c r="P1499" s="59">
        <v>5.1923076923076898</v>
      </c>
      <c r="Q1499" s="59">
        <v>4.9019607843137303</v>
      </c>
      <c r="R1499" s="118"/>
    </row>
    <row r="1500" spans="2:18" s="1" customFormat="1" ht="11.85" customHeight="1" x14ac:dyDescent="0.15">
      <c r="B1500" s="116" t="s">
        <v>437</v>
      </c>
      <c r="C1500" s="52" t="s">
        <v>1007</v>
      </c>
      <c r="D1500" s="52" t="s">
        <v>906</v>
      </c>
      <c r="E1500" s="8">
        <v>3</v>
      </c>
      <c r="F1500" s="9">
        <v>2.01342281879195E-2</v>
      </c>
      <c r="G1500" s="8">
        <v>146</v>
      </c>
      <c r="H1500" s="9">
        <v>2.1052631578947399E-2</v>
      </c>
      <c r="I1500" s="8">
        <v>832</v>
      </c>
      <c r="J1500" s="9">
        <v>1.28452548208303E-2</v>
      </c>
      <c r="K1500" s="8">
        <v>2</v>
      </c>
      <c r="L1500" s="9">
        <v>1.3698630136986301E-2</v>
      </c>
      <c r="M1500" s="8">
        <v>3</v>
      </c>
      <c r="N1500" s="9">
        <v>3.6057692307692301E-3</v>
      </c>
      <c r="O1500" s="54" t="s">
        <v>918</v>
      </c>
      <c r="P1500" s="55">
        <v>5.6986301369863002</v>
      </c>
      <c r="Q1500" s="55">
        <v>5.50694444444445</v>
      </c>
      <c r="R1500" s="117"/>
    </row>
    <row r="1501" spans="2:18" s="1" customFormat="1" ht="11.85" customHeight="1" x14ac:dyDescent="0.15">
      <c r="B1501" s="116" t="s">
        <v>454</v>
      </c>
      <c r="C1501" s="56" t="s">
        <v>1005</v>
      </c>
      <c r="D1501" s="56" t="s">
        <v>899</v>
      </c>
      <c r="E1501" s="10"/>
      <c r="F1501" s="11"/>
      <c r="G1501" s="10">
        <v>90</v>
      </c>
      <c r="H1501" s="11">
        <v>1.2977649603460701E-2</v>
      </c>
      <c r="I1501" s="10">
        <v>489</v>
      </c>
      <c r="J1501" s="11">
        <v>7.5496750088774297E-3</v>
      </c>
      <c r="K1501" s="10"/>
      <c r="L1501" s="11"/>
      <c r="M1501" s="10"/>
      <c r="N1501" s="11"/>
      <c r="O1501" s="58" t="s">
        <v>946</v>
      </c>
      <c r="P1501" s="59">
        <v>5.43333333333333</v>
      </c>
      <c r="Q1501" s="59">
        <v>5.43333333333333</v>
      </c>
      <c r="R1501" s="118">
        <v>1.7</v>
      </c>
    </row>
    <row r="1502" spans="2:18" s="1" customFormat="1" ht="11.85" customHeight="1" x14ac:dyDescent="0.15">
      <c r="B1502" s="116" t="s">
        <v>468</v>
      </c>
      <c r="C1502" s="52" t="s">
        <v>1005</v>
      </c>
      <c r="D1502" s="52" t="s">
        <v>906</v>
      </c>
      <c r="E1502" s="8">
        <v>4</v>
      </c>
      <c r="F1502" s="9">
        <v>1.99004975124378E-2</v>
      </c>
      <c r="G1502" s="8">
        <v>197</v>
      </c>
      <c r="H1502" s="9">
        <v>2.8406633020908401E-2</v>
      </c>
      <c r="I1502" s="8">
        <v>1829</v>
      </c>
      <c r="J1502" s="9">
        <v>2.8237945994349301E-2</v>
      </c>
      <c r="K1502" s="8">
        <v>7</v>
      </c>
      <c r="L1502" s="9">
        <v>3.5532994923857898E-2</v>
      </c>
      <c r="M1502" s="8">
        <v>106</v>
      </c>
      <c r="N1502" s="9">
        <v>5.7955166757791103E-2</v>
      </c>
      <c r="O1502" s="54" t="s">
        <v>943</v>
      </c>
      <c r="P1502" s="55">
        <v>9.2842639593908594</v>
      </c>
      <c r="Q1502" s="55">
        <v>8</v>
      </c>
      <c r="R1502" s="117"/>
    </row>
    <row r="1503" spans="2:18" s="1" customFormat="1" ht="11.85" customHeight="1" x14ac:dyDescent="0.15">
      <c r="B1503" s="116" t="s">
        <v>453</v>
      </c>
      <c r="C1503" s="56" t="s">
        <v>1005</v>
      </c>
      <c r="D1503" s="56" t="s">
        <v>899</v>
      </c>
      <c r="E1503" s="10">
        <v>3</v>
      </c>
      <c r="F1503" s="11">
        <v>2.80373831775701E-2</v>
      </c>
      <c r="G1503" s="10">
        <v>104</v>
      </c>
      <c r="H1503" s="11">
        <v>1.49963950973324E-2</v>
      </c>
      <c r="I1503" s="10">
        <v>1029</v>
      </c>
      <c r="J1503" s="11">
        <v>1.58867394358586E-2</v>
      </c>
      <c r="K1503" s="10">
        <v>7</v>
      </c>
      <c r="L1503" s="11">
        <v>6.7307692307692304E-2</v>
      </c>
      <c r="M1503" s="10">
        <v>230</v>
      </c>
      <c r="N1503" s="11">
        <v>0.22351797862001899</v>
      </c>
      <c r="O1503" s="58" t="s">
        <v>914</v>
      </c>
      <c r="P1503" s="59">
        <v>9.8942307692307701</v>
      </c>
      <c r="Q1503" s="59">
        <v>6.2886597938144302</v>
      </c>
      <c r="R1503" s="118">
        <v>2.875</v>
      </c>
    </row>
    <row r="1504" spans="2:18" s="1" customFormat="1" ht="11.85" customHeight="1" x14ac:dyDescent="0.15">
      <c r="B1504" s="116" t="s">
        <v>467</v>
      </c>
      <c r="C1504" s="52" t="s">
        <v>1005</v>
      </c>
      <c r="D1504" s="52" t="s">
        <v>906</v>
      </c>
      <c r="E1504" s="8">
        <v>1</v>
      </c>
      <c r="F1504" s="9">
        <v>4.1493775933610002E-3</v>
      </c>
      <c r="G1504" s="8">
        <v>240</v>
      </c>
      <c r="H1504" s="9">
        <v>3.46070656092285E-2</v>
      </c>
      <c r="I1504" s="8">
        <v>3643</v>
      </c>
      <c r="J1504" s="9">
        <v>5.6244306865726901E-2</v>
      </c>
      <c r="K1504" s="8">
        <v>87</v>
      </c>
      <c r="L1504" s="9">
        <v>0.36249999999999999</v>
      </c>
      <c r="M1504" s="8">
        <v>1410</v>
      </c>
      <c r="N1504" s="9">
        <v>0.38704364534724101</v>
      </c>
      <c r="O1504" s="54" t="s">
        <v>912</v>
      </c>
      <c r="P1504" s="55">
        <v>15.179166666666699</v>
      </c>
      <c r="Q1504" s="55">
        <v>7.2026143790849702</v>
      </c>
      <c r="R1504" s="117"/>
    </row>
    <row r="1505" spans="2:18" s="1" customFormat="1" ht="11.85" customHeight="1" x14ac:dyDescent="0.15">
      <c r="B1505" s="116" t="s">
        <v>435</v>
      </c>
      <c r="C1505" s="56" t="s">
        <v>1007</v>
      </c>
      <c r="D1505" s="56" t="s">
        <v>906</v>
      </c>
      <c r="E1505" s="10">
        <v>17</v>
      </c>
      <c r="F1505" s="11">
        <v>0.125</v>
      </c>
      <c r="G1505" s="10">
        <v>119</v>
      </c>
      <c r="H1505" s="11">
        <v>1.71593366979092E-2</v>
      </c>
      <c r="I1505" s="10">
        <v>754</v>
      </c>
      <c r="J1505" s="11">
        <v>1.1641012181377501E-2</v>
      </c>
      <c r="K1505" s="10">
        <v>1</v>
      </c>
      <c r="L1505" s="11">
        <v>8.40336134453782E-3</v>
      </c>
      <c r="M1505" s="10">
        <v>2</v>
      </c>
      <c r="N1505" s="11">
        <v>2.6525198938992002E-3</v>
      </c>
      <c r="O1505" s="58" t="s">
        <v>900</v>
      </c>
      <c r="P1505" s="59">
        <v>6.3361344537815096</v>
      </c>
      <c r="Q1505" s="59">
        <v>6.15254237288136</v>
      </c>
      <c r="R1505" s="118"/>
    </row>
    <row r="1506" spans="2:18" s="1" customFormat="1" ht="11.85" customHeight="1" x14ac:dyDescent="0.15">
      <c r="B1506" s="116" t="s">
        <v>441</v>
      </c>
      <c r="C1506" s="52" t="s">
        <v>1007</v>
      </c>
      <c r="D1506" s="52" t="s">
        <v>906</v>
      </c>
      <c r="E1506" s="8">
        <v>6</v>
      </c>
      <c r="F1506" s="9">
        <v>1.3953488372093001E-2</v>
      </c>
      <c r="G1506" s="8">
        <v>424</v>
      </c>
      <c r="H1506" s="9">
        <v>6.1139149242970398E-2</v>
      </c>
      <c r="I1506" s="8">
        <v>4238</v>
      </c>
      <c r="J1506" s="9">
        <v>6.5430516743604394E-2</v>
      </c>
      <c r="K1506" s="8">
        <v>10</v>
      </c>
      <c r="L1506" s="9">
        <v>2.3584905660377398E-2</v>
      </c>
      <c r="M1506" s="8">
        <v>124</v>
      </c>
      <c r="N1506" s="9">
        <v>2.92590844738084E-2</v>
      </c>
      <c r="O1506" s="54" t="s">
        <v>900</v>
      </c>
      <c r="P1506" s="55">
        <v>9.99528301886793</v>
      </c>
      <c r="Q1506" s="55">
        <v>9.3091787439613505</v>
      </c>
      <c r="R1506" s="117"/>
    </row>
    <row r="1507" spans="2:18" s="1" customFormat="1" ht="11.85" customHeight="1" x14ac:dyDescent="0.15">
      <c r="B1507" s="116" t="s">
        <v>450</v>
      </c>
      <c r="C1507" s="56" t="s">
        <v>1007</v>
      </c>
      <c r="D1507" s="56" t="s">
        <v>906</v>
      </c>
      <c r="E1507" s="10">
        <v>3</v>
      </c>
      <c r="F1507" s="11">
        <v>2.7027027027027001E-2</v>
      </c>
      <c r="G1507" s="10">
        <v>108</v>
      </c>
      <c r="H1507" s="11">
        <v>1.5573179524152801E-2</v>
      </c>
      <c r="I1507" s="10">
        <v>919</v>
      </c>
      <c r="J1507" s="11">
        <v>1.41884485340662E-2</v>
      </c>
      <c r="K1507" s="10">
        <v>21</v>
      </c>
      <c r="L1507" s="11">
        <v>0.194444444444444</v>
      </c>
      <c r="M1507" s="10">
        <v>123</v>
      </c>
      <c r="N1507" s="11">
        <v>0.13384113166485301</v>
      </c>
      <c r="O1507" s="58" t="s">
        <v>921</v>
      </c>
      <c r="P1507" s="59">
        <v>8.5092592592592595</v>
      </c>
      <c r="Q1507" s="59">
        <v>6.2528735632183903</v>
      </c>
      <c r="R1507" s="118"/>
    </row>
    <row r="1508" spans="2:18" s="1" customFormat="1" ht="11.85" customHeight="1" x14ac:dyDescent="0.15">
      <c r="B1508" s="116" t="s">
        <v>804</v>
      </c>
      <c r="C1508" s="52" t="s">
        <v>1007</v>
      </c>
      <c r="D1508" s="52" t="s">
        <v>906</v>
      </c>
      <c r="E1508" s="8">
        <v>2</v>
      </c>
      <c r="F1508" s="9">
        <v>2.5641025641025599E-2</v>
      </c>
      <c r="G1508" s="8">
        <v>76</v>
      </c>
      <c r="H1508" s="9">
        <v>1.0958904109589E-2</v>
      </c>
      <c r="I1508" s="8">
        <v>588</v>
      </c>
      <c r="J1508" s="9">
        <v>9.0781368204906499E-3</v>
      </c>
      <c r="K1508" s="8">
        <v>16</v>
      </c>
      <c r="L1508" s="9">
        <v>0.21052631578947401</v>
      </c>
      <c r="M1508" s="8">
        <v>82</v>
      </c>
      <c r="N1508" s="9">
        <v>0.13945578231292499</v>
      </c>
      <c r="O1508" s="54" t="s">
        <v>916</v>
      </c>
      <c r="P1508" s="55">
        <v>7.7368421052631602</v>
      </c>
      <c r="Q1508" s="55">
        <v>5.5</v>
      </c>
      <c r="R1508" s="117"/>
    </row>
    <row r="1509" spans="2:18" s="1" customFormat="1" ht="11.85" customHeight="1" x14ac:dyDescent="0.15">
      <c r="B1509" s="116" t="s">
        <v>438</v>
      </c>
      <c r="C1509" s="56" t="s">
        <v>1007</v>
      </c>
      <c r="D1509" s="56" t="s">
        <v>906</v>
      </c>
      <c r="E1509" s="10">
        <v>4</v>
      </c>
      <c r="F1509" s="11">
        <v>0.11111111111111099</v>
      </c>
      <c r="G1509" s="10">
        <v>32</v>
      </c>
      <c r="H1509" s="11">
        <v>4.6142754145638096E-3</v>
      </c>
      <c r="I1509" s="10">
        <v>199</v>
      </c>
      <c r="J1509" s="11">
        <v>3.0723626314245601E-3</v>
      </c>
      <c r="K1509" s="10"/>
      <c r="L1509" s="11"/>
      <c r="M1509" s="10"/>
      <c r="N1509" s="11"/>
      <c r="O1509" s="58" t="s">
        <v>945</v>
      </c>
      <c r="P1509" s="59">
        <v>6.21875</v>
      </c>
      <c r="Q1509" s="59">
        <v>6.21875</v>
      </c>
      <c r="R1509" s="118"/>
    </row>
    <row r="1510" spans="2:18" s="1" customFormat="1" ht="11.85" customHeight="1" x14ac:dyDescent="0.15">
      <c r="B1510" s="116" t="s">
        <v>719</v>
      </c>
      <c r="C1510" s="52" t="s">
        <v>1572</v>
      </c>
      <c r="D1510" s="52" t="s">
        <v>899</v>
      </c>
      <c r="E1510" s="8"/>
      <c r="F1510" s="9"/>
      <c r="G1510" s="8">
        <v>54</v>
      </c>
      <c r="H1510" s="9">
        <v>7.7865897620764202E-3</v>
      </c>
      <c r="I1510" s="8">
        <v>3436</v>
      </c>
      <c r="J1510" s="9">
        <v>5.3048432168717498E-2</v>
      </c>
      <c r="K1510" s="8">
        <v>13</v>
      </c>
      <c r="L1510" s="9">
        <v>0.240740740740741</v>
      </c>
      <c r="M1510" s="8">
        <v>614</v>
      </c>
      <c r="N1510" s="9">
        <v>0.178696158323632</v>
      </c>
      <c r="O1510" s="54" t="s">
        <v>965</v>
      </c>
      <c r="P1510" s="55">
        <v>63.629629629629598</v>
      </c>
      <c r="Q1510" s="55">
        <v>40.292682926829301</v>
      </c>
      <c r="R1510" s="117">
        <v>17.240740740740701</v>
      </c>
    </row>
    <row r="1511" spans="2:18" s="1" customFormat="1" ht="11.85" customHeight="1" x14ac:dyDescent="0.15">
      <c r="B1511" s="116" t="s">
        <v>463</v>
      </c>
      <c r="C1511" s="56" t="s">
        <v>1005</v>
      </c>
      <c r="D1511" s="56" t="s">
        <v>899</v>
      </c>
      <c r="E1511" s="10">
        <v>1</v>
      </c>
      <c r="F1511" s="11">
        <v>3.7037037037037E-2</v>
      </c>
      <c r="G1511" s="10">
        <v>26</v>
      </c>
      <c r="H1511" s="11">
        <v>3.74909877433309E-3</v>
      </c>
      <c r="I1511" s="10">
        <v>396</v>
      </c>
      <c r="J1511" s="11">
        <v>6.1138472464528897E-3</v>
      </c>
      <c r="K1511" s="10">
        <v>1</v>
      </c>
      <c r="L1511" s="11">
        <v>3.8461538461538498E-2</v>
      </c>
      <c r="M1511" s="10">
        <v>16</v>
      </c>
      <c r="N1511" s="11">
        <v>4.0404040404040401E-2</v>
      </c>
      <c r="O1511" s="58" t="s">
        <v>949</v>
      </c>
      <c r="P1511" s="59">
        <v>15.2307692307692</v>
      </c>
      <c r="Q1511" s="59">
        <v>12.32</v>
      </c>
      <c r="R1511" s="118">
        <v>6.2692307692307701</v>
      </c>
    </row>
    <row r="1512" spans="2:18" s="1" customFormat="1" ht="15.4" customHeight="1" x14ac:dyDescent="0.15">
      <c r="B1512" s="119" t="s">
        <v>1009</v>
      </c>
      <c r="C1512" s="63"/>
      <c r="D1512" s="63"/>
      <c r="E1512" s="20">
        <v>14</v>
      </c>
      <c r="F1512" s="22">
        <v>6.9651741293532299E-2</v>
      </c>
      <c r="G1512" s="20">
        <v>187</v>
      </c>
      <c r="H1512" s="22">
        <v>2.6964671953857201E-2</v>
      </c>
      <c r="I1512" s="20">
        <v>3092</v>
      </c>
      <c r="J1512" s="22">
        <v>4.7737413348566501E-2</v>
      </c>
      <c r="K1512" s="20">
        <v>37</v>
      </c>
      <c r="L1512" s="22">
        <v>0.19786096256684499</v>
      </c>
      <c r="M1512" s="20">
        <v>527</v>
      </c>
      <c r="N1512" s="22">
        <v>0.170439844760673</v>
      </c>
      <c r="O1512" s="63"/>
      <c r="P1512" s="64">
        <v>16.534759358288799</v>
      </c>
      <c r="Q1512" s="64">
        <v>12.6133333333333</v>
      </c>
      <c r="R1512" s="120">
        <v>5.6951871657754003</v>
      </c>
    </row>
    <row r="1513" spans="2:18" s="1" customFormat="1" ht="14.65" customHeight="1" x14ac:dyDescent="0.15">
      <c r="B1513" s="119" t="s">
        <v>1010</v>
      </c>
      <c r="C1513" s="65"/>
      <c r="D1513" s="65"/>
      <c r="E1513" s="21">
        <v>24</v>
      </c>
      <c r="F1513" s="23">
        <v>0.05</v>
      </c>
      <c r="G1513" s="21">
        <v>456</v>
      </c>
      <c r="H1513" s="23">
        <v>6.5753424657534199E-2</v>
      </c>
      <c r="I1513" s="21">
        <v>4912</v>
      </c>
      <c r="J1513" s="23">
        <v>7.5836408269132793E-2</v>
      </c>
      <c r="K1513" s="21">
        <v>72</v>
      </c>
      <c r="L1513" s="23">
        <v>0.157894736842105</v>
      </c>
      <c r="M1513" s="21">
        <v>975</v>
      </c>
      <c r="N1513" s="23">
        <v>0.19849348534201999</v>
      </c>
      <c r="O1513" s="65"/>
      <c r="P1513" s="66">
        <v>10.771929824561401</v>
      </c>
      <c r="Q1513" s="66">
        <v>7.9479166666666696</v>
      </c>
      <c r="R1513" s="121"/>
    </row>
    <row r="1514" spans="2:18" s="1" customFormat="1" ht="14.65" customHeight="1" x14ac:dyDescent="0.15">
      <c r="B1514" s="108" t="s">
        <v>879</v>
      </c>
      <c r="C1514" s="122"/>
      <c r="D1514" s="122"/>
      <c r="E1514" s="109">
        <v>268</v>
      </c>
      <c r="F1514" s="110">
        <v>3.7206719422462897E-2</v>
      </c>
      <c r="G1514" s="109">
        <v>6935</v>
      </c>
      <c r="H1514" s="110">
        <v>1</v>
      </c>
      <c r="I1514" s="109">
        <v>64771</v>
      </c>
      <c r="J1514" s="110">
        <v>1</v>
      </c>
      <c r="K1514" s="109">
        <v>602</v>
      </c>
      <c r="L1514" s="110">
        <v>8.6806056236481605E-2</v>
      </c>
      <c r="M1514" s="109">
        <v>6708</v>
      </c>
      <c r="N1514" s="110">
        <v>0.103564866992944</v>
      </c>
      <c r="O1514" s="122"/>
      <c r="P1514" s="123">
        <v>9.3397260273972602</v>
      </c>
      <c r="Q1514" s="123">
        <v>7.5513974419706296</v>
      </c>
      <c r="R1514" s="124">
        <v>5.66377440347072</v>
      </c>
    </row>
    <row r="1515" spans="2:18" s="1" customFormat="1" ht="12.75" customHeight="1" x14ac:dyDescent="0.2">
      <c r="B1515" s="183" t="s">
        <v>979</v>
      </c>
      <c r="C1515" s="183"/>
      <c r="D1515" s="183"/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</row>
    <row r="1516" spans="2:18" s="1" customFormat="1" ht="14.65" customHeight="1" x14ac:dyDescent="0.15"/>
    <row r="1517" spans="2:18" s="1" customFormat="1" ht="14.65" customHeight="1" x14ac:dyDescent="0.15">
      <c r="B1517" s="114" t="s">
        <v>1849</v>
      </c>
    </row>
    <row r="1518" spans="2:18" s="1" customFormat="1" ht="21.75" customHeight="1" x14ac:dyDescent="0.2">
      <c r="B1518" s="192"/>
      <c r="C1518" s="101"/>
      <c r="D1518" s="193"/>
      <c r="E1518" s="193"/>
      <c r="F1518" s="193"/>
      <c r="G1518" s="167" t="s">
        <v>885</v>
      </c>
      <c r="H1518" s="167"/>
      <c r="I1518" s="167"/>
      <c r="J1518" s="167"/>
      <c r="K1518" s="167"/>
      <c r="L1518" s="167"/>
      <c r="M1518" s="167"/>
      <c r="N1518" s="167"/>
      <c r="O1518" s="167"/>
      <c r="P1518" s="167"/>
      <c r="Q1518" s="167"/>
      <c r="R1518" s="167"/>
    </row>
    <row r="1519" spans="2:18" s="1" customFormat="1" ht="14.65" customHeight="1" x14ac:dyDescent="0.2">
      <c r="B1519" s="192"/>
      <c r="C1519" s="62"/>
      <c r="D1519" s="193"/>
      <c r="E1519" s="193"/>
      <c r="F1519" s="193"/>
      <c r="G1519" s="177" t="s">
        <v>832</v>
      </c>
      <c r="H1519" s="177"/>
      <c r="I1519" s="177"/>
      <c r="J1519" s="177"/>
      <c r="K1519" s="174" t="s">
        <v>886</v>
      </c>
      <c r="L1519" s="174"/>
      <c r="M1519" s="174"/>
      <c r="N1519" s="174"/>
      <c r="O1519" s="174" t="s">
        <v>887</v>
      </c>
      <c r="P1519" s="191" t="s">
        <v>888</v>
      </c>
      <c r="Q1519" s="191"/>
      <c r="R1519" s="191"/>
    </row>
    <row r="1520" spans="2:18" s="1" customFormat="1" ht="14.65" customHeight="1" x14ac:dyDescent="0.15">
      <c r="B1520" s="194" t="s">
        <v>274</v>
      </c>
      <c r="C1520" s="177" t="s">
        <v>1001</v>
      </c>
      <c r="D1520" s="177" t="s">
        <v>889</v>
      </c>
      <c r="E1520" s="195" t="s">
        <v>842</v>
      </c>
      <c r="F1520" s="195"/>
      <c r="G1520" s="177" t="s">
        <v>890</v>
      </c>
      <c r="H1520" s="177"/>
      <c r="I1520" s="177" t="s">
        <v>891</v>
      </c>
      <c r="J1520" s="177"/>
      <c r="K1520" s="174" t="s">
        <v>890</v>
      </c>
      <c r="L1520" s="174"/>
      <c r="M1520" s="174" t="s">
        <v>891</v>
      </c>
      <c r="N1520" s="174"/>
      <c r="O1520" s="174"/>
      <c r="P1520" s="191"/>
      <c r="Q1520" s="191"/>
      <c r="R1520" s="191"/>
    </row>
    <row r="1521" spans="2:18" s="1" customFormat="1" ht="37.15" customHeight="1" x14ac:dyDescent="0.15">
      <c r="B1521" s="194"/>
      <c r="C1521" s="177"/>
      <c r="D1521" s="177"/>
      <c r="E1521" s="50" t="s">
        <v>892</v>
      </c>
      <c r="F1521" s="50" t="s">
        <v>893</v>
      </c>
      <c r="G1521" s="50" t="s">
        <v>892</v>
      </c>
      <c r="H1521" s="27" t="s">
        <v>894</v>
      </c>
      <c r="I1521" s="50" t="s">
        <v>892</v>
      </c>
      <c r="J1521" s="27" t="s">
        <v>894</v>
      </c>
      <c r="K1521" s="27" t="s">
        <v>892</v>
      </c>
      <c r="L1521" s="27" t="s">
        <v>893</v>
      </c>
      <c r="M1521" s="27" t="s">
        <v>892</v>
      </c>
      <c r="N1521" s="27" t="s">
        <v>893</v>
      </c>
      <c r="O1521" s="174"/>
      <c r="P1521" s="27" t="s">
        <v>895</v>
      </c>
      <c r="Q1521" s="27" t="s">
        <v>896</v>
      </c>
      <c r="R1521" s="115" t="s">
        <v>897</v>
      </c>
    </row>
    <row r="1522" spans="2:18" s="1" customFormat="1" ht="11.85" customHeight="1" x14ac:dyDescent="0.15">
      <c r="B1522" s="116" t="s">
        <v>512</v>
      </c>
      <c r="C1522" s="52" t="s">
        <v>1002</v>
      </c>
      <c r="D1522" s="52" t="s">
        <v>906</v>
      </c>
      <c r="E1522" s="8">
        <v>4</v>
      </c>
      <c r="F1522" s="9">
        <v>7.4906367041198503E-3</v>
      </c>
      <c r="G1522" s="8">
        <v>530</v>
      </c>
      <c r="H1522" s="9">
        <v>8.1676683618431195E-2</v>
      </c>
      <c r="I1522" s="8">
        <v>12572</v>
      </c>
      <c r="J1522" s="9">
        <v>6.4159879151611698E-2</v>
      </c>
      <c r="K1522" s="8">
        <v>5</v>
      </c>
      <c r="L1522" s="9">
        <v>9.4339622641509396E-3</v>
      </c>
      <c r="M1522" s="8">
        <v>18</v>
      </c>
      <c r="N1522" s="9">
        <v>1.43175310213172E-3</v>
      </c>
      <c r="O1522" s="54" t="s">
        <v>912</v>
      </c>
      <c r="P1522" s="55">
        <v>23.720754716981101</v>
      </c>
      <c r="Q1522" s="55">
        <v>23.4</v>
      </c>
      <c r="R1522" s="117"/>
    </row>
    <row r="1523" spans="2:18" s="1" customFormat="1" ht="11.85" customHeight="1" x14ac:dyDescent="0.15">
      <c r="B1523" s="116" t="s">
        <v>284</v>
      </c>
      <c r="C1523" s="56" t="s">
        <v>1006</v>
      </c>
      <c r="D1523" s="56" t="s">
        <v>906</v>
      </c>
      <c r="E1523" s="10"/>
      <c r="F1523" s="11"/>
      <c r="G1523" s="10">
        <v>554</v>
      </c>
      <c r="H1523" s="11">
        <v>8.5375250423794097E-2</v>
      </c>
      <c r="I1523" s="10">
        <v>17920</v>
      </c>
      <c r="J1523" s="11">
        <v>9.1452834425459803E-2</v>
      </c>
      <c r="K1523" s="10">
        <v>23</v>
      </c>
      <c r="L1523" s="11">
        <v>4.15162454873646E-2</v>
      </c>
      <c r="M1523" s="10">
        <v>793</v>
      </c>
      <c r="N1523" s="11">
        <v>4.4252232142857097E-2</v>
      </c>
      <c r="O1523" s="58" t="s">
        <v>909</v>
      </c>
      <c r="P1523" s="59">
        <v>32.346570397111897</v>
      </c>
      <c r="Q1523" s="59">
        <v>29.5555555555556</v>
      </c>
      <c r="R1523" s="118"/>
    </row>
    <row r="1524" spans="2:18" s="1" customFormat="1" ht="11.85" customHeight="1" x14ac:dyDescent="0.15">
      <c r="B1524" s="116" t="s">
        <v>356</v>
      </c>
      <c r="C1524" s="52" t="s">
        <v>1004</v>
      </c>
      <c r="D1524" s="52" t="s">
        <v>906</v>
      </c>
      <c r="E1524" s="8"/>
      <c r="F1524" s="9"/>
      <c r="G1524" s="8">
        <v>26</v>
      </c>
      <c r="H1524" s="9">
        <v>4.0067807058098296E-3</v>
      </c>
      <c r="I1524" s="8">
        <v>570</v>
      </c>
      <c r="J1524" s="9">
        <v>2.9089350235776798E-3</v>
      </c>
      <c r="K1524" s="8"/>
      <c r="L1524" s="9"/>
      <c r="M1524" s="8"/>
      <c r="N1524" s="9"/>
      <c r="O1524" s="54" t="s">
        <v>914</v>
      </c>
      <c r="P1524" s="55">
        <v>21.923076923076898</v>
      </c>
      <c r="Q1524" s="55">
        <v>21.923076923076898</v>
      </c>
      <c r="R1524" s="117"/>
    </row>
    <row r="1525" spans="2:18" s="1" customFormat="1" ht="11.85" customHeight="1" x14ac:dyDescent="0.15">
      <c r="B1525" s="116" t="s">
        <v>683</v>
      </c>
      <c r="C1525" s="56" t="s">
        <v>928</v>
      </c>
      <c r="D1525" s="56" t="s">
        <v>906</v>
      </c>
      <c r="E1525" s="10"/>
      <c r="F1525" s="11"/>
      <c r="G1525" s="10">
        <v>47</v>
      </c>
      <c r="H1525" s="11">
        <v>7.2430266605023903E-3</v>
      </c>
      <c r="I1525" s="10">
        <v>1953</v>
      </c>
      <c r="J1525" s="11">
        <v>9.9669300018372202E-3</v>
      </c>
      <c r="K1525" s="10">
        <v>1</v>
      </c>
      <c r="L1525" s="11">
        <v>2.1276595744680899E-2</v>
      </c>
      <c r="M1525" s="10">
        <v>2</v>
      </c>
      <c r="N1525" s="11">
        <v>1.0240655401945701E-3</v>
      </c>
      <c r="O1525" s="58" t="s">
        <v>962</v>
      </c>
      <c r="P1525" s="59">
        <v>41.553191489361701</v>
      </c>
      <c r="Q1525" s="59">
        <v>41.1086956521739</v>
      </c>
      <c r="R1525" s="118"/>
    </row>
    <row r="1526" spans="2:18" s="1" customFormat="1" ht="11.85" customHeight="1" x14ac:dyDescent="0.15">
      <c r="B1526" s="116" t="s">
        <v>357</v>
      </c>
      <c r="C1526" s="52" t="s">
        <v>1004</v>
      </c>
      <c r="D1526" s="52" t="s">
        <v>906</v>
      </c>
      <c r="E1526" s="8"/>
      <c r="F1526" s="9"/>
      <c r="G1526" s="8">
        <v>20</v>
      </c>
      <c r="H1526" s="9">
        <v>3.0821390044690998E-3</v>
      </c>
      <c r="I1526" s="8">
        <v>547</v>
      </c>
      <c r="J1526" s="9">
        <v>2.7915569436789299E-3</v>
      </c>
      <c r="K1526" s="8"/>
      <c r="L1526" s="9"/>
      <c r="M1526" s="8"/>
      <c r="N1526" s="9"/>
      <c r="O1526" s="54" t="s">
        <v>931</v>
      </c>
      <c r="P1526" s="55">
        <v>27.35</v>
      </c>
      <c r="Q1526" s="55">
        <v>27.35</v>
      </c>
      <c r="R1526" s="117"/>
    </row>
    <row r="1527" spans="2:18" s="1" customFormat="1" ht="11.85" customHeight="1" x14ac:dyDescent="0.15">
      <c r="B1527" s="116" t="s">
        <v>710</v>
      </c>
      <c r="C1527" s="56" t="s">
        <v>909</v>
      </c>
      <c r="D1527" s="56" t="s">
        <v>906</v>
      </c>
      <c r="E1527" s="10">
        <v>4</v>
      </c>
      <c r="F1527" s="11">
        <v>1.63934426229508E-2</v>
      </c>
      <c r="G1527" s="10">
        <v>240</v>
      </c>
      <c r="H1527" s="11">
        <v>3.6985668053629198E-2</v>
      </c>
      <c r="I1527" s="10">
        <v>7324</v>
      </c>
      <c r="J1527" s="11">
        <v>3.7377263355584098E-2</v>
      </c>
      <c r="K1527" s="10">
        <v>19</v>
      </c>
      <c r="L1527" s="11">
        <v>7.9166666666666705E-2</v>
      </c>
      <c r="M1527" s="10">
        <v>1235</v>
      </c>
      <c r="N1527" s="11">
        <v>0.168623702894593</v>
      </c>
      <c r="O1527" s="58" t="s">
        <v>922</v>
      </c>
      <c r="P1527" s="59">
        <v>30.516666666666701</v>
      </c>
      <c r="Q1527" s="59">
        <v>22.393665158371</v>
      </c>
      <c r="R1527" s="118"/>
    </row>
    <row r="1528" spans="2:18" s="1" customFormat="1" ht="11.85" customHeight="1" x14ac:dyDescent="0.15">
      <c r="B1528" s="116" t="s">
        <v>409</v>
      </c>
      <c r="C1528" s="52" t="s">
        <v>1003</v>
      </c>
      <c r="D1528" s="52" t="s">
        <v>906</v>
      </c>
      <c r="E1528" s="8"/>
      <c r="F1528" s="9"/>
      <c r="G1528" s="8">
        <v>14</v>
      </c>
      <c r="H1528" s="9">
        <v>2.15749730312837E-3</v>
      </c>
      <c r="I1528" s="8">
        <v>248</v>
      </c>
      <c r="J1528" s="9">
        <v>1.2656419049951999E-3</v>
      </c>
      <c r="K1528" s="8"/>
      <c r="L1528" s="9"/>
      <c r="M1528" s="8"/>
      <c r="N1528" s="9"/>
      <c r="O1528" s="54" t="s">
        <v>931</v>
      </c>
      <c r="P1528" s="55">
        <v>17.714285714285701</v>
      </c>
      <c r="Q1528" s="55">
        <v>17.714285714285701</v>
      </c>
      <c r="R1528" s="117"/>
    </row>
    <row r="1529" spans="2:18" s="1" customFormat="1" ht="11.85" customHeight="1" x14ac:dyDescent="0.15">
      <c r="B1529" s="116" t="s">
        <v>492</v>
      </c>
      <c r="C1529" s="56" t="s">
        <v>1002</v>
      </c>
      <c r="D1529" s="56" t="s">
        <v>906</v>
      </c>
      <c r="E1529" s="10"/>
      <c r="F1529" s="11"/>
      <c r="G1529" s="10">
        <v>525</v>
      </c>
      <c r="H1529" s="11">
        <v>8.0906148867313898E-2</v>
      </c>
      <c r="I1529" s="10">
        <v>16917</v>
      </c>
      <c r="J1529" s="11">
        <v>8.6334129462918699E-2</v>
      </c>
      <c r="K1529" s="10">
        <v>17</v>
      </c>
      <c r="L1529" s="11">
        <v>3.2380952380952399E-2</v>
      </c>
      <c r="M1529" s="10">
        <v>95</v>
      </c>
      <c r="N1529" s="11">
        <v>5.6156528935390401E-3</v>
      </c>
      <c r="O1529" s="58" t="s">
        <v>907</v>
      </c>
      <c r="P1529" s="59">
        <v>32.222857142857102</v>
      </c>
      <c r="Q1529" s="59">
        <v>31.106299212598401</v>
      </c>
      <c r="R1529" s="118"/>
    </row>
    <row r="1530" spans="2:18" s="1" customFormat="1" ht="11.85" customHeight="1" x14ac:dyDescent="0.15">
      <c r="B1530" s="116" t="s">
        <v>505</v>
      </c>
      <c r="C1530" s="52" t="s">
        <v>1002</v>
      </c>
      <c r="D1530" s="52" t="s">
        <v>906</v>
      </c>
      <c r="E1530" s="8">
        <v>1</v>
      </c>
      <c r="F1530" s="9">
        <v>1.0672358591248699E-3</v>
      </c>
      <c r="G1530" s="8">
        <v>936</v>
      </c>
      <c r="H1530" s="9">
        <v>0.144244105409154</v>
      </c>
      <c r="I1530" s="8">
        <v>27615</v>
      </c>
      <c r="J1530" s="9">
        <v>0.14093024680017099</v>
      </c>
      <c r="K1530" s="8">
        <v>24</v>
      </c>
      <c r="L1530" s="9">
        <v>2.5641025641025599E-2</v>
      </c>
      <c r="M1530" s="8">
        <v>282</v>
      </c>
      <c r="N1530" s="9">
        <v>1.02118413905486E-2</v>
      </c>
      <c r="O1530" s="54" t="s">
        <v>928</v>
      </c>
      <c r="P1530" s="55">
        <v>29.503205128205099</v>
      </c>
      <c r="Q1530" s="55">
        <v>28.6315789473684</v>
      </c>
      <c r="R1530" s="117"/>
    </row>
    <row r="1531" spans="2:18" s="1" customFormat="1" ht="11.85" customHeight="1" x14ac:dyDescent="0.15">
      <c r="B1531" s="116" t="s">
        <v>304</v>
      </c>
      <c r="C1531" s="56" t="s">
        <v>1006</v>
      </c>
      <c r="D1531" s="56" t="s">
        <v>906</v>
      </c>
      <c r="E1531" s="10">
        <v>5</v>
      </c>
      <c r="F1531" s="11">
        <v>1.00401606425703E-2</v>
      </c>
      <c r="G1531" s="10">
        <v>493</v>
      </c>
      <c r="H1531" s="11">
        <v>7.59747264601634E-2</v>
      </c>
      <c r="I1531" s="10">
        <v>18476</v>
      </c>
      <c r="J1531" s="11">
        <v>9.4290321922142595E-2</v>
      </c>
      <c r="K1531" s="10">
        <v>17</v>
      </c>
      <c r="L1531" s="11">
        <v>3.4482758620689703E-2</v>
      </c>
      <c r="M1531" s="10">
        <v>161</v>
      </c>
      <c r="N1531" s="11">
        <v>8.7140073609006299E-3</v>
      </c>
      <c r="O1531" s="58" t="s">
        <v>910</v>
      </c>
      <c r="P1531" s="59">
        <v>37.476673427991898</v>
      </c>
      <c r="Q1531" s="59">
        <v>36.334033613445399</v>
      </c>
      <c r="R1531" s="118"/>
    </row>
    <row r="1532" spans="2:18" s="1" customFormat="1" ht="11.85" customHeight="1" x14ac:dyDescent="0.15">
      <c r="B1532" s="116" t="s">
        <v>499</v>
      </c>
      <c r="C1532" s="52" t="s">
        <v>1002</v>
      </c>
      <c r="D1532" s="52" t="s">
        <v>906</v>
      </c>
      <c r="E1532" s="8"/>
      <c r="F1532" s="9"/>
      <c r="G1532" s="8">
        <v>108</v>
      </c>
      <c r="H1532" s="9">
        <v>1.6643550624133099E-2</v>
      </c>
      <c r="I1532" s="8">
        <v>2946</v>
      </c>
      <c r="J1532" s="9">
        <v>1.50346010165962E-2</v>
      </c>
      <c r="K1532" s="8">
        <v>1</v>
      </c>
      <c r="L1532" s="9">
        <v>9.2592592592592605E-3</v>
      </c>
      <c r="M1532" s="8">
        <v>4</v>
      </c>
      <c r="N1532" s="9">
        <v>1.3577732518669399E-3</v>
      </c>
      <c r="O1532" s="54" t="s">
        <v>913</v>
      </c>
      <c r="P1532" s="55">
        <v>27.2777777777778</v>
      </c>
      <c r="Q1532" s="55">
        <v>26.9345794392523</v>
      </c>
      <c r="R1532" s="117"/>
    </row>
    <row r="1533" spans="2:18" s="1" customFormat="1" ht="11.85" customHeight="1" x14ac:dyDescent="0.15">
      <c r="B1533" s="116" t="s">
        <v>706</v>
      </c>
      <c r="C1533" s="56" t="s">
        <v>909</v>
      </c>
      <c r="D1533" s="56" t="s">
        <v>906</v>
      </c>
      <c r="E1533" s="10"/>
      <c r="F1533" s="11"/>
      <c r="G1533" s="10">
        <v>128</v>
      </c>
      <c r="H1533" s="11">
        <v>1.97256896286023E-2</v>
      </c>
      <c r="I1533" s="10">
        <v>2742</v>
      </c>
      <c r="J1533" s="11">
        <v>1.3993508481842099E-2</v>
      </c>
      <c r="K1533" s="10">
        <v>2</v>
      </c>
      <c r="L1533" s="11">
        <v>1.5625E-2</v>
      </c>
      <c r="M1533" s="10">
        <v>13</v>
      </c>
      <c r="N1533" s="11">
        <v>4.74106491611962E-3</v>
      </c>
      <c r="O1533" s="58" t="s">
        <v>912</v>
      </c>
      <c r="P1533" s="59">
        <v>21.421875</v>
      </c>
      <c r="Q1533" s="59">
        <v>20.706349206349199</v>
      </c>
      <c r="R1533" s="118"/>
    </row>
    <row r="1534" spans="2:18" s="1" customFormat="1" ht="11.85" customHeight="1" x14ac:dyDescent="0.15">
      <c r="B1534" s="116" t="s">
        <v>281</v>
      </c>
      <c r="C1534" s="52" t="s">
        <v>1006</v>
      </c>
      <c r="D1534" s="52" t="s">
        <v>906</v>
      </c>
      <c r="E1534" s="8"/>
      <c r="F1534" s="9"/>
      <c r="G1534" s="8">
        <v>29</v>
      </c>
      <c r="H1534" s="9">
        <v>4.4691015564802001E-3</v>
      </c>
      <c r="I1534" s="8">
        <v>1220</v>
      </c>
      <c r="J1534" s="9">
        <v>6.2261416294118899E-3</v>
      </c>
      <c r="K1534" s="8">
        <v>4</v>
      </c>
      <c r="L1534" s="9">
        <v>0.13793103448275901</v>
      </c>
      <c r="M1534" s="8">
        <v>91</v>
      </c>
      <c r="N1534" s="9">
        <v>7.4590163934426204E-2</v>
      </c>
      <c r="O1534" s="54" t="s">
        <v>907</v>
      </c>
      <c r="P1534" s="55">
        <v>42.068965517241402</v>
      </c>
      <c r="Q1534" s="55">
        <v>35.56</v>
      </c>
      <c r="R1534" s="117"/>
    </row>
    <row r="1535" spans="2:18" s="1" customFormat="1" ht="11.85" customHeight="1" x14ac:dyDescent="0.15">
      <c r="B1535" s="116" t="s">
        <v>504</v>
      </c>
      <c r="C1535" s="56" t="s">
        <v>1002</v>
      </c>
      <c r="D1535" s="56" t="s">
        <v>906</v>
      </c>
      <c r="E1535" s="10">
        <v>1</v>
      </c>
      <c r="F1535" s="11">
        <v>7.9302141157811304E-4</v>
      </c>
      <c r="G1535" s="10">
        <v>1260</v>
      </c>
      <c r="H1535" s="11">
        <v>0.19417475728155301</v>
      </c>
      <c r="I1535" s="10">
        <v>34953</v>
      </c>
      <c r="J1535" s="11">
        <v>0.17837895768265</v>
      </c>
      <c r="K1535" s="10">
        <v>30</v>
      </c>
      <c r="L1535" s="11">
        <v>2.3809523809523801E-2</v>
      </c>
      <c r="M1535" s="10">
        <v>958</v>
      </c>
      <c r="N1535" s="11">
        <v>2.7408233914113199E-2</v>
      </c>
      <c r="O1535" s="58" t="s">
        <v>909</v>
      </c>
      <c r="P1535" s="59">
        <v>27.740476190476201</v>
      </c>
      <c r="Q1535" s="59">
        <v>26.2617886178862</v>
      </c>
      <c r="R1535" s="118"/>
    </row>
    <row r="1536" spans="2:18" s="1" customFormat="1" ht="11.85" customHeight="1" x14ac:dyDescent="0.15">
      <c r="B1536" s="116" t="s">
        <v>291</v>
      </c>
      <c r="C1536" s="52" t="s">
        <v>1006</v>
      </c>
      <c r="D1536" s="52" t="s">
        <v>906</v>
      </c>
      <c r="E1536" s="8">
        <v>1</v>
      </c>
      <c r="F1536" s="9">
        <v>3.3333333333333298E-2</v>
      </c>
      <c r="G1536" s="8">
        <v>29</v>
      </c>
      <c r="H1536" s="9">
        <v>4.4691015564802001E-3</v>
      </c>
      <c r="I1536" s="8">
        <v>785</v>
      </c>
      <c r="J1536" s="9">
        <v>4.0061649008920697E-3</v>
      </c>
      <c r="K1536" s="8">
        <v>1</v>
      </c>
      <c r="L1536" s="9">
        <v>3.4482758620689703E-2</v>
      </c>
      <c r="M1536" s="8">
        <v>40</v>
      </c>
      <c r="N1536" s="9">
        <v>5.0955414012738898E-2</v>
      </c>
      <c r="O1536" s="54" t="s">
        <v>913</v>
      </c>
      <c r="P1536" s="55">
        <v>27.068965517241399</v>
      </c>
      <c r="Q1536" s="55">
        <v>24.464285714285701</v>
      </c>
      <c r="R1536" s="117"/>
    </row>
    <row r="1537" spans="2:18" s="1" customFormat="1" ht="11.85" customHeight="1" x14ac:dyDescent="0.15">
      <c r="B1537" s="116" t="s">
        <v>707</v>
      </c>
      <c r="C1537" s="56" t="s">
        <v>909</v>
      </c>
      <c r="D1537" s="56" t="s">
        <v>906</v>
      </c>
      <c r="E1537" s="10"/>
      <c r="F1537" s="11"/>
      <c r="G1537" s="10">
        <v>46</v>
      </c>
      <c r="H1537" s="11">
        <v>7.0889197102789302E-3</v>
      </c>
      <c r="I1537" s="10">
        <v>962</v>
      </c>
      <c r="J1537" s="11">
        <v>4.9094657766346203E-3</v>
      </c>
      <c r="K1537" s="10"/>
      <c r="L1537" s="11"/>
      <c r="M1537" s="10"/>
      <c r="N1537" s="11"/>
      <c r="O1537" s="58" t="s">
        <v>935</v>
      </c>
      <c r="P1537" s="59">
        <v>20.913043478260899</v>
      </c>
      <c r="Q1537" s="59">
        <v>20.913043478260899</v>
      </c>
      <c r="R1537" s="118"/>
    </row>
    <row r="1538" spans="2:18" s="1" customFormat="1" ht="11.85" customHeight="1" x14ac:dyDescent="0.15">
      <c r="B1538" s="116" t="s">
        <v>495</v>
      </c>
      <c r="C1538" s="52" t="s">
        <v>1002</v>
      </c>
      <c r="D1538" s="52" t="s">
        <v>906</v>
      </c>
      <c r="E1538" s="8"/>
      <c r="F1538" s="9"/>
      <c r="G1538" s="8">
        <v>16</v>
      </c>
      <c r="H1538" s="9">
        <v>2.4657112035752801E-3</v>
      </c>
      <c r="I1538" s="8">
        <v>388</v>
      </c>
      <c r="J1538" s="9">
        <v>1.98011717394411E-3</v>
      </c>
      <c r="K1538" s="8"/>
      <c r="L1538" s="9"/>
      <c r="M1538" s="8"/>
      <c r="N1538" s="9"/>
      <c r="O1538" s="54" t="s">
        <v>930</v>
      </c>
      <c r="P1538" s="55">
        <v>24.25</v>
      </c>
      <c r="Q1538" s="55">
        <v>24.25</v>
      </c>
      <c r="R1538" s="117"/>
    </row>
    <row r="1539" spans="2:18" s="1" customFormat="1" ht="11.85" customHeight="1" x14ac:dyDescent="0.15">
      <c r="B1539" s="116" t="s">
        <v>705</v>
      </c>
      <c r="C1539" s="56" t="s">
        <v>909</v>
      </c>
      <c r="D1539" s="56" t="s">
        <v>906</v>
      </c>
      <c r="E1539" s="10"/>
      <c r="F1539" s="11"/>
      <c r="G1539" s="10">
        <v>183</v>
      </c>
      <c r="H1539" s="11">
        <v>2.8201571890892299E-2</v>
      </c>
      <c r="I1539" s="10">
        <v>5306</v>
      </c>
      <c r="J1539" s="11">
        <v>2.7078612693163501E-2</v>
      </c>
      <c r="K1539" s="10">
        <v>6</v>
      </c>
      <c r="L1539" s="11">
        <v>3.2786885245901599E-2</v>
      </c>
      <c r="M1539" s="10">
        <v>118</v>
      </c>
      <c r="N1539" s="11">
        <v>2.22389747455711E-2</v>
      </c>
      <c r="O1539" s="58" t="s">
        <v>944</v>
      </c>
      <c r="P1539" s="59">
        <v>28.994535519125701</v>
      </c>
      <c r="Q1539" s="59">
        <v>27.276836158192101</v>
      </c>
      <c r="R1539" s="118"/>
    </row>
    <row r="1540" spans="2:18" s="1" customFormat="1" ht="11.85" customHeight="1" x14ac:dyDescent="0.15">
      <c r="B1540" s="116" t="s">
        <v>303</v>
      </c>
      <c r="C1540" s="52" t="s">
        <v>1006</v>
      </c>
      <c r="D1540" s="52" t="s">
        <v>906</v>
      </c>
      <c r="E1540" s="8"/>
      <c r="F1540" s="9"/>
      <c r="G1540" s="8">
        <v>146</v>
      </c>
      <c r="H1540" s="9">
        <v>2.24996147326244E-2</v>
      </c>
      <c r="I1540" s="8">
        <v>4448</v>
      </c>
      <c r="J1540" s="9">
        <v>2.2699899973462299E-2</v>
      </c>
      <c r="K1540" s="8">
        <v>7</v>
      </c>
      <c r="L1540" s="9">
        <v>4.7945205479452101E-2</v>
      </c>
      <c r="M1540" s="8">
        <v>27</v>
      </c>
      <c r="N1540" s="9">
        <v>6.0701438848920902E-3</v>
      </c>
      <c r="O1540" s="54" t="s">
        <v>920</v>
      </c>
      <c r="P1540" s="55">
        <v>30.4657534246575</v>
      </c>
      <c r="Q1540" s="55">
        <v>28.7769784172662</v>
      </c>
      <c r="R1540" s="117"/>
    </row>
    <row r="1541" spans="2:18" s="1" customFormat="1" ht="11.85" customHeight="1" x14ac:dyDescent="0.15">
      <c r="B1541" s="116" t="s">
        <v>497</v>
      </c>
      <c r="C1541" s="56" t="s">
        <v>1002</v>
      </c>
      <c r="D1541" s="56" t="s">
        <v>906</v>
      </c>
      <c r="E1541" s="10"/>
      <c r="F1541" s="11"/>
      <c r="G1541" s="10">
        <v>22</v>
      </c>
      <c r="H1541" s="11">
        <v>3.3903529049160099E-3</v>
      </c>
      <c r="I1541" s="10">
        <v>577</v>
      </c>
      <c r="J1541" s="11">
        <v>2.9446587870251301E-3</v>
      </c>
      <c r="K1541" s="10"/>
      <c r="L1541" s="11"/>
      <c r="M1541" s="10"/>
      <c r="N1541" s="11"/>
      <c r="O1541" s="58" t="s">
        <v>913</v>
      </c>
      <c r="P1541" s="59">
        <v>26.227272727272702</v>
      </c>
      <c r="Q1541" s="59">
        <v>26.227272727272702</v>
      </c>
      <c r="R1541" s="118"/>
    </row>
    <row r="1542" spans="2:18" s="1" customFormat="1" ht="11.85" customHeight="1" x14ac:dyDescent="0.15">
      <c r="B1542" s="116" t="s">
        <v>757</v>
      </c>
      <c r="C1542" s="52" t="s">
        <v>910</v>
      </c>
      <c r="D1542" s="52" t="s">
        <v>906</v>
      </c>
      <c r="E1542" s="8"/>
      <c r="F1542" s="9"/>
      <c r="G1542" s="8">
        <v>155</v>
      </c>
      <c r="H1542" s="9">
        <v>2.3886577284635498E-2</v>
      </c>
      <c r="I1542" s="8">
        <v>3927</v>
      </c>
      <c r="J1542" s="9">
        <v>2.0041031294016801E-2</v>
      </c>
      <c r="K1542" s="8"/>
      <c r="L1542" s="9"/>
      <c r="M1542" s="8"/>
      <c r="N1542" s="9"/>
      <c r="O1542" s="54" t="s">
        <v>945</v>
      </c>
      <c r="P1542" s="55">
        <v>25.3354838709677</v>
      </c>
      <c r="Q1542" s="55">
        <v>25.3354838709677</v>
      </c>
      <c r="R1542" s="117"/>
    </row>
    <row r="1543" spans="2:18" s="1" customFormat="1" ht="11.85" customHeight="1" x14ac:dyDescent="0.15">
      <c r="B1543" s="116" t="s">
        <v>503</v>
      </c>
      <c r="C1543" s="56" t="s">
        <v>1002</v>
      </c>
      <c r="D1543" s="56" t="s">
        <v>906</v>
      </c>
      <c r="E1543" s="10">
        <v>4</v>
      </c>
      <c r="F1543" s="11">
        <v>7.9840319361277404E-3</v>
      </c>
      <c r="G1543" s="10">
        <v>497</v>
      </c>
      <c r="H1543" s="11">
        <v>7.6591154261057198E-2</v>
      </c>
      <c r="I1543" s="10">
        <v>15876</v>
      </c>
      <c r="J1543" s="11">
        <v>8.1021495498805801E-2</v>
      </c>
      <c r="K1543" s="10">
        <v>6</v>
      </c>
      <c r="L1543" s="11">
        <v>1.2072434607645901E-2</v>
      </c>
      <c r="M1543" s="10">
        <v>59</v>
      </c>
      <c r="N1543" s="11">
        <v>3.71630133534895E-3</v>
      </c>
      <c r="O1543" s="58" t="s">
        <v>910</v>
      </c>
      <c r="P1543" s="59">
        <v>31.943661971830998</v>
      </c>
      <c r="Q1543" s="59">
        <v>31.4887983706721</v>
      </c>
      <c r="R1543" s="118"/>
    </row>
    <row r="1544" spans="2:18" s="1" customFormat="1" ht="11.85" customHeight="1" x14ac:dyDescent="0.15">
      <c r="B1544" s="116" t="s">
        <v>294</v>
      </c>
      <c r="C1544" s="52" t="s">
        <v>1006</v>
      </c>
      <c r="D1544" s="52" t="s">
        <v>906</v>
      </c>
      <c r="E1544" s="8"/>
      <c r="F1544" s="9"/>
      <c r="G1544" s="8">
        <v>21</v>
      </c>
      <c r="H1544" s="9">
        <v>3.2362459546925598E-3</v>
      </c>
      <c r="I1544" s="8">
        <v>2623</v>
      </c>
      <c r="J1544" s="9">
        <v>1.33862045032356E-2</v>
      </c>
      <c r="K1544" s="8">
        <v>8</v>
      </c>
      <c r="L1544" s="9">
        <v>0.38095238095238099</v>
      </c>
      <c r="M1544" s="8">
        <v>1744</v>
      </c>
      <c r="N1544" s="9">
        <v>0.66488753335874995</v>
      </c>
      <c r="O1544" s="54" t="s">
        <v>915</v>
      </c>
      <c r="P1544" s="55">
        <v>124.904761904762</v>
      </c>
      <c r="Q1544" s="55">
        <v>30.692307692307701</v>
      </c>
      <c r="R1544" s="117"/>
    </row>
    <row r="1545" spans="2:18" s="1" customFormat="1" ht="11.85" customHeight="1" x14ac:dyDescent="0.15">
      <c r="B1545" s="116" t="s">
        <v>510</v>
      </c>
      <c r="C1545" s="56" t="s">
        <v>1002</v>
      </c>
      <c r="D1545" s="56" t="s">
        <v>906</v>
      </c>
      <c r="E1545" s="10"/>
      <c r="F1545" s="11"/>
      <c r="G1545" s="10">
        <v>24</v>
      </c>
      <c r="H1545" s="11">
        <v>3.6985668053629199E-3</v>
      </c>
      <c r="I1545" s="10">
        <v>1032</v>
      </c>
      <c r="J1545" s="11">
        <v>5.2667034111090697E-3</v>
      </c>
      <c r="K1545" s="10">
        <v>3</v>
      </c>
      <c r="L1545" s="11">
        <v>0.125</v>
      </c>
      <c r="M1545" s="10">
        <v>178</v>
      </c>
      <c r="N1545" s="11">
        <v>0.17248062015503901</v>
      </c>
      <c r="O1545" s="58" t="s">
        <v>921</v>
      </c>
      <c r="P1545" s="59">
        <v>43</v>
      </c>
      <c r="Q1545" s="59">
        <v>33.380952380952401</v>
      </c>
      <c r="R1545" s="118"/>
    </row>
    <row r="1546" spans="2:18" s="1" customFormat="1" ht="11.85" customHeight="1" x14ac:dyDescent="0.15">
      <c r="B1546" s="116" t="s">
        <v>397</v>
      </c>
      <c r="C1546" s="52" t="s">
        <v>1003</v>
      </c>
      <c r="D1546" s="52" t="s">
        <v>906</v>
      </c>
      <c r="E1546" s="8"/>
      <c r="F1546" s="9"/>
      <c r="G1546" s="8">
        <v>16</v>
      </c>
      <c r="H1546" s="9">
        <v>2.4657112035752801E-3</v>
      </c>
      <c r="I1546" s="8">
        <v>312</v>
      </c>
      <c r="J1546" s="9">
        <v>1.59225917080042E-3</v>
      </c>
      <c r="K1546" s="8"/>
      <c r="L1546" s="9"/>
      <c r="M1546" s="8"/>
      <c r="N1546" s="9"/>
      <c r="O1546" s="54" t="s">
        <v>935</v>
      </c>
      <c r="P1546" s="55">
        <v>19.5</v>
      </c>
      <c r="Q1546" s="55">
        <v>19.5</v>
      </c>
      <c r="R1546" s="117"/>
    </row>
    <row r="1547" spans="2:18" s="1" customFormat="1" ht="11.85" customHeight="1" x14ac:dyDescent="0.15">
      <c r="B1547" s="116" t="s">
        <v>290</v>
      </c>
      <c r="C1547" s="56" t="s">
        <v>1006</v>
      </c>
      <c r="D1547" s="56" t="s">
        <v>906</v>
      </c>
      <c r="E1547" s="10"/>
      <c r="F1547" s="11"/>
      <c r="G1547" s="10">
        <v>14</v>
      </c>
      <c r="H1547" s="11">
        <v>2.15749730312837E-3</v>
      </c>
      <c r="I1547" s="10">
        <v>627</v>
      </c>
      <c r="J1547" s="11">
        <v>3.1998285259354502E-3</v>
      </c>
      <c r="K1547" s="10">
        <v>2</v>
      </c>
      <c r="L1547" s="11">
        <v>0.14285714285714299</v>
      </c>
      <c r="M1547" s="10">
        <v>155</v>
      </c>
      <c r="N1547" s="11">
        <v>0.24720893141945799</v>
      </c>
      <c r="O1547" s="58" t="s">
        <v>912</v>
      </c>
      <c r="P1547" s="59">
        <v>44.785714285714299</v>
      </c>
      <c r="Q1547" s="59">
        <v>29.3333333333333</v>
      </c>
      <c r="R1547" s="118"/>
    </row>
    <row r="1548" spans="2:18" s="1" customFormat="1" ht="11.85" customHeight="1" x14ac:dyDescent="0.15">
      <c r="B1548" s="116" t="s">
        <v>491</v>
      </c>
      <c r="C1548" s="52" t="s">
        <v>1002</v>
      </c>
      <c r="D1548" s="52" t="s">
        <v>906</v>
      </c>
      <c r="E1548" s="8"/>
      <c r="F1548" s="9"/>
      <c r="G1548" s="8">
        <v>103</v>
      </c>
      <c r="H1548" s="9">
        <v>1.58730158730159E-2</v>
      </c>
      <c r="I1548" s="8">
        <v>4249</v>
      </c>
      <c r="J1548" s="9">
        <v>2.16843244125993E-2</v>
      </c>
      <c r="K1548" s="8">
        <v>6</v>
      </c>
      <c r="L1548" s="9">
        <v>5.8252427184466E-2</v>
      </c>
      <c r="M1548" s="8">
        <v>34</v>
      </c>
      <c r="N1548" s="9">
        <v>8.0018827959519902E-3</v>
      </c>
      <c r="O1548" s="54" t="s">
        <v>951</v>
      </c>
      <c r="P1548" s="55">
        <v>41.252427184466001</v>
      </c>
      <c r="Q1548" s="55">
        <v>39.742268041237097</v>
      </c>
      <c r="R1548" s="117"/>
    </row>
    <row r="1549" spans="2:18" s="1" customFormat="1" ht="11.85" customHeight="1" x14ac:dyDescent="0.15">
      <c r="B1549" s="116" t="s">
        <v>501</v>
      </c>
      <c r="C1549" s="56" t="s">
        <v>1002</v>
      </c>
      <c r="D1549" s="56" t="s">
        <v>906</v>
      </c>
      <c r="E1549" s="10"/>
      <c r="F1549" s="11"/>
      <c r="G1549" s="10">
        <v>66</v>
      </c>
      <c r="H1549" s="11">
        <v>1.0171058714748001E-2</v>
      </c>
      <c r="I1549" s="10">
        <v>1536</v>
      </c>
      <c r="J1549" s="11">
        <v>7.8388143793251298E-3</v>
      </c>
      <c r="K1549" s="10"/>
      <c r="L1549" s="11"/>
      <c r="M1549" s="10"/>
      <c r="N1549" s="11"/>
      <c r="O1549" s="58" t="s">
        <v>915</v>
      </c>
      <c r="P1549" s="59">
        <v>23.272727272727298</v>
      </c>
      <c r="Q1549" s="59">
        <v>23.272727272727298</v>
      </c>
      <c r="R1549" s="118"/>
    </row>
    <row r="1550" spans="2:18" s="1" customFormat="1" ht="11.85" customHeight="1" x14ac:dyDescent="0.15">
      <c r="B1550" s="116" t="s">
        <v>725</v>
      </c>
      <c r="C1550" s="52" t="s">
        <v>915</v>
      </c>
      <c r="D1550" s="52" t="s">
        <v>906</v>
      </c>
      <c r="E1550" s="8"/>
      <c r="F1550" s="9"/>
      <c r="G1550" s="8">
        <v>16</v>
      </c>
      <c r="H1550" s="9">
        <v>2.4657112035752801E-3</v>
      </c>
      <c r="I1550" s="8">
        <v>693</v>
      </c>
      <c r="J1550" s="9">
        <v>3.5366525812970799E-3</v>
      </c>
      <c r="K1550" s="8">
        <v>2</v>
      </c>
      <c r="L1550" s="9">
        <v>0.125</v>
      </c>
      <c r="M1550" s="8">
        <v>34</v>
      </c>
      <c r="N1550" s="9">
        <v>4.9062049062049098E-2</v>
      </c>
      <c r="O1550" s="54" t="s">
        <v>944</v>
      </c>
      <c r="P1550" s="55">
        <v>43.3125</v>
      </c>
      <c r="Q1550" s="55">
        <v>38.5</v>
      </c>
      <c r="R1550" s="117"/>
    </row>
    <row r="1551" spans="2:18" s="1" customFormat="1" ht="11.85" customHeight="1" x14ac:dyDescent="0.15">
      <c r="B1551" s="116" t="s">
        <v>709</v>
      </c>
      <c r="C1551" s="56" t="s">
        <v>909</v>
      </c>
      <c r="D1551" s="56" t="s">
        <v>906</v>
      </c>
      <c r="E1551" s="10"/>
      <c r="F1551" s="11"/>
      <c r="G1551" s="10">
        <v>19</v>
      </c>
      <c r="H1551" s="11">
        <v>2.9280320542456502E-3</v>
      </c>
      <c r="I1551" s="10">
        <v>277</v>
      </c>
      <c r="J1551" s="11">
        <v>1.4136403535631901E-3</v>
      </c>
      <c r="K1551" s="10"/>
      <c r="L1551" s="11"/>
      <c r="M1551" s="10"/>
      <c r="N1551" s="11"/>
      <c r="O1551" s="58" t="s">
        <v>922</v>
      </c>
      <c r="P1551" s="59">
        <v>14.578947368421099</v>
      </c>
      <c r="Q1551" s="59">
        <v>14.578947368421099</v>
      </c>
      <c r="R1551" s="118"/>
    </row>
    <row r="1552" spans="2:18" s="1" customFormat="1" ht="11.85" customHeight="1" x14ac:dyDescent="0.15">
      <c r="B1552" s="116" t="s">
        <v>509</v>
      </c>
      <c r="C1552" s="52" t="s">
        <v>1002</v>
      </c>
      <c r="D1552" s="52" t="s">
        <v>906</v>
      </c>
      <c r="E1552" s="8"/>
      <c r="F1552" s="9"/>
      <c r="G1552" s="8">
        <v>20</v>
      </c>
      <c r="H1552" s="9">
        <v>3.0821390044690998E-3</v>
      </c>
      <c r="I1552" s="8">
        <v>715</v>
      </c>
      <c r="J1552" s="9">
        <v>3.6489272664176199E-3</v>
      </c>
      <c r="K1552" s="8"/>
      <c r="L1552" s="9"/>
      <c r="M1552" s="8"/>
      <c r="N1552" s="9"/>
      <c r="O1552" s="54" t="s">
        <v>920</v>
      </c>
      <c r="P1552" s="55">
        <v>35.75</v>
      </c>
      <c r="Q1552" s="55">
        <v>35.75</v>
      </c>
      <c r="R1552" s="117"/>
    </row>
    <row r="1553" spans="2:18" s="1" customFormat="1" ht="15.4" customHeight="1" x14ac:dyDescent="0.15">
      <c r="B1553" s="119" t="s">
        <v>1009</v>
      </c>
      <c r="C1553" s="63"/>
      <c r="D1553" s="63"/>
      <c r="E1553" s="20"/>
      <c r="F1553" s="22"/>
      <c r="G1553" s="20">
        <v>2</v>
      </c>
      <c r="H1553" s="22">
        <v>3.0821390044691001E-4</v>
      </c>
      <c r="I1553" s="20">
        <v>83</v>
      </c>
      <c r="J1553" s="22">
        <v>4.2358176659113602E-4</v>
      </c>
      <c r="K1553" s="20">
        <v>1</v>
      </c>
      <c r="L1553" s="22">
        <v>0.5</v>
      </c>
      <c r="M1553" s="20">
        <v>1</v>
      </c>
      <c r="N1553" s="22">
        <v>1.20481927710843E-2</v>
      </c>
      <c r="O1553" s="63"/>
      <c r="P1553" s="64">
        <v>41.5</v>
      </c>
      <c r="Q1553" s="64">
        <v>22</v>
      </c>
      <c r="R1553" s="120">
        <v>0.5</v>
      </c>
    </row>
    <row r="1554" spans="2:18" s="1" customFormat="1" ht="14.65" customHeight="1" x14ac:dyDescent="0.15">
      <c r="B1554" s="119" t="s">
        <v>1010</v>
      </c>
      <c r="C1554" s="65"/>
      <c r="D1554" s="65"/>
      <c r="E1554" s="21">
        <v>2</v>
      </c>
      <c r="F1554" s="23">
        <v>1.0752688172042999E-2</v>
      </c>
      <c r="G1554" s="21">
        <v>184</v>
      </c>
      <c r="H1554" s="23">
        <v>2.83556788411157E-2</v>
      </c>
      <c r="I1554" s="21">
        <v>5529</v>
      </c>
      <c r="J1554" s="23">
        <v>2.82166697287035E-2</v>
      </c>
      <c r="K1554" s="21">
        <v>6</v>
      </c>
      <c r="L1554" s="23">
        <v>3.2608695652173898E-2</v>
      </c>
      <c r="M1554" s="21">
        <v>771</v>
      </c>
      <c r="N1554" s="23">
        <v>0.13944655453065699</v>
      </c>
      <c r="O1554" s="65"/>
      <c r="P1554" s="66">
        <v>30.048913043478301</v>
      </c>
      <c r="Q1554" s="66">
        <v>25.528089887640501</v>
      </c>
      <c r="R1554" s="121"/>
    </row>
    <row r="1555" spans="2:18" s="1" customFormat="1" ht="14.65" customHeight="1" x14ac:dyDescent="0.15">
      <c r="B1555" s="108" t="s">
        <v>879</v>
      </c>
      <c r="C1555" s="122"/>
      <c r="D1555" s="122"/>
      <c r="E1555" s="109">
        <v>22</v>
      </c>
      <c r="F1555" s="110">
        <v>3.3788972508063302E-3</v>
      </c>
      <c r="G1555" s="109">
        <v>6489</v>
      </c>
      <c r="H1555" s="110">
        <v>1</v>
      </c>
      <c r="I1555" s="109">
        <v>195948</v>
      </c>
      <c r="J1555" s="110">
        <v>1</v>
      </c>
      <c r="K1555" s="109">
        <v>191</v>
      </c>
      <c r="L1555" s="110">
        <v>2.9434427492679899E-2</v>
      </c>
      <c r="M1555" s="109">
        <v>6717</v>
      </c>
      <c r="N1555" s="110">
        <v>3.4279502725212803E-2</v>
      </c>
      <c r="O1555" s="122"/>
      <c r="P1555" s="123">
        <v>30.196948682385599</v>
      </c>
      <c r="Q1555" s="123">
        <v>28.287551603683699</v>
      </c>
      <c r="R1555" s="124">
        <v>0.5</v>
      </c>
    </row>
    <row r="1556" spans="2:18" s="1" customFormat="1" ht="12.75" customHeight="1" x14ac:dyDescent="0.2">
      <c r="B1556" s="183" t="s">
        <v>979</v>
      </c>
      <c r="C1556" s="183"/>
      <c r="D1556" s="183"/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</row>
    <row r="1557" spans="2:18" s="1" customFormat="1" ht="14.65" customHeight="1" x14ac:dyDescent="0.15"/>
    <row r="1558" spans="2:18" s="1" customFormat="1" ht="14.65" customHeight="1" x14ac:dyDescent="0.15">
      <c r="B1558" s="114" t="s">
        <v>1850</v>
      </c>
    </row>
    <row r="1559" spans="2:18" s="1" customFormat="1" ht="21.75" customHeight="1" x14ac:dyDescent="0.2">
      <c r="B1559" s="192"/>
      <c r="C1559" s="101"/>
      <c r="D1559" s="193"/>
      <c r="E1559" s="193"/>
      <c r="F1559" s="193"/>
      <c r="G1559" s="167" t="s">
        <v>885</v>
      </c>
      <c r="H1559" s="167"/>
      <c r="I1559" s="167"/>
      <c r="J1559" s="167"/>
      <c r="K1559" s="167"/>
      <c r="L1559" s="167"/>
      <c r="M1559" s="167"/>
      <c r="N1559" s="167"/>
      <c r="O1559" s="167"/>
      <c r="P1559" s="167"/>
      <c r="Q1559" s="167"/>
      <c r="R1559" s="167"/>
    </row>
    <row r="1560" spans="2:18" s="1" customFormat="1" ht="14.65" customHeight="1" x14ac:dyDescent="0.2">
      <c r="B1560" s="192"/>
      <c r="C1560" s="62"/>
      <c r="D1560" s="193"/>
      <c r="E1560" s="193"/>
      <c r="F1560" s="193"/>
      <c r="G1560" s="177" t="s">
        <v>832</v>
      </c>
      <c r="H1560" s="177"/>
      <c r="I1560" s="177"/>
      <c r="J1560" s="177"/>
      <c r="K1560" s="174" t="s">
        <v>886</v>
      </c>
      <c r="L1560" s="174"/>
      <c r="M1560" s="174"/>
      <c r="N1560" s="174"/>
      <c r="O1560" s="174" t="s">
        <v>887</v>
      </c>
      <c r="P1560" s="191" t="s">
        <v>888</v>
      </c>
      <c r="Q1560" s="191"/>
      <c r="R1560" s="191"/>
    </row>
    <row r="1561" spans="2:18" s="1" customFormat="1" ht="14.65" customHeight="1" x14ac:dyDescent="0.15">
      <c r="B1561" s="194" t="s">
        <v>274</v>
      </c>
      <c r="C1561" s="177" t="s">
        <v>1001</v>
      </c>
      <c r="D1561" s="177" t="s">
        <v>889</v>
      </c>
      <c r="E1561" s="195" t="s">
        <v>842</v>
      </c>
      <c r="F1561" s="195"/>
      <c r="G1561" s="177" t="s">
        <v>890</v>
      </c>
      <c r="H1561" s="177"/>
      <c r="I1561" s="177" t="s">
        <v>891</v>
      </c>
      <c r="J1561" s="177"/>
      <c r="K1561" s="174" t="s">
        <v>890</v>
      </c>
      <c r="L1561" s="174"/>
      <c r="M1561" s="174" t="s">
        <v>891</v>
      </c>
      <c r="N1561" s="174"/>
      <c r="O1561" s="174"/>
      <c r="P1561" s="191"/>
      <c r="Q1561" s="191"/>
      <c r="R1561" s="191"/>
    </row>
    <row r="1562" spans="2:18" s="1" customFormat="1" ht="37.15" customHeight="1" x14ac:dyDescent="0.15">
      <c r="B1562" s="194"/>
      <c r="C1562" s="177"/>
      <c r="D1562" s="177"/>
      <c r="E1562" s="50" t="s">
        <v>892</v>
      </c>
      <c r="F1562" s="50" t="s">
        <v>893</v>
      </c>
      <c r="G1562" s="50" t="s">
        <v>892</v>
      </c>
      <c r="H1562" s="27" t="s">
        <v>894</v>
      </c>
      <c r="I1562" s="50" t="s">
        <v>892</v>
      </c>
      <c r="J1562" s="27" t="s">
        <v>894</v>
      </c>
      <c r="K1562" s="27" t="s">
        <v>892</v>
      </c>
      <c r="L1562" s="27" t="s">
        <v>893</v>
      </c>
      <c r="M1562" s="27" t="s">
        <v>892</v>
      </c>
      <c r="N1562" s="27" t="s">
        <v>893</v>
      </c>
      <c r="O1562" s="174"/>
      <c r="P1562" s="27" t="s">
        <v>895</v>
      </c>
      <c r="Q1562" s="27" t="s">
        <v>896</v>
      </c>
      <c r="R1562" s="115" t="s">
        <v>897</v>
      </c>
    </row>
    <row r="1563" spans="2:18" s="1" customFormat="1" ht="11.85" customHeight="1" x14ac:dyDescent="0.15">
      <c r="B1563" s="116" t="s">
        <v>710</v>
      </c>
      <c r="C1563" s="52" t="s">
        <v>909</v>
      </c>
      <c r="D1563" s="52" t="s">
        <v>906</v>
      </c>
      <c r="E1563" s="8">
        <v>3</v>
      </c>
      <c r="F1563" s="9">
        <v>0.75</v>
      </c>
      <c r="G1563" s="8">
        <v>1</v>
      </c>
      <c r="H1563" s="9">
        <v>8.0000000000000004E-4</v>
      </c>
      <c r="I1563" s="8">
        <v>2</v>
      </c>
      <c r="J1563" s="9">
        <v>4.11861614497529E-4</v>
      </c>
      <c r="K1563" s="8"/>
      <c r="L1563" s="9"/>
      <c r="M1563" s="8"/>
      <c r="N1563" s="9"/>
      <c r="O1563" s="54" t="s">
        <v>922</v>
      </c>
      <c r="P1563" s="55">
        <v>2</v>
      </c>
      <c r="Q1563" s="55">
        <v>2</v>
      </c>
      <c r="R1563" s="117"/>
    </row>
    <row r="1564" spans="2:18" s="1" customFormat="1" ht="11.85" customHeight="1" x14ac:dyDescent="0.15">
      <c r="B1564" s="116" t="s">
        <v>663</v>
      </c>
      <c r="C1564" s="56" t="s">
        <v>935</v>
      </c>
      <c r="D1564" s="56" t="s">
        <v>899</v>
      </c>
      <c r="E1564" s="10"/>
      <c r="F1564" s="11"/>
      <c r="G1564" s="10">
        <v>1</v>
      </c>
      <c r="H1564" s="11">
        <v>8.0000000000000004E-4</v>
      </c>
      <c r="I1564" s="10">
        <v>5</v>
      </c>
      <c r="J1564" s="11">
        <v>1.0296540362438201E-3</v>
      </c>
      <c r="K1564" s="10"/>
      <c r="L1564" s="11"/>
      <c r="M1564" s="10"/>
      <c r="N1564" s="11"/>
      <c r="O1564" s="58" t="s">
        <v>917</v>
      </c>
      <c r="P1564" s="59">
        <v>5</v>
      </c>
      <c r="Q1564" s="59">
        <v>5</v>
      </c>
      <c r="R1564" s="118">
        <v>2</v>
      </c>
    </row>
    <row r="1565" spans="2:18" s="1" customFormat="1" ht="11.85" customHeight="1" x14ac:dyDescent="0.15">
      <c r="B1565" s="116" t="s">
        <v>664</v>
      </c>
      <c r="C1565" s="52" t="s">
        <v>935</v>
      </c>
      <c r="D1565" s="52" t="s">
        <v>906</v>
      </c>
      <c r="E1565" s="8">
        <v>25</v>
      </c>
      <c r="F1565" s="9">
        <v>2.0764119601328901E-2</v>
      </c>
      <c r="G1565" s="8">
        <v>1179</v>
      </c>
      <c r="H1565" s="9">
        <v>0.94320000000000004</v>
      </c>
      <c r="I1565" s="8">
        <v>4693</v>
      </c>
      <c r="J1565" s="9">
        <v>0.96643327841845195</v>
      </c>
      <c r="K1565" s="8"/>
      <c r="L1565" s="9"/>
      <c r="M1565" s="8"/>
      <c r="N1565" s="9"/>
      <c r="O1565" s="54" t="s">
        <v>960</v>
      </c>
      <c r="P1565" s="55">
        <v>3.9804919423239999</v>
      </c>
      <c r="Q1565" s="55">
        <v>3.9804919423239999</v>
      </c>
      <c r="R1565" s="117"/>
    </row>
    <row r="1566" spans="2:18" s="1" customFormat="1" ht="11.85" customHeight="1" x14ac:dyDescent="0.15">
      <c r="B1566" s="116" t="s">
        <v>557</v>
      </c>
      <c r="C1566" s="56" t="s">
        <v>920</v>
      </c>
      <c r="D1566" s="56" t="s">
        <v>906</v>
      </c>
      <c r="E1566" s="10">
        <v>4</v>
      </c>
      <c r="F1566" s="11">
        <v>5.4794520547945202E-2</v>
      </c>
      <c r="G1566" s="10">
        <v>69</v>
      </c>
      <c r="H1566" s="11">
        <v>5.5199999999999999E-2</v>
      </c>
      <c r="I1566" s="10">
        <v>156</v>
      </c>
      <c r="J1566" s="11">
        <v>3.2125205930807199E-2</v>
      </c>
      <c r="K1566" s="10"/>
      <c r="L1566" s="11"/>
      <c r="M1566" s="10"/>
      <c r="N1566" s="11"/>
      <c r="O1566" s="58" t="s">
        <v>931</v>
      </c>
      <c r="P1566" s="59">
        <v>2.2608695652173898</v>
      </c>
      <c r="Q1566" s="59">
        <v>2.2608695652173898</v>
      </c>
      <c r="R1566" s="118"/>
    </row>
    <row r="1567" spans="2:18" s="1" customFormat="1" ht="15.4" customHeight="1" x14ac:dyDescent="0.15">
      <c r="B1567" s="119" t="s">
        <v>1009</v>
      </c>
      <c r="C1567" s="63"/>
      <c r="D1567" s="63"/>
      <c r="E1567" s="20"/>
      <c r="F1567" s="22">
        <v>0</v>
      </c>
      <c r="G1567" s="20">
        <v>0</v>
      </c>
      <c r="H1567" s="22">
        <v>0</v>
      </c>
      <c r="I1567" s="20">
        <v>0</v>
      </c>
      <c r="J1567" s="22">
        <v>0</v>
      </c>
      <c r="K1567" s="20"/>
      <c r="L1567" s="22">
        <v>0</v>
      </c>
      <c r="M1567" s="20"/>
      <c r="N1567" s="22">
        <v>0</v>
      </c>
      <c r="O1567" s="63"/>
      <c r="P1567" s="64">
        <v>0</v>
      </c>
      <c r="Q1567" s="64">
        <v>0</v>
      </c>
      <c r="R1567" s="120">
        <v>0</v>
      </c>
    </row>
    <row r="1568" spans="2:18" s="1" customFormat="1" ht="14.65" customHeight="1" x14ac:dyDescent="0.15">
      <c r="B1568" s="119" t="s">
        <v>1010</v>
      </c>
      <c r="C1568" s="65"/>
      <c r="D1568" s="65"/>
      <c r="E1568" s="21">
        <v>3</v>
      </c>
      <c r="F1568" s="23">
        <v>1</v>
      </c>
      <c r="G1568" s="21">
        <v>0</v>
      </c>
      <c r="H1568" s="23">
        <v>0</v>
      </c>
      <c r="I1568" s="21">
        <v>0</v>
      </c>
      <c r="J1568" s="23">
        <v>0</v>
      </c>
      <c r="K1568" s="21"/>
      <c r="L1568" s="23">
        <v>0</v>
      </c>
      <c r="M1568" s="21"/>
      <c r="N1568" s="23">
        <v>0</v>
      </c>
      <c r="O1568" s="65"/>
      <c r="P1568" s="66">
        <v>0</v>
      </c>
      <c r="Q1568" s="66">
        <v>0</v>
      </c>
      <c r="R1568" s="121"/>
    </row>
    <row r="1569" spans="2:18" s="1" customFormat="1" ht="14.65" customHeight="1" x14ac:dyDescent="0.15">
      <c r="B1569" s="108" t="s">
        <v>879</v>
      </c>
      <c r="C1569" s="122"/>
      <c r="D1569" s="122"/>
      <c r="E1569" s="109">
        <v>35</v>
      </c>
      <c r="F1569" s="110">
        <v>2.7237354085603099E-2</v>
      </c>
      <c r="G1569" s="109">
        <v>1250</v>
      </c>
      <c r="H1569" s="110">
        <v>1</v>
      </c>
      <c r="I1569" s="109">
        <v>4856</v>
      </c>
      <c r="J1569" s="110">
        <v>1</v>
      </c>
      <c r="K1569" s="109"/>
      <c r="L1569" s="110"/>
      <c r="M1569" s="109"/>
      <c r="N1569" s="110"/>
      <c r="O1569" s="122"/>
      <c r="P1569" s="123">
        <v>3.8847999999999998</v>
      </c>
      <c r="Q1569" s="123">
        <v>3.8847999999999998</v>
      </c>
      <c r="R1569" s="124">
        <v>2</v>
      </c>
    </row>
    <row r="1570" spans="2:18" s="1" customFormat="1" ht="12.75" customHeight="1" x14ac:dyDescent="0.2">
      <c r="B1570" s="183" t="s">
        <v>979</v>
      </c>
      <c r="C1570" s="183"/>
      <c r="D1570" s="183"/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</row>
    <row r="1571" spans="2:18" s="1" customFormat="1" ht="14.65" customHeight="1" x14ac:dyDescent="0.15"/>
    <row r="1572" spans="2:18" s="1" customFormat="1" ht="14.65" customHeight="1" x14ac:dyDescent="0.15">
      <c r="B1572" s="114" t="s">
        <v>1851</v>
      </c>
    </row>
    <row r="1573" spans="2:18" s="1" customFormat="1" ht="21.75" customHeight="1" x14ac:dyDescent="0.2">
      <c r="B1573" s="192"/>
      <c r="C1573" s="101"/>
      <c r="D1573" s="193"/>
      <c r="E1573" s="193"/>
      <c r="F1573" s="193"/>
      <c r="G1573" s="167" t="s">
        <v>885</v>
      </c>
      <c r="H1573" s="167"/>
      <c r="I1573" s="167"/>
      <c r="J1573" s="167"/>
      <c r="K1573" s="167"/>
      <c r="L1573" s="167"/>
      <c r="M1573" s="167"/>
      <c r="N1573" s="167"/>
      <c r="O1573" s="167"/>
      <c r="P1573" s="167"/>
      <c r="Q1573" s="167"/>
      <c r="R1573" s="167"/>
    </row>
    <row r="1574" spans="2:18" s="1" customFormat="1" ht="14.65" customHeight="1" x14ac:dyDescent="0.2">
      <c r="B1574" s="192"/>
      <c r="C1574" s="62"/>
      <c r="D1574" s="193"/>
      <c r="E1574" s="193"/>
      <c r="F1574" s="193"/>
      <c r="G1574" s="177" t="s">
        <v>832</v>
      </c>
      <c r="H1574" s="177"/>
      <c r="I1574" s="177"/>
      <c r="J1574" s="177"/>
      <c r="K1574" s="174" t="s">
        <v>886</v>
      </c>
      <c r="L1574" s="174"/>
      <c r="M1574" s="174"/>
      <c r="N1574" s="174"/>
      <c r="O1574" s="174" t="s">
        <v>887</v>
      </c>
      <c r="P1574" s="191" t="s">
        <v>888</v>
      </c>
      <c r="Q1574" s="191"/>
      <c r="R1574" s="191"/>
    </row>
    <row r="1575" spans="2:18" s="1" customFormat="1" ht="14.65" customHeight="1" x14ac:dyDescent="0.15">
      <c r="B1575" s="194" t="s">
        <v>274</v>
      </c>
      <c r="C1575" s="177" t="s">
        <v>1001</v>
      </c>
      <c r="D1575" s="177" t="s">
        <v>889</v>
      </c>
      <c r="E1575" s="195" t="s">
        <v>842</v>
      </c>
      <c r="F1575" s="195"/>
      <c r="G1575" s="177" t="s">
        <v>890</v>
      </c>
      <c r="H1575" s="177"/>
      <c r="I1575" s="177" t="s">
        <v>891</v>
      </c>
      <c r="J1575" s="177"/>
      <c r="K1575" s="174" t="s">
        <v>890</v>
      </c>
      <c r="L1575" s="174"/>
      <c r="M1575" s="174" t="s">
        <v>891</v>
      </c>
      <c r="N1575" s="174"/>
      <c r="O1575" s="174"/>
      <c r="P1575" s="191"/>
      <c r="Q1575" s="191"/>
      <c r="R1575" s="191"/>
    </row>
    <row r="1576" spans="2:18" s="1" customFormat="1" ht="37.15" customHeight="1" x14ac:dyDescent="0.15">
      <c r="B1576" s="194"/>
      <c r="C1576" s="177"/>
      <c r="D1576" s="177"/>
      <c r="E1576" s="50" t="s">
        <v>892</v>
      </c>
      <c r="F1576" s="50" t="s">
        <v>893</v>
      </c>
      <c r="G1576" s="50" t="s">
        <v>892</v>
      </c>
      <c r="H1576" s="27" t="s">
        <v>894</v>
      </c>
      <c r="I1576" s="50" t="s">
        <v>892</v>
      </c>
      <c r="J1576" s="27" t="s">
        <v>894</v>
      </c>
      <c r="K1576" s="27" t="s">
        <v>892</v>
      </c>
      <c r="L1576" s="27" t="s">
        <v>893</v>
      </c>
      <c r="M1576" s="27" t="s">
        <v>892</v>
      </c>
      <c r="N1576" s="27" t="s">
        <v>893</v>
      </c>
      <c r="O1576" s="174"/>
      <c r="P1576" s="27" t="s">
        <v>895</v>
      </c>
      <c r="Q1576" s="27" t="s">
        <v>896</v>
      </c>
      <c r="R1576" s="115" t="s">
        <v>897</v>
      </c>
    </row>
    <row r="1577" spans="2:18" s="1" customFormat="1" ht="11.85" customHeight="1" x14ac:dyDescent="0.15">
      <c r="B1577" s="116" t="s">
        <v>647</v>
      </c>
      <c r="C1577" s="52" t="s">
        <v>923</v>
      </c>
      <c r="D1577" s="52" t="s">
        <v>906</v>
      </c>
      <c r="E1577" s="8">
        <v>214</v>
      </c>
      <c r="F1577" s="9">
        <v>3.0179100267945302E-2</v>
      </c>
      <c r="G1577" s="8">
        <v>6877</v>
      </c>
      <c r="H1577" s="9">
        <v>0.38267208280006698</v>
      </c>
      <c r="I1577" s="8">
        <v>24293</v>
      </c>
      <c r="J1577" s="9">
        <v>0.153412356095004</v>
      </c>
      <c r="K1577" s="8">
        <v>113</v>
      </c>
      <c r="L1577" s="9">
        <v>1.6431583539334001E-2</v>
      </c>
      <c r="M1577" s="8">
        <v>582</v>
      </c>
      <c r="N1577" s="9">
        <v>2.3957518626764901E-2</v>
      </c>
      <c r="O1577" s="54" t="s">
        <v>919</v>
      </c>
      <c r="P1577" s="55">
        <v>3.5324996364693901</v>
      </c>
      <c r="Q1577" s="55">
        <v>3.3718214074512098</v>
      </c>
      <c r="R1577" s="117"/>
    </row>
    <row r="1578" spans="2:18" s="1" customFormat="1" ht="11.85" customHeight="1" x14ac:dyDescent="0.15">
      <c r="B1578" s="116" t="s">
        <v>512</v>
      </c>
      <c r="C1578" s="56" t="s">
        <v>1002</v>
      </c>
      <c r="D1578" s="56" t="s">
        <v>906</v>
      </c>
      <c r="E1578" s="10"/>
      <c r="F1578" s="11"/>
      <c r="G1578" s="10">
        <v>46</v>
      </c>
      <c r="H1578" s="11">
        <v>2.5596794836124899E-3</v>
      </c>
      <c r="I1578" s="10">
        <v>339</v>
      </c>
      <c r="J1578" s="11">
        <v>2.1408137618328898E-3</v>
      </c>
      <c r="K1578" s="10">
        <v>5</v>
      </c>
      <c r="L1578" s="11">
        <v>0.108695652173913</v>
      </c>
      <c r="M1578" s="10">
        <v>109</v>
      </c>
      <c r="N1578" s="11">
        <v>0.32153392330383501</v>
      </c>
      <c r="O1578" s="58" t="s">
        <v>912</v>
      </c>
      <c r="P1578" s="59">
        <v>7.3695652173913002</v>
      </c>
      <c r="Q1578" s="59">
        <v>4.0243902439024399</v>
      </c>
      <c r="R1578" s="118"/>
    </row>
    <row r="1579" spans="2:18" s="1" customFormat="1" ht="11.85" customHeight="1" x14ac:dyDescent="0.15">
      <c r="B1579" s="116" t="s">
        <v>710</v>
      </c>
      <c r="C1579" s="52" t="s">
        <v>909</v>
      </c>
      <c r="D1579" s="52" t="s">
        <v>906</v>
      </c>
      <c r="E1579" s="8">
        <v>150</v>
      </c>
      <c r="F1579" s="9">
        <v>0.27223230490018102</v>
      </c>
      <c r="G1579" s="8">
        <v>401</v>
      </c>
      <c r="H1579" s="9">
        <v>2.2313727672360999E-2</v>
      </c>
      <c r="I1579" s="8">
        <v>2085</v>
      </c>
      <c r="J1579" s="9">
        <v>1.3166951897998699E-2</v>
      </c>
      <c r="K1579" s="8">
        <v>34</v>
      </c>
      <c r="L1579" s="9">
        <v>8.4788029925186997E-2</v>
      </c>
      <c r="M1579" s="8">
        <v>271</v>
      </c>
      <c r="N1579" s="9">
        <v>0.12997601918465199</v>
      </c>
      <c r="O1579" s="54" t="s">
        <v>922</v>
      </c>
      <c r="P1579" s="55">
        <v>5.1995012468827904</v>
      </c>
      <c r="Q1579" s="55">
        <v>4.1089918256130797</v>
      </c>
      <c r="R1579" s="117"/>
    </row>
    <row r="1580" spans="2:18" s="1" customFormat="1" ht="11.85" customHeight="1" x14ac:dyDescent="0.15">
      <c r="B1580" s="116" t="s">
        <v>367</v>
      </c>
      <c r="C1580" s="56" t="s">
        <v>1004</v>
      </c>
      <c r="D1580" s="56" t="s">
        <v>906</v>
      </c>
      <c r="E1580" s="10">
        <v>2</v>
      </c>
      <c r="F1580" s="11">
        <v>1.0752688172042999E-2</v>
      </c>
      <c r="G1580" s="10">
        <v>184</v>
      </c>
      <c r="H1580" s="11">
        <v>1.0238717934449901E-2</v>
      </c>
      <c r="I1580" s="10">
        <v>1436</v>
      </c>
      <c r="J1580" s="11">
        <v>9.0684618347847499E-3</v>
      </c>
      <c r="K1580" s="10">
        <v>14</v>
      </c>
      <c r="L1580" s="11">
        <v>7.6086956521739094E-2</v>
      </c>
      <c r="M1580" s="10">
        <v>185</v>
      </c>
      <c r="N1580" s="11">
        <v>0.12883008356546</v>
      </c>
      <c r="O1580" s="58" t="s">
        <v>921</v>
      </c>
      <c r="P1580" s="59">
        <v>7.8043478260869596</v>
      </c>
      <c r="Q1580" s="59">
        <v>6.3705882352941199</v>
      </c>
      <c r="R1580" s="118"/>
    </row>
    <row r="1581" spans="2:18" s="1" customFormat="1" ht="11.85" customHeight="1" x14ac:dyDescent="0.15">
      <c r="B1581" s="116" t="s">
        <v>446</v>
      </c>
      <c r="C1581" s="52" t="s">
        <v>1007</v>
      </c>
      <c r="D1581" s="52" t="s">
        <v>906</v>
      </c>
      <c r="E1581" s="8">
        <v>2</v>
      </c>
      <c r="F1581" s="9">
        <v>0.05</v>
      </c>
      <c r="G1581" s="8">
        <v>38</v>
      </c>
      <c r="H1581" s="9">
        <v>2.1145178342885798E-3</v>
      </c>
      <c r="I1581" s="8">
        <v>291</v>
      </c>
      <c r="J1581" s="9">
        <v>1.83768968936098E-3</v>
      </c>
      <c r="K1581" s="8">
        <v>26</v>
      </c>
      <c r="L1581" s="9">
        <v>0.68421052631578905</v>
      </c>
      <c r="M1581" s="8">
        <v>156</v>
      </c>
      <c r="N1581" s="9">
        <v>0.536082474226804</v>
      </c>
      <c r="O1581" s="54" t="s">
        <v>903</v>
      </c>
      <c r="P1581" s="55">
        <v>7.6578947368421098</v>
      </c>
      <c r="Q1581" s="55">
        <v>2.5833333333333299</v>
      </c>
      <c r="R1581" s="117"/>
    </row>
    <row r="1582" spans="2:18" s="1" customFormat="1" ht="11.85" customHeight="1" x14ac:dyDescent="0.15">
      <c r="B1582" s="116" t="s">
        <v>645</v>
      </c>
      <c r="C1582" s="56" t="s">
        <v>923</v>
      </c>
      <c r="D1582" s="56" t="s">
        <v>906</v>
      </c>
      <c r="E1582" s="10">
        <v>32</v>
      </c>
      <c r="F1582" s="11">
        <v>1.01233786776337E-2</v>
      </c>
      <c r="G1582" s="10">
        <v>3129</v>
      </c>
      <c r="H1582" s="11">
        <v>0.17411385009181499</v>
      </c>
      <c r="I1582" s="10">
        <v>25841</v>
      </c>
      <c r="J1582" s="11">
        <v>0.16318810743222301</v>
      </c>
      <c r="K1582" s="10">
        <v>216</v>
      </c>
      <c r="L1582" s="11">
        <v>6.9031639501438202E-2</v>
      </c>
      <c r="M1582" s="10">
        <v>3537</v>
      </c>
      <c r="N1582" s="11">
        <v>0.13687550791378</v>
      </c>
      <c r="O1582" s="58" t="s">
        <v>908</v>
      </c>
      <c r="P1582" s="59">
        <v>8.2585490572067801</v>
      </c>
      <c r="Q1582" s="59">
        <v>6.4703055269481604</v>
      </c>
      <c r="R1582" s="118"/>
    </row>
    <row r="1583" spans="2:18" s="1" customFormat="1" ht="11.85" customHeight="1" x14ac:dyDescent="0.15">
      <c r="B1583" s="116" t="s">
        <v>344</v>
      </c>
      <c r="C1583" s="52" t="s">
        <v>1004</v>
      </c>
      <c r="D1583" s="52" t="s">
        <v>899</v>
      </c>
      <c r="E1583" s="8"/>
      <c r="F1583" s="9"/>
      <c r="G1583" s="8">
        <v>15</v>
      </c>
      <c r="H1583" s="9">
        <v>8.3467809248233304E-4</v>
      </c>
      <c r="I1583" s="8">
        <v>708</v>
      </c>
      <c r="J1583" s="9">
        <v>4.47108006896073E-3</v>
      </c>
      <c r="K1583" s="8">
        <v>11</v>
      </c>
      <c r="L1583" s="9">
        <v>0.73333333333333295</v>
      </c>
      <c r="M1583" s="8">
        <v>280</v>
      </c>
      <c r="N1583" s="9">
        <v>0.39548022598870097</v>
      </c>
      <c r="O1583" s="54" t="s">
        <v>907</v>
      </c>
      <c r="P1583" s="55">
        <v>47.2</v>
      </c>
      <c r="Q1583" s="55">
        <v>21.75</v>
      </c>
      <c r="R1583" s="117">
        <v>6.1333333333333302</v>
      </c>
    </row>
    <row r="1584" spans="2:18" s="1" customFormat="1" ht="11.85" customHeight="1" x14ac:dyDescent="0.15">
      <c r="B1584" s="116" t="s">
        <v>646</v>
      </c>
      <c r="C1584" s="56" t="s">
        <v>923</v>
      </c>
      <c r="D1584" s="56" t="s">
        <v>906</v>
      </c>
      <c r="E1584" s="10">
        <v>44</v>
      </c>
      <c r="F1584" s="11">
        <v>1.9837691614066701E-2</v>
      </c>
      <c r="G1584" s="10">
        <v>2174</v>
      </c>
      <c r="H1584" s="11">
        <v>0.120972678203773</v>
      </c>
      <c r="I1584" s="10">
        <v>12589</v>
      </c>
      <c r="J1584" s="11">
        <v>7.9500603090602501E-2</v>
      </c>
      <c r="K1584" s="10">
        <v>135</v>
      </c>
      <c r="L1584" s="11">
        <v>6.2097516099356001E-2</v>
      </c>
      <c r="M1584" s="10">
        <v>1491</v>
      </c>
      <c r="N1584" s="11">
        <v>0.11843673047899</v>
      </c>
      <c r="O1584" s="58" t="s">
        <v>916</v>
      </c>
      <c r="P1584" s="59">
        <v>5.7907083716651302</v>
      </c>
      <c r="Q1584" s="59">
        <v>4.7145659637076998</v>
      </c>
      <c r="R1584" s="118"/>
    </row>
    <row r="1585" spans="2:18" s="1" customFormat="1" ht="11.85" customHeight="1" x14ac:dyDescent="0.15">
      <c r="B1585" s="116" t="s">
        <v>304</v>
      </c>
      <c r="C1585" s="52" t="s">
        <v>1006</v>
      </c>
      <c r="D1585" s="52" t="s">
        <v>906</v>
      </c>
      <c r="E1585" s="8">
        <v>3</v>
      </c>
      <c r="F1585" s="9">
        <v>0.1</v>
      </c>
      <c r="G1585" s="8">
        <v>27</v>
      </c>
      <c r="H1585" s="9">
        <v>1.5024205664682E-3</v>
      </c>
      <c r="I1585" s="8">
        <v>185</v>
      </c>
      <c r="J1585" s="9">
        <v>1.1682906959854999E-3</v>
      </c>
      <c r="K1585" s="8">
        <v>1</v>
      </c>
      <c r="L1585" s="9">
        <v>3.7037037037037E-2</v>
      </c>
      <c r="M1585" s="8">
        <v>7</v>
      </c>
      <c r="N1585" s="9">
        <v>3.7837837837837798E-2</v>
      </c>
      <c r="O1585" s="54" t="s">
        <v>910</v>
      </c>
      <c r="P1585" s="55">
        <v>6.8518518518518503</v>
      </c>
      <c r="Q1585" s="55">
        <v>6.0769230769230802</v>
      </c>
      <c r="R1585" s="117"/>
    </row>
    <row r="1586" spans="2:18" s="1" customFormat="1" ht="11.85" customHeight="1" x14ac:dyDescent="0.15">
      <c r="B1586" s="116" t="s">
        <v>339</v>
      </c>
      <c r="C1586" s="56" t="s">
        <v>1013</v>
      </c>
      <c r="D1586" s="56" t="s">
        <v>906</v>
      </c>
      <c r="E1586" s="10">
        <v>1</v>
      </c>
      <c r="F1586" s="11">
        <v>1.4285714285714299E-2</v>
      </c>
      <c r="G1586" s="10">
        <v>69</v>
      </c>
      <c r="H1586" s="11">
        <v>3.8395192254187301E-3</v>
      </c>
      <c r="I1586" s="10">
        <v>278</v>
      </c>
      <c r="J1586" s="11">
        <v>1.7555935863998299E-3</v>
      </c>
      <c r="K1586" s="10">
        <v>3</v>
      </c>
      <c r="L1586" s="11">
        <v>4.3478260869565202E-2</v>
      </c>
      <c r="M1586" s="10">
        <v>40</v>
      </c>
      <c r="N1586" s="11">
        <v>0.14388489208633101</v>
      </c>
      <c r="O1586" s="58" t="s">
        <v>922</v>
      </c>
      <c r="P1586" s="59">
        <v>4.0289855072463796</v>
      </c>
      <c r="Q1586" s="59">
        <v>3.1969696969696999</v>
      </c>
      <c r="R1586" s="118"/>
    </row>
    <row r="1587" spans="2:18" s="1" customFormat="1" ht="11.85" customHeight="1" x14ac:dyDescent="0.15">
      <c r="B1587" s="116" t="s">
        <v>403</v>
      </c>
      <c r="C1587" s="52" t="s">
        <v>1003</v>
      </c>
      <c r="D1587" s="52" t="s">
        <v>906</v>
      </c>
      <c r="E1587" s="8"/>
      <c r="F1587" s="9"/>
      <c r="G1587" s="8">
        <v>37</v>
      </c>
      <c r="H1587" s="9">
        <v>2.0588726281230898E-3</v>
      </c>
      <c r="I1587" s="8">
        <v>302</v>
      </c>
      <c r="J1587" s="9">
        <v>1.9071556226357899E-3</v>
      </c>
      <c r="K1587" s="8">
        <v>4</v>
      </c>
      <c r="L1587" s="9">
        <v>0.108108108108108</v>
      </c>
      <c r="M1587" s="8">
        <v>26</v>
      </c>
      <c r="N1587" s="9">
        <v>8.6092715231788103E-2</v>
      </c>
      <c r="O1587" s="54" t="s">
        <v>917</v>
      </c>
      <c r="P1587" s="55">
        <v>8.1621621621621596</v>
      </c>
      <c r="Q1587" s="55">
        <v>6.6666666666666696</v>
      </c>
      <c r="R1587" s="117"/>
    </row>
    <row r="1588" spans="2:18" s="1" customFormat="1" ht="11.85" customHeight="1" x14ac:dyDescent="0.15">
      <c r="B1588" s="116" t="s">
        <v>360</v>
      </c>
      <c r="C1588" s="56" t="s">
        <v>1004</v>
      </c>
      <c r="D1588" s="56" t="s">
        <v>906</v>
      </c>
      <c r="E1588" s="10"/>
      <c r="F1588" s="11"/>
      <c r="G1588" s="10">
        <v>14</v>
      </c>
      <c r="H1588" s="11">
        <v>7.7903288631684395E-4</v>
      </c>
      <c r="I1588" s="10">
        <v>99</v>
      </c>
      <c r="J1588" s="11">
        <v>6.2519339947332195E-4</v>
      </c>
      <c r="K1588" s="10">
        <v>1</v>
      </c>
      <c r="L1588" s="11">
        <v>7.1428571428571397E-2</v>
      </c>
      <c r="M1588" s="10">
        <v>1</v>
      </c>
      <c r="N1588" s="11">
        <v>1.01010101010101E-2</v>
      </c>
      <c r="O1588" s="58" t="s">
        <v>923</v>
      </c>
      <c r="P1588" s="59">
        <v>7.0714285714285703</v>
      </c>
      <c r="Q1588" s="59">
        <v>6.3846153846153904</v>
      </c>
      <c r="R1588" s="118"/>
    </row>
    <row r="1589" spans="2:18" s="1" customFormat="1" ht="11.85" customHeight="1" x14ac:dyDescent="0.15">
      <c r="B1589" s="116" t="s">
        <v>682</v>
      </c>
      <c r="C1589" s="52" t="s">
        <v>928</v>
      </c>
      <c r="D1589" s="52" t="s">
        <v>906</v>
      </c>
      <c r="E1589" s="8">
        <v>2</v>
      </c>
      <c r="F1589" s="9">
        <v>0.1</v>
      </c>
      <c r="G1589" s="8">
        <v>18</v>
      </c>
      <c r="H1589" s="9">
        <v>1.0016137109788001E-3</v>
      </c>
      <c r="I1589" s="8">
        <v>267</v>
      </c>
      <c r="J1589" s="9">
        <v>1.6861276531250199E-3</v>
      </c>
      <c r="K1589" s="8">
        <v>3</v>
      </c>
      <c r="L1589" s="9">
        <v>0.16666666666666699</v>
      </c>
      <c r="M1589" s="8">
        <v>44</v>
      </c>
      <c r="N1589" s="9">
        <v>0.164794007490637</v>
      </c>
      <c r="O1589" s="54" t="s">
        <v>943</v>
      </c>
      <c r="P1589" s="55">
        <v>14.8333333333333</v>
      </c>
      <c r="Q1589" s="55">
        <v>9.06666666666667</v>
      </c>
      <c r="R1589" s="117"/>
    </row>
    <row r="1590" spans="2:18" s="1" customFormat="1" ht="11.85" customHeight="1" x14ac:dyDescent="0.15">
      <c r="B1590" s="116" t="s">
        <v>644</v>
      </c>
      <c r="C1590" s="56" t="s">
        <v>923</v>
      </c>
      <c r="D1590" s="56" t="s">
        <v>906</v>
      </c>
      <c r="E1590" s="10">
        <v>3</v>
      </c>
      <c r="F1590" s="11">
        <v>1.69683257918552E-3</v>
      </c>
      <c r="G1590" s="10">
        <v>1765</v>
      </c>
      <c r="H1590" s="11">
        <v>9.8213788882087802E-2</v>
      </c>
      <c r="I1590" s="10">
        <v>15896</v>
      </c>
      <c r="J1590" s="11">
        <v>0.10038458866694901</v>
      </c>
      <c r="K1590" s="10">
        <v>44</v>
      </c>
      <c r="L1590" s="11">
        <v>2.4929178470255001E-2</v>
      </c>
      <c r="M1590" s="10">
        <v>598</v>
      </c>
      <c r="N1590" s="11">
        <v>3.7619526925012602E-2</v>
      </c>
      <c r="O1590" s="58" t="s">
        <v>900</v>
      </c>
      <c r="P1590" s="59">
        <v>9.0062322946175595</v>
      </c>
      <c r="Q1590" s="59">
        <v>8.2242882045322503</v>
      </c>
      <c r="R1590" s="118"/>
    </row>
    <row r="1591" spans="2:18" s="1" customFormat="1" ht="11.85" customHeight="1" x14ac:dyDescent="0.15">
      <c r="B1591" s="116" t="s">
        <v>676</v>
      </c>
      <c r="C1591" s="52" t="s">
        <v>918</v>
      </c>
      <c r="D1591" s="52" t="s">
        <v>906</v>
      </c>
      <c r="E1591" s="8"/>
      <c r="F1591" s="9"/>
      <c r="G1591" s="8">
        <v>14</v>
      </c>
      <c r="H1591" s="9">
        <v>7.7903288631684395E-4</v>
      </c>
      <c r="I1591" s="8">
        <v>80</v>
      </c>
      <c r="J1591" s="9">
        <v>5.0520678745319002E-4</v>
      </c>
      <c r="K1591" s="8"/>
      <c r="L1591" s="9"/>
      <c r="M1591" s="8"/>
      <c r="N1591" s="9"/>
      <c r="O1591" s="54" t="s">
        <v>944</v>
      </c>
      <c r="P1591" s="55">
        <v>5.71428571428571</v>
      </c>
      <c r="Q1591" s="55">
        <v>5.71428571428571</v>
      </c>
      <c r="R1591" s="117"/>
    </row>
    <row r="1592" spans="2:18" s="1" customFormat="1" ht="11.85" customHeight="1" x14ac:dyDescent="0.15">
      <c r="B1592" s="116" t="s">
        <v>675</v>
      </c>
      <c r="C1592" s="56" t="s">
        <v>918</v>
      </c>
      <c r="D1592" s="56" t="s">
        <v>906</v>
      </c>
      <c r="E1592" s="10">
        <v>1</v>
      </c>
      <c r="F1592" s="11">
        <v>1.7543859649122799E-2</v>
      </c>
      <c r="G1592" s="10">
        <v>56</v>
      </c>
      <c r="H1592" s="11">
        <v>3.1161315452673801E-3</v>
      </c>
      <c r="I1592" s="10">
        <v>208</v>
      </c>
      <c r="J1592" s="11">
        <v>1.3135376473782899E-3</v>
      </c>
      <c r="K1592" s="10"/>
      <c r="L1592" s="11"/>
      <c r="M1592" s="10"/>
      <c r="N1592" s="11"/>
      <c r="O1592" s="58" t="s">
        <v>920</v>
      </c>
      <c r="P1592" s="59">
        <v>3.71428571428571</v>
      </c>
      <c r="Q1592" s="59">
        <v>3.71428571428571</v>
      </c>
      <c r="R1592" s="118"/>
    </row>
    <row r="1593" spans="2:18" s="1" customFormat="1" ht="11.85" customHeight="1" x14ac:dyDescent="0.15">
      <c r="B1593" s="116" t="s">
        <v>643</v>
      </c>
      <c r="C1593" s="52" t="s">
        <v>923</v>
      </c>
      <c r="D1593" s="52" t="s">
        <v>906</v>
      </c>
      <c r="E1593" s="8">
        <v>4</v>
      </c>
      <c r="F1593" s="9">
        <v>3.1496062992126001E-3</v>
      </c>
      <c r="G1593" s="8">
        <v>1266</v>
      </c>
      <c r="H1593" s="9">
        <v>7.04468310055089E-2</v>
      </c>
      <c r="I1593" s="8">
        <v>25122</v>
      </c>
      <c r="J1593" s="9">
        <v>0.15864756142998801</v>
      </c>
      <c r="K1593" s="8">
        <v>22</v>
      </c>
      <c r="L1593" s="9">
        <v>1.7377567140600299E-2</v>
      </c>
      <c r="M1593" s="8">
        <v>245</v>
      </c>
      <c r="N1593" s="9">
        <v>9.7524082477509696E-3</v>
      </c>
      <c r="O1593" s="54" t="s">
        <v>938</v>
      </c>
      <c r="P1593" s="55">
        <v>19.843601895734601</v>
      </c>
      <c r="Q1593" s="55">
        <v>18.812700964630199</v>
      </c>
      <c r="R1593" s="117"/>
    </row>
    <row r="1594" spans="2:18" s="1" customFormat="1" ht="11.85" customHeight="1" x14ac:dyDescent="0.15">
      <c r="B1594" s="116" t="s">
        <v>554</v>
      </c>
      <c r="C1594" s="56" t="s">
        <v>920</v>
      </c>
      <c r="D1594" s="56" t="s">
        <v>906</v>
      </c>
      <c r="E1594" s="10">
        <v>2</v>
      </c>
      <c r="F1594" s="11">
        <v>6.25E-2</v>
      </c>
      <c r="G1594" s="10">
        <v>30</v>
      </c>
      <c r="H1594" s="11">
        <v>1.66935618496467E-3</v>
      </c>
      <c r="I1594" s="10">
        <v>185</v>
      </c>
      <c r="J1594" s="11">
        <v>1.1682906959854999E-3</v>
      </c>
      <c r="K1594" s="10">
        <v>3</v>
      </c>
      <c r="L1594" s="11">
        <v>0.1</v>
      </c>
      <c r="M1594" s="10">
        <v>43</v>
      </c>
      <c r="N1594" s="11">
        <v>0.232432432432432</v>
      </c>
      <c r="O1594" s="58" t="s">
        <v>920</v>
      </c>
      <c r="P1594" s="59">
        <v>6.1666666666666696</v>
      </c>
      <c r="Q1594" s="59">
        <v>4.1481481481481497</v>
      </c>
      <c r="R1594" s="118"/>
    </row>
    <row r="1595" spans="2:18" s="1" customFormat="1" ht="11.85" customHeight="1" x14ac:dyDescent="0.15">
      <c r="B1595" s="116" t="s">
        <v>642</v>
      </c>
      <c r="C1595" s="52" t="s">
        <v>923</v>
      </c>
      <c r="D1595" s="52" t="s">
        <v>906</v>
      </c>
      <c r="E1595" s="8">
        <v>3</v>
      </c>
      <c r="F1595" s="9">
        <v>3.6363636363636398E-3</v>
      </c>
      <c r="G1595" s="8">
        <v>822</v>
      </c>
      <c r="H1595" s="9">
        <v>4.5740359468031802E-2</v>
      </c>
      <c r="I1595" s="8">
        <v>38490</v>
      </c>
      <c r="J1595" s="9">
        <v>0.243067615613416</v>
      </c>
      <c r="K1595" s="8">
        <v>19</v>
      </c>
      <c r="L1595" s="9">
        <v>2.31143552311436E-2</v>
      </c>
      <c r="M1595" s="8">
        <v>601</v>
      </c>
      <c r="N1595" s="9">
        <v>1.56144453104703E-2</v>
      </c>
      <c r="O1595" s="54" t="s">
        <v>959</v>
      </c>
      <c r="P1595" s="55">
        <v>46.824817518248203</v>
      </c>
      <c r="Q1595" s="55">
        <v>43.919053549190501</v>
      </c>
      <c r="R1595" s="117"/>
    </row>
    <row r="1596" spans="2:18" s="1" customFormat="1" ht="11.85" customHeight="1" x14ac:dyDescent="0.15">
      <c r="B1596" s="116" t="s">
        <v>655</v>
      </c>
      <c r="C1596" s="56" t="s">
        <v>908</v>
      </c>
      <c r="D1596" s="56" t="s">
        <v>906</v>
      </c>
      <c r="E1596" s="10"/>
      <c r="F1596" s="11"/>
      <c r="G1596" s="10">
        <v>15</v>
      </c>
      <c r="H1596" s="11">
        <v>8.3467809248233304E-4</v>
      </c>
      <c r="I1596" s="10">
        <v>216</v>
      </c>
      <c r="J1596" s="11">
        <v>1.3640583261236099E-3</v>
      </c>
      <c r="K1596" s="10">
        <v>2</v>
      </c>
      <c r="L1596" s="11">
        <v>0.133333333333333</v>
      </c>
      <c r="M1596" s="10">
        <v>113</v>
      </c>
      <c r="N1596" s="11">
        <v>0.52314814814814803</v>
      </c>
      <c r="O1596" s="58" t="s">
        <v>928</v>
      </c>
      <c r="P1596" s="59">
        <v>14.4</v>
      </c>
      <c r="Q1596" s="59">
        <v>5</v>
      </c>
      <c r="R1596" s="118"/>
    </row>
    <row r="1597" spans="2:18" s="1" customFormat="1" ht="11.85" customHeight="1" x14ac:dyDescent="0.15">
      <c r="B1597" s="116" t="s">
        <v>641</v>
      </c>
      <c r="C1597" s="52" t="s">
        <v>923</v>
      </c>
      <c r="D1597" s="52" t="s">
        <v>906</v>
      </c>
      <c r="E1597" s="8"/>
      <c r="F1597" s="9"/>
      <c r="G1597" s="8">
        <v>170</v>
      </c>
      <c r="H1597" s="9">
        <v>9.4596850481331006E-3</v>
      </c>
      <c r="I1597" s="8">
        <v>834</v>
      </c>
      <c r="J1597" s="9">
        <v>5.2667807591994997E-3</v>
      </c>
      <c r="K1597" s="8">
        <v>8</v>
      </c>
      <c r="L1597" s="9">
        <v>4.7058823529411799E-2</v>
      </c>
      <c r="M1597" s="8">
        <v>205</v>
      </c>
      <c r="N1597" s="9">
        <v>0.24580335731414901</v>
      </c>
      <c r="O1597" s="54" t="s">
        <v>913</v>
      </c>
      <c r="P1597" s="55">
        <v>4.9058823529411804</v>
      </c>
      <c r="Q1597" s="55">
        <v>2.7962962962962998</v>
      </c>
      <c r="R1597" s="117"/>
    </row>
    <row r="1598" spans="2:18" s="1" customFormat="1" ht="11.85" customHeight="1" x14ac:dyDescent="0.15">
      <c r="B1598" s="116" t="s">
        <v>540</v>
      </c>
      <c r="C1598" s="56" t="s">
        <v>1008</v>
      </c>
      <c r="D1598" s="56" t="s">
        <v>906</v>
      </c>
      <c r="E1598" s="10">
        <v>1</v>
      </c>
      <c r="F1598" s="11">
        <v>5.8823529411764698E-2</v>
      </c>
      <c r="G1598" s="10">
        <v>16</v>
      </c>
      <c r="H1598" s="11">
        <v>8.9032329864782201E-4</v>
      </c>
      <c r="I1598" s="10">
        <v>165</v>
      </c>
      <c r="J1598" s="11">
        <v>1.0419889991222001E-3</v>
      </c>
      <c r="K1598" s="10">
        <v>2</v>
      </c>
      <c r="L1598" s="11">
        <v>0.125</v>
      </c>
      <c r="M1598" s="10">
        <v>25</v>
      </c>
      <c r="N1598" s="11">
        <v>0.15151515151515199</v>
      </c>
      <c r="O1598" s="58" t="s">
        <v>928</v>
      </c>
      <c r="P1598" s="59">
        <v>10.3125</v>
      </c>
      <c r="Q1598" s="59">
        <v>7.28571428571429</v>
      </c>
      <c r="R1598" s="118"/>
    </row>
    <row r="1599" spans="2:18" s="1" customFormat="1" ht="11.85" customHeight="1" x14ac:dyDescent="0.15">
      <c r="B1599" s="116" t="s">
        <v>452</v>
      </c>
      <c r="C1599" s="52" t="s">
        <v>1007</v>
      </c>
      <c r="D1599" s="52" t="s">
        <v>906</v>
      </c>
      <c r="E1599" s="8">
        <v>1</v>
      </c>
      <c r="F1599" s="9">
        <v>6.6666666666666693E-2</v>
      </c>
      <c r="G1599" s="8">
        <v>14</v>
      </c>
      <c r="H1599" s="9">
        <v>7.7903288631684395E-4</v>
      </c>
      <c r="I1599" s="8">
        <v>154</v>
      </c>
      <c r="J1599" s="9">
        <v>9.7252306584739003E-4</v>
      </c>
      <c r="K1599" s="8">
        <v>8</v>
      </c>
      <c r="L1599" s="9">
        <v>0.57142857142857095</v>
      </c>
      <c r="M1599" s="8">
        <v>54</v>
      </c>
      <c r="N1599" s="9">
        <v>0.35064935064935099</v>
      </c>
      <c r="O1599" s="54" t="s">
        <v>922</v>
      </c>
      <c r="P1599" s="55">
        <v>11</v>
      </c>
      <c r="Q1599" s="55">
        <v>4.6666666666666696</v>
      </c>
      <c r="R1599" s="117"/>
    </row>
    <row r="1600" spans="2:18" s="1" customFormat="1" ht="11.85" customHeight="1" x14ac:dyDescent="0.15">
      <c r="B1600" s="116" t="s">
        <v>371</v>
      </c>
      <c r="C1600" s="56" t="s">
        <v>1004</v>
      </c>
      <c r="D1600" s="56" t="s">
        <v>906</v>
      </c>
      <c r="E1600" s="10"/>
      <c r="F1600" s="11"/>
      <c r="G1600" s="10">
        <v>15</v>
      </c>
      <c r="H1600" s="11">
        <v>8.3467809248233304E-4</v>
      </c>
      <c r="I1600" s="10">
        <v>103</v>
      </c>
      <c r="J1600" s="11">
        <v>6.5045373884598098E-4</v>
      </c>
      <c r="K1600" s="10">
        <v>1</v>
      </c>
      <c r="L1600" s="11">
        <v>6.6666666666666693E-2</v>
      </c>
      <c r="M1600" s="10">
        <v>7</v>
      </c>
      <c r="N1600" s="11">
        <v>6.7961165048543701E-2</v>
      </c>
      <c r="O1600" s="58" t="s">
        <v>923</v>
      </c>
      <c r="P1600" s="59">
        <v>6.8666666666666698</v>
      </c>
      <c r="Q1600" s="59">
        <v>5.78571428571429</v>
      </c>
      <c r="R1600" s="118"/>
    </row>
    <row r="1601" spans="2:18" s="1" customFormat="1" ht="11.85" customHeight="1" x14ac:dyDescent="0.15">
      <c r="B1601" s="116" t="s">
        <v>448</v>
      </c>
      <c r="C1601" s="52" t="s">
        <v>1013</v>
      </c>
      <c r="D1601" s="52" t="s">
        <v>906</v>
      </c>
      <c r="E1601" s="8"/>
      <c r="F1601" s="9"/>
      <c r="G1601" s="8">
        <v>131</v>
      </c>
      <c r="H1601" s="9">
        <v>7.2895220076790402E-3</v>
      </c>
      <c r="I1601" s="8">
        <v>495</v>
      </c>
      <c r="J1601" s="9">
        <v>3.1259669973666099E-3</v>
      </c>
      <c r="K1601" s="8">
        <v>3</v>
      </c>
      <c r="L1601" s="9">
        <v>2.2900763358778602E-2</v>
      </c>
      <c r="M1601" s="8">
        <v>14</v>
      </c>
      <c r="N1601" s="9">
        <v>2.8282828282828298E-2</v>
      </c>
      <c r="O1601" s="54" t="s">
        <v>922</v>
      </c>
      <c r="P1601" s="55">
        <v>3.7786259541984699</v>
      </c>
      <c r="Q1601" s="55">
        <v>3.546875</v>
      </c>
      <c r="R1601" s="117"/>
    </row>
    <row r="1602" spans="2:18" s="1" customFormat="1" ht="11.85" customHeight="1" x14ac:dyDescent="0.15">
      <c r="B1602" s="116" t="s">
        <v>589</v>
      </c>
      <c r="C1602" s="56" t="s">
        <v>916</v>
      </c>
      <c r="D1602" s="56" t="s">
        <v>906</v>
      </c>
      <c r="E1602" s="10">
        <v>1</v>
      </c>
      <c r="F1602" s="11">
        <v>1.4705882352941201E-2</v>
      </c>
      <c r="G1602" s="10">
        <v>67</v>
      </c>
      <c r="H1602" s="11">
        <v>3.72822881308775E-3</v>
      </c>
      <c r="I1602" s="10">
        <v>380</v>
      </c>
      <c r="J1602" s="11">
        <v>2.39973224040265E-3</v>
      </c>
      <c r="K1602" s="10">
        <v>3</v>
      </c>
      <c r="L1602" s="11">
        <v>4.47761194029851E-2</v>
      </c>
      <c r="M1602" s="10">
        <v>19</v>
      </c>
      <c r="N1602" s="11">
        <v>0.05</v>
      </c>
      <c r="O1602" s="58" t="s">
        <v>923</v>
      </c>
      <c r="P1602" s="59">
        <v>5.6716417910447801</v>
      </c>
      <c r="Q1602" s="59">
        <v>4.9375</v>
      </c>
      <c r="R1602" s="118"/>
    </row>
    <row r="1603" spans="2:18" s="1" customFormat="1" ht="11.85" customHeight="1" x14ac:dyDescent="0.15">
      <c r="B1603" s="116" t="s">
        <v>343</v>
      </c>
      <c r="C1603" s="52" t="s">
        <v>1013</v>
      </c>
      <c r="D1603" s="52" t="s">
        <v>906</v>
      </c>
      <c r="E1603" s="8">
        <v>2</v>
      </c>
      <c r="F1603" s="9">
        <v>8.3333333333333301E-2</v>
      </c>
      <c r="G1603" s="8">
        <v>22</v>
      </c>
      <c r="H1603" s="9">
        <v>1.2241945356407499E-3</v>
      </c>
      <c r="I1603" s="8">
        <v>103</v>
      </c>
      <c r="J1603" s="9">
        <v>6.5045373884598098E-4</v>
      </c>
      <c r="K1603" s="8">
        <v>1</v>
      </c>
      <c r="L1603" s="9">
        <v>4.5454545454545497E-2</v>
      </c>
      <c r="M1603" s="8">
        <v>1</v>
      </c>
      <c r="N1603" s="9">
        <v>9.7087378640776708E-3</v>
      </c>
      <c r="O1603" s="54" t="s">
        <v>922</v>
      </c>
      <c r="P1603" s="55">
        <v>4.6818181818181799</v>
      </c>
      <c r="Q1603" s="55">
        <v>4.4285714285714297</v>
      </c>
      <c r="R1603" s="117"/>
    </row>
    <row r="1604" spans="2:18" s="1" customFormat="1" ht="11.85" customHeight="1" x14ac:dyDescent="0.15">
      <c r="B1604" s="116" t="s">
        <v>401</v>
      </c>
      <c r="C1604" s="56" t="s">
        <v>1003</v>
      </c>
      <c r="D1604" s="56" t="s">
        <v>906</v>
      </c>
      <c r="E1604" s="10">
        <v>1</v>
      </c>
      <c r="F1604" s="11">
        <v>5.6179775280898901E-3</v>
      </c>
      <c r="G1604" s="10">
        <v>177</v>
      </c>
      <c r="H1604" s="11">
        <v>9.8492014912915302E-3</v>
      </c>
      <c r="I1604" s="10">
        <v>1249</v>
      </c>
      <c r="J1604" s="11">
        <v>7.8875409691129203E-3</v>
      </c>
      <c r="K1604" s="10">
        <v>20</v>
      </c>
      <c r="L1604" s="11">
        <v>0.112994350282486</v>
      </c>
      <c r="M1604" s="10">
        <v>238</v>
      </c>
      <c r="N1604" s="11">
        <v>0.190552441953563</v>
      </c>
      <c r="O1604" s="58" t="s">
        <v>921</v>
      </c>
      <c r="P1604" s="59">
        <v>7.0564971751412404</v>
      </c>
      <c r="Q1604" s="59">
        <v>4.9108280254777101</v>
      </c>
      <c r="R1604" s="118"/>
    </row>
    <row r="1605" spans="2:18" s="1" customFormat="1" ht="11.85" customHeight="1" x14ac:dyDescent="0.15">
      <c r="B1605" s="116" t="s">
        <v>555</v>
      </c>
      <c r="C1605" s="52" t="s">
        <v>920</v>
      </c>
      <c r="D1605" s="52" t="s">
        <v>906</v>
      </c>
      <c r="E1605" s="8"/>
      <c r="F1605" s="9"/>
      <c r="G1605" s="8">
        <v>15</v>
      </c>
      <c r="H1605" s="9">
        <v>8.3467809248233304E-4</v>
      </c>
      <c r="I1605" s="8">
        <v>175</v>
      </c>
      <c r="J1605" s="9">
        <v>1.10513984755385E-3</v>
      </c>
      <c r="K1605" s="8">
        <v>1</v>
      </c>
      <c r="L1605" s="9">
        <v>6.6666666666666693E-2</v>
      </c>
      <c r="M1605" s="8">
        <v>45</v>
      </c>
      <c r="N1605" s="9">
        <v>0.25714285714285701</v>
      </c>
      <c r="O1605" s="54" t="s">
        <v>935</v>
      </c>
      <c r="P1605" s="55">
        <v>11.6666666666667</v>
      </c>
      <c r="Q1605" s="55">
        <v>8.0714285714285694</v>
      </c>
      <c r="R1605" s="117"/>
    </row>
    <row r="1606" spans="2:18" s="1" customFormat="1" ht="11.85" customHeight="1" x14ac:dyDescent="0.15">
      <c r="B1606" s="116" t="s">
        <v>608</v>
      </c>
      <c r="C1606" s="56" t="s">
        <v>921</v>
      </c>
      <c r="D1606" s="56" t="s">
        <v>906</v>
      </c>
      <c r="E1606" s="10">
        <v>1</v>
      </c>
      <c r="F1606" s="11">
        <v>2.4390243902439001E-2</v>
      </c>
      <c r="G1606" s="10">
        <v>40</v>
      </c>
      <c r="H1606" s="11">
        <v>2.22580824661955E-3</v>
      </c>
      <c r="I1606" s="10">
        <v>151</v>
      </c>
      <c r="J1606" s="11">
        <v>9.5357781131789497E-4</v>
      </c>
      <c r="K1606" s="10">
        <v>6</v>
      </c>
      <c r="L1606" s="11">
        <v>0.15</v>
      </c>
      <c r="M1606" s="10">
        <v>22</v>
      </c>
      <c r="N1606" s="11">
        <v>0.14569536423841101</v>
      </c>
      <c r="O1606" s="58" t="s">
        <v>903</v>
      </c>
      <c r="P1606" s="59">
        <v>3.7749999999999999</v>
      </c>
      <c r="Q1606" s="59">
        <v>3.0882352941176499</v>
      </c>
      <c r="R1606" s="118"/>
    </row>
    <row r="1607" spans="2:18" s="1" customFormat="1" ht="15.4" customHeight="1" x14ac:dyDescent="0.15">
      <c r="B1607" s="119" t="s">
        <v>1009</v>
      </c>
      <c r="C1607" s="63"/>
      <c r="D1607" s="63"/>
      <c r="E1607" s="20"/>
      <c r="F1607" s="22"/>
      <c r="G1607" s="20">
        <v>102</v>
      </c>
      <c r="H1607" s="22">
        <v>5.6758110288798597E-3</v>
      </c>
      <c r="I1607" s="20">
        <v>3612</v>
      </c>
      <c r="J1607" s="22">
        <v>2.2810086453511499E-2</v>
      </c>
      <c r="K1607" s="20">
        <v>49</v>
      </c>
      <c r="L1607" s="22">
        <v>0.480392156862745</v>
      </c>
      <c r="M1607" s="20">
        <v>1547</v>
      </c>
      <c r="N1607" s="22">
        <v>0.428294573643411</v>
      </c>
      <c r="O1607" s="63"/>
      <c r="P1607" s="64">
        <v>35.411764705882398</v>
      </c>
      <c r="Q1607" s="64">
        <v>16.094339622641499</v>
      </c>
      <c r="R1607" s="120">
        <v>7.1470588235294104</v>
      </c>
    </row>
    <row r="1608" spans="2:18" s="1" customFormat="1" ht="14.65" customHeight="1" x14ac:dyDescent="0.15">
      <c r="B1608" s="119" t="s">
        <v>1010</v>
      </c>
      <c r="C1608" s="65"/>
      <c r="D1608" s="65"/>
      <c r="E1608" s="21">
        <v>26</v>
      </c>
      <c r="F1608" s="23">
        <v>0.112554112554113</v>
      </c>
      <c r="G1608" s="21">
        <v>205</v>
      </c>
      <c r="H1608" s="23">
        <v>1.14072672639252E-2</v>
      </c>
      <c r="I1608" s="21">
        <v>2020</v>
      </c>
      <c r="J1608" s="23">
        <v>1.2756471383193E-2</v>
      </c>
      <c r="K1608" s="21">
        <v>20</v>
      </c>
      <c r="L1608" s="23">
        <v>9.7560975609756101E-2</v>
      </c>
      <c r="M1608" s="21">
        <v>567</v>
      </c>
      <c r="N1608" s="23">
        <v>0.280693069306931</v>
      </c>
      <c r="O1608" s="65"/>
      <c r="P1608" s="66">
        <v>9.8536585365853693</v>
      </c>
      <c r="Q1608" s="66">
        <v>6.2162162162162202</v>
      </c>
      <c r="R1608" s="121"/>
    </row>
    <row r="1609" spans="2:18" s="1" customFormat="1" ht="14.65" customHeight="1" x14ac:dyDescent="0.15">
      <c r="B1609" s="108" t="s">
        <v>879</v>
      </c>
      <c r="C1609" s="122"/>
      <c r="D1609" s="122"/>
      <c r="E1609" s="109">
        <v>496</v>
      </c>
      <c r="F1609" s="110">
        <v>2.6858720961715501E-2</v>
      </c>
      <c r="G1609" s="109">
        <v>17971</v>
      </c>
      <c r="H1609" s="110">
        <v>1</v>
      </c>
      <c r="I1609" s="109">
        <v>158351</v>
      </c>
      <c r="J1609" s="110">
        <v>1</v>
      </c>
      <c r="K1609" s="109">
        <v>778</v>
      </c>
      <c r="L1609" s="110">
        <v>4.3291970396750298E-2</v>
      </c>
      <c r="M1609" s="109">
        <v>11057</v>
      </c>
      <c r="N1609" s="110">
        <v>6.9825893110874004E-2</v>
      </c>
      <c r="O1609" s="122"/>
      <c r="P1609" s="123">
        <v>8.81147404151133</v>
      </c>
      <c r="Q1609" s="123">
        <v>7.7216308962950002</v>
      </c>
      <c r="R1609" s="124">
        <v>7.0170940170940197</v>
      </c>
    </row>
    <row r="1610" spans="2:18" s="1" customFormat="1" ht="12.75" customHeight="1" x14ac:dyDescent="0.2">
      <c r="B1610" s="183" t="s">
        <v>979</v>
      </c>
      <c r="C1610" s="183"/>
      <c r="D1610" s="183"/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</row>
    <row r="1611" spans="2:18" s="1" customFormat="1" ht="14.65" customHeight="1" x14ac:dyDescent="0.15"/>
    <row r="1612" spans="2:18" s="1" customFormat="1" ht="14.65" customHeight="1" x14ac:dyDescent="0.15">
      <c r="B1612" s="114" t="s">
        <v>1852</v>
      </c>
    </row>
    <row r="1613" spans="2:18" s="1" customFormat="1" ht="21.75" customHeight="1" x14ac:dyDescent="0.2">
      <c r="B1613" s="192"/>
      <c r="C1613" s="101"/>
      <c r="D1613" s="193"/>
      <c r="E1613" s="193"/>
      <c r="F1613" s="193"/>
      <c r="G1613" s="167" t="s">
        <v>885</v>
      </c>
      <c r="H1613" s="167"/>
      <c r="I1613" s="167"/>
      <c r="J1613" s="167"/>
      <c r="K1613" s="167"/>
      <c r="L1613" s="167"/>
      <c r="M1613" s="167"/>
      <c r="N1613" s="167"/>
      <c r="O1613" s="167"/>
      <c r="P1613" s="167"/>
      <c r="Q1613" s="167"/>
      <c r="R1613" s="167"/>
    </row>
    <row r="1614" spans="2:18" s="1" customFormat="1" ht="14.65" customHeight="1" x14ac:dyDescent="0.2">
      <c r="B1614" s="192"/>
      <c r="C1614" s="62"/>
      <c r="D1614" s="193"/>
      <c r="E1614" s="193"/>
      <c r="F1614" s="193"/>
      <c r="G1614" s="177" t="s">
        <v>832</v>
      </c>
      <c r="H1614" s="177"/>
      <c r="I1614" s="177"/>
      <c r="J1614" s="177"/>
      <c r="K1614" s="174" t="s">
        <v>886</v>
      </c>
      <c r="L1614" s="174"/>
      <c r="M1614" s="174"/>
      <c r="N1614" s="174"/>
      <c r="O1614" s="174" t="s">
        <v>887</v>
      </c>
      <c r="P1614" s="191" t="s">
        <v>888</v>
      </c>
      <c r="Q1614" s="191"/>
      <c r="R1614" s="191"/>
    </row>
    <row r="1615" spans="2:18" s="1" customFormat="1" ht="14.65" customHeight="1" x14ac:dyDescent="0.15">
      <c r="B1615" s="194" t="s">
        <v>274</v>
      </c>
      <c r="C1615" s="177" t="s">
        <v>1001</v>
      </c>
      <c r="D1615" s="177" t="s">
        <v>889</v>
      </c>
      <c r="E1615" s="195" t="s">
        <v>842</v>
      </c>
      <c r="F1615" s="195"/>
      <c r="G1615" s="177" t="s">
        <v>890</v>
      </c>
      <c r="H1615" s="177"/>
      <c r="I1615" s="177" t="s">
        <v>891</v>
      </c>
      <c r="J1615" s="177"/>
      <c r="K1615" s="174" t="s">
        <v>890</v>
      </c>
      <c r="L1615" s="174"/>
      <c r="M1615" s="174" t="s">
        <v>891</v>
      </c>
      <c r="N1615" s="174"/>
      <c r="O1615" s="174"/>
      <c r="P1615" s="191"/>
      <c r="Q1615" s="191"/>
      <c r="R1615" s="191"/>
    </row>
    <row r="1616" spans="2:18" s="1" customFormat="1" ht="37.15" customHeight="1" x14ac:dyDescent="0.15">
      <c r="B1616" s="194"/>
      <c r="C1616" s="177"/>
      <c r="D1616" s="177"/>
      <c r="E1616" s="50" t="s">
        <v>892</v>
      </c>
      <c r="F1616" s="50" t="s">
        <v>893</v>
      </c>
      <c r="G1616" s="50" t="s">
        <v>892</v>
      </c>
      <c r="H1616" s="27" t="s">
        <v>894</v>
      </c>
      <c r="I1616" s="50" t="s">
        <v>892</v>
      </c>
      <c r="J1616" s="27" t="s">
        <v>894</v>
      </c>
      <c r="K1616" s="27" t="s">
        <v>892</v>
      </c>
      <c r="L1616" s="27" t="s">
        <v>893</v>
      </c>
      <c r="M1616" s="27" t="s">
        <v>892</v>
      </c>
      <c r="N1616" s="27" t="s">
        <v>893</v>
      </c>
      <c r="O1616" s="174"/>
      <c r="P1616" s="27" t="s">
        <v>895</v>
      </c>
      <c r="Q1616" s="27" t="s">
        <v>896</v>
      </c>
      <c r="R1616" s="115" t="s">
        <v>897</v>
      </c>
    </row>
    <row r="1617" spans="2:18" s="1" customFormat="1" ht="11.85" customHeight="1" x14ac:dyDescent="0.15">
      <c r="B1617" s="116" t="s">
        <v>356</v>
      </c>
      <c r="C1617" s="52" t="s">
        <v>1004</v>
      </c>
      <c r="D1617" s="52" t="s">
        <v>906</v>
      </c>
      <c r="E1617" s="8">
        <v>3</v>
      </c>
      <c r="F1617" s="9">
        <v>1.1764705882352899E-2</v>
      </c>
      <c r="G1617" s="8">
        <v>252</v>
      </c>
      <c r="H1617" s="9">
        <v>1.13708149084018E-2</v>
      </c>
      <c r="I1617" s="8">
        <v>2727</v>
      </c>
      <c r="J1617" s="9">
        <v>1.25184770333918E-2</v>
      </c>
      <c r="K1617" s="8">
        <v>18</v>
      </c>
      <c r="L1617" s="9">
        <v>7.1428571428571397E-2</v>
      </c>
      <c r="M1617" s="8">
        <v>188</v>
      </c>
      <c r="N1617" s="9">
        <v>6.8940227356068903E-2</v>
      </c>
      <c r="O1617" s="54" t="s">
        <v>914</v>
      </c>
      <c r="P1617" s="55">
        <v>10.8214285714286</v>
      </c>
      <c r="Q1617" s="55">
        <v>8.7606837606837598</v>
      </c>
      <c r="R1617" s="117"/>
    </row>
    <row r="1618" spans="2:18" s="1" customFormat="1" ht="11.85" customHeight="1" x14ac:dyDescent="0.15">
      <c r="B1618" s="116" t="s">
        <v>358</v>
      </c>
      <c r="C1618" s="56" t="s">
        <v>1004</v>
      </c>
      <c r="D1618" s="56" t="s">
        <v>906</v>
      </c>
      <c r="E1618" s="10"/>
      <c r="F1618" s="11"/>
      <c r="G1618" s="10">
        <v>352</v>
      </c>
      <c r="H1618" s="11">
        <v>1.58830430466564E-2</v>
      </c>
      <c r="I1618" s="10">
        <v>4374</v>
      </c>
      <c r="J1618" s="11">
        <v>2.00791413802918E-2</v>
      </c>
      <c r="K1618" s="10">
        <v>93</v>
      </c>
      <c r="L1618" s="11">
        <v>0.26420454545454503</v>
      </c>
      <c r="M1618" s="10">
        <v>741</v>
      </c>
      <c r="N1618" s="11">
        <v>0.169410150891632</v>
      </c>
      <c r="O1618" s="58" t="s">
        <v>923</v>
      </c>
      <c r="P1618" s="59">
        <v>12.426136363636401</v>
      </c>
      <c r="Q1618" s="59">
        <v>8.6409266409266401</v>
      </c>
      <c r="R1618" s="118"/>
    </row>
    <row r="1619" spans="2:18" s="1" customFormat="1" ht="11.85" customHeight="1" x14ac:dyDescent="0.15">
      <c r="B1619" s="116" t="s">
        <v>809</v>
      </c>
      <c r="C1619" s="52" t="s">
        <v>918</v>
      </c>
      <c r="D1619" s="52" t="s">
        <v>906</v>
      </c>
      <c r="E1619" s="8"/>
      <c r="F1619" s="9"/>
      <c r="G1619" s="8">
        <v>421</v>
      </c>
      <c r="H1619" s="9">
        <v>1.8996480462052202E-2</v>
      </c>
      <c r="I1619" s="8">
        <v>6299</v>
      </c>
      <c r="J1619" s="9">
        <v>2.89159834372332E-2</v>
      </c>
      <c r="K1619" s="8">
        <v>12</v>
      </c>
      <c r="L1619" s="9">
        <v>2.85035629453682E-2</v>
      </c>
      <c r="M1619" s="8">
        <v>78</v>
      </c>
      <c r="N1619" s="9">
        <v>1.23829179234799E-2</v>
      </c>
      <c r="O1619" s="54" t="s">
        <v>971</v>
      </c>
      <c r="P1619" s="55">
        <v>14.961995249406201</v>
      </c>
      <c r="Q1619" s="55">
        <v>14.007334963325199</v>
      </c>
      <c r="R1619" s="117"/>
    </row>
    <row r="1620" spans="2:18" s="1" customFormat="1" ht="11.85" customHeight="1" x14ac:dyDescent="0.15">
      <c r="B1620" s="116" t="s">
        <v>665</v>
      </c>
      <c r="C1620" s="56" t="s">
        <v>935</v>
      </c>
      <c r="D1620" s="56" t="s">
        <v>906</v>
      </c>
      <c r="E1620" s="10">
        <v>516</v>
      </c>
      <c r="F1620" s="11">
        <v>7.5626557232888802E-2</v>
      </c>
      <c r="G1620" s="10">
        <v>6307</v>
      </c>
      <c r="H1620" s="11">
        <v>0.284586228679722</v>
      </c>
      <c r="I1620" s="10">
        <v>30115</v>
      </c>
      <c r="J1620" s="11">
        <v>0.13824493430898199</v>
      </c>
      <c r="K1620" s="10">
        <v>369</v>
      </c>
      <c r="L1620" s="11">
        <v>5.8506421436499097E-2</v>
      </c>
      <c r="M1620" s="10">
        <v>2760</v>
      </c>
      <c r="N1620" s="11">
        <v>9.1648680059770907E-2</v>
      </c>
      <c r="O1620" s="58" t="s">
        <v>922</v>
      </c>
      <c r="P1620" s="59">
        <v>4.7748533375614404</v>
      </c>
      <c r="Q1620" s="59">
        <v>4.0422701246210799</v>
      </c>
      <c r="R1620" s="118"/>
    </row>
    <row r="1621" spans="2:18" s="1" customFormat="1" ht="11.85" customHeight="1" x14ac:dyDescent="0.15">
      <c r="B1621" s="116" t="s">
        <v>572</v>
      </c>
      <c r="C1621" s="52" t="s">
        <v>916</v>
      </c>
      <c r="D1621" s="52" t="s">
        <v>906</v>
      </c>
      <c r="E1621" s="8">
        <v>1</v>
      </c>
      <c r="F1621" s="9">
        <v>6.5789473684210497E-3</v>
      </c>
      <c r="G1621" s="8">
        <v>151</v>
      </c>
      <c r="H1621" s="9">
        <v>6.8134644887645496E-3</v>
      </c>
      <c r="I1621" s="8">
        <v>1572</v>
      </c>
      <c r="J1621" s="9">
        <v>7.2163717992269503E-3</v>
      </c>
      <c r="K1621" s="8">
        <v>6</v>
      </c>
      <c r="L1621" s="9">
        <v>3.9735099337748297E-2</v>
      </c>
      <c r="M1621" s="8">
        <v>25</v>
      </c>
      <c r="N1621" s="9">
        <v>1.5903307888040698E-2</v>
      </c>
      <c r="O1621" s="54" t="s">
        <v>943</v>
      </c>
      <c r="P1621" s="55">
        <v>10.410596026490101</v>
      </c>
      <c r="Q1621" s="55">
        <v>9.4689655172413794</v>
      </c>
      <c r="R1621" s="117"/>
    </row>
    <row r="1622" spans="2:18" s="1" customFormat="1" ht="11.85" customHeight="1" x14ac:dyDescent="0.15">
      <c r="B1622" s="116" t="s">
        <v>359</v>
      </c>
      <c r="C1622" s="56" t="s">
        <v>1004</v>
      </c>
      <c r="D1622" s="56" t="s">
        <v>906</v>
      </c>
      <c r="E1622" s="10">
        <v>2</v>
      </c>
      <c r="F1622" s="11">
        <v>1.5748031496062999E-2</v>
      </c>
      <c r="G1622" s="10">
        <v>125</v>
      </c>
      <c r="H1622" s="11">
        <v>5.6402851728183396E-3</v>
      </c>
      <c r="I1622" s="10">
        <v>1223</v>
      </c>
      <c r="J1622" s="11">
        <v>5.6142638107217297E-3</v>
      </c>
      <c r="K1622" s="10">
        <v>7</v>
      </c>
      <c r="L1622" s="11">
        <v>5.6000000000000001E-2</v>
      </c>
      <c r="M1622" s="10">
        <v>55</v>
      </c>
      <c r="N1622" s="11">
        <v>4.4971381847915E-2</v>
      </c>
      <c r="O1622" s="58" t="s">
        <v>931</v>
      </c>
      <c r="P1622" s="59">
        <v>9.7840000000000007</v>
      </c>
      <c r="Q1622" s="59">
        <v>8.65254237288136</v>
      </c>
      <c r="R1622" s="118"/>
    </row>
    <row r="1623" spans="2:18" s="1" customFormat="1" ht="11.85" customHeight="1" x14ac:dyDescent="0.15">
      <c r="B1623" s="116" t="s">
        <v>465</v>
      </c>
      <c r="C1623" s="52" t="s">
        <v>1005</v>
      </c>
      <c r="D1623" s="52" t="s">
        <v>906</v>
      </c>
      <c r="E1623" s="8">
        <v>77</v>
      </c>
      <c r="F1623" s="9">
        <v>5.3770949720670397E-2</v>
      </c>
      <c r="G1623" s="8">
        <v>1355</v>
      </c>
      <c r="H1623" s="9">
        <v>6.1140691273350797E-2</v>
      </c>
      <c r="I1623" s="8">
        <v>15151</v>
      </c>
      <c r="J1623" s="9">
        <v>6.9551685197256699E-2</v>
      </c>
      <c r="K1623" s="8">
        <v>36</v>
      </c>
      <c r="L1623" s="9">
        <v>2.65682656826568E-2</v>
      </c>
      <c r="M1623" s="8">
        <v>439</v>
      </c>
      <c r="N1623" s="9">
        <v>2.8974985149495099E-2</v>
      </c>
      <c r="O1623" s="54" t="s">
        <v>944</v>
      </c>
      <c r="P1623" s="55">
        <v>11.181549815498199</v>
      </c>
      <c r="Q1623" s="55">
        <v>10.225170583775601</v>
      </c>
      <c r="R1623" s="117"/>
    </row>
    <row r="1624" spans="2:18" s="1" customFormat="1" ht="11.85" customHeight="1" x14ac:dyDescent="0.15">
      <c r="B1624" s="116" t="s">
        <v>651</v>
      </c>
      <c r="C1624" s="56" t="s">
        <v>908</v>
      </c>
      <c r="D1624" s="56" t="s">
        <v>906</v>
      </c>
      <c r="E1624" s="10">
        <v>11</v>
      </c>
      <c r="F1624" s="11">
        <v>4.2307692307692303E-2</v>
      </c>
      <c r="G1624" s="10">
        <v>249</v>
      </c>
      <c r="H1624" s="11">
        <v>1.1235448064254101E-2</v>
      </c>
      <c r="I1624" s="10">
        <v>2050</v>
      </c>
      <c r="J1624" s="11">
        <v>9.4106629697298001E-3</v>
      </c>
      <c r="K1624" s="10">
        <v>6</v>
      </c>
      <c r="L1624" s="11">
        <v>2.40963855421687E-2</v>
      </c>
      <c r="M1624" s="10">
        <v>93</v>
      </c>
      <c r="N1624" s="11">
        <v>4.5365853658536598E-2</v>
      </c>
      <c r="O1624" s="58" t="s">
        <v>945</v>
      </c>
      <c r="P1624" s="59">
        <v>8.2329317269076299</v>
      </c>
      <c r="Q1624" s="59">
        <v>7.4362139917695496</v>
      </c>
      <c r="R1624" s="118"/>
    </row>
    <row r="1625" spans="2:18" s="1" customFormat="1" ht="11.85" customHeight="1" x14ac:dyDescent="0.15">
      <c r="B1625" s="116" t="s">
        <v>351</v>
      </c>
      <c r="C1625" s="52" t="s">
        <v>1004</v>
      </c>
      <c r="D1625" s="52" t="s">
        <v>906</v>
      </c>
      <c r="E1625" s="8">
        <v>75</v>
      </c>
      <c r="F1625" s="9">
        <v>4.3128234617596302E-2</v>
      </c>
      <c r="G1625" s="8">
        <v>1664</v>
      </c>
      <c r="H1625" s="9">
        <v>7.5083476220557693E-2</v>
      </c>
      <c r="I1625" s="8">
        <v>19240</v>
      </c>
      <c r="J1625" s="9">
        <v>8.8322514896390897E-2</v>
      </c>
      <c r="K1625" s="8">
        <v>35</v>
      </c>
      <c r="L1625" s="9">
        <v>2.1033653846153799E-2</v>
      </c>
      <c r="M1625" s="8">
        <v>599</v>
      </c>
      <c r="N1625" s="9">
        <v>3.11330561330561E-2</v>
      </c>
      <c r="O1625" s="54" t="s">
        <v>933</v>
      </c>
      <c r="P1625" s="55">
        <v>11.5625</v>
      </c>
      <c r="Q1625" s="55">
        <v>10.669122160834901</v>
      </c>
      <c r="R1625" s="117"/>
    </row>
    <row r="1626" spans="2:18" s="1" customFormat="1" ht="11.85" customHeight="1" x14ac:dyDescent="0.15">
      <c r="B1626" s="116" t="s">
        <v>347</v>
      </c>
      <c r="C1626" s="56" t="s">
        <v>1004</v>
      </c>
      <c r="D1626" s="56" t="s">
        <v>906</v>
      </c>
      <c r="E1626" s="10"/>
      <c r="F1626" s="11"/>
      <c r="G1626" s="10">
        <v>154</v>
      </c>
      <c r="H1626" s="11">
        <v>6.9488313329121899E-3</v>
      </c>
      <c r="I1626" s="10">
        <v>1645</v>
      </c>
      <c r="J1626" s="11">
        <v>7.5514832122953804E-3</v>
      </c>
      <c r="K1626" s="10">
        <v>1</v>
      </c>
      <c r="L1626" s="11">
        <v>6.4935064935064896E-3</v>
      </c>
      <c r="M1626" s="10">
        <v>34</v>
      </c>
      <c r="N1626" s="11">
        <v>2.0668693009118499E-2</v>
      </c>
      <c r="O1626" s="58" t="s">
        <v>930</v>
      </c>
      <c r="P1626" s="59">
        <v>10.681818181818199</v>
      </c>
      <c r="Q1626" s="59">
        <v>10.3137254901961</v>
      </c>
      <c r="R1626" s="118"/>
    </row>
    <row r="1627" spans="2:18" s="1" customFormat="1" ht="11.85" customHeight="1" x14ac:dyDescent="0.15">
      <c r="B1627" s="116" t="s">
        <v>706</v>
      </c>
      <c r="C1627" s="52" t="s">
        <v>909</v>
      </c>
      <c r="D1627" s="52" t="s">
        <v>906</v>
      </c>
      <c r="E1627" s="8">
        <v>21</v>
      </c>
      <c r="F1627" s="9">
        <v>1.9867549668874201E-2</v>
      </c>
      <c r="G1627" s="8">
        <v>1036</v>
      </c>
      <c r="H1627" s="9">
        <v>4.67466835123184E-2</v>
      </c>
      <c r="I1627" s="8">
        <v>9530</v>
      </c>
      <c r="J1627" s="9">
        <v>4.37481063909878E-2</v>
      </c>
      <c r="K1627" s="8">
        <v>215</v>
      </c>
      <c r="L1627" s="9">
        <v>0.207528957528958</v>
      </c>
      <c r="M1627" s="8">
        <v>1359</v>
      </c>
      <c r="N1627" s="9">
        <v>0.142602308499475</v>
      </c>
      <c r="O1627" s="54" t="s">
        <v>912</v>
      </c>
      <c r="P1627" s="55">
        <v>9.1988416988417008</v>
      </c>
      <c r="Q1627" s="55">
        <v>6.5481120584652901</v>
      </c>
      <c r="R1627" s="117"/>
    </row>
    <row r="1628" spans="2:18" s="1" customFormat="1" ht="11.85" customHeight="1" x14ac:dyDescent="0.15">
      <c r="B1628" s="116" t="s">
        <v>434</v>
      </c>
      <c r="C1628" s="56" t="s">
        <v>1007</v>
      </c>
      <c r="D1628" s="56" t="s">
        <v>906</v>
      </c>
      <c r="E1628" s="10">
        <v>13</v>
      </c>
      <c r="F1628" s="11">
        <v>1.56815440289505E-2</v>
      </c>
      <c r="G1628" s="10">
        <v>816</v>
      </c>
      <c r="H1628" s="11">
        <v>3.6819781608158103E-2</v>
      </c>
      <c r="I1628" s="10">
        <v>11634</v>
      </c>
      <c r="J1628" s="11">
        <v>5.3406659995042197E-2</v>
      </c>
      <c r="K1628" s="10">
        <v>221</v>
      </c>
      <c r="L1628" s="11">
        <v>0.27083333333333298</v>
      </c>
      <c r="M1628" s="10">
        <v>2407</v>
      </c>
      <c r="N1628" s="11">
        <v>0.20689358776001401</v>
      </c>
      <c r="O1628" s="58" t="s">
        <v>935</v>
      </c>
      <c r="P1628" s="59">
        <v>14.257352941176499</v>
      </c>
      <c r="Q1628" s="59">
        <v>9.1747899159663895</v>
      </c>
      <c r="R1628" s="118"/>
    </row>
    <row r="1629" spans="2:18" s="1" customFormat="1" ht="11.85" customHeight="1" x14ac:dyDescent="0.15">
      <c r="B1629" s="116" t="s">
        <v>664</v>
      </c>
      <c r="C1629" s="52" t="s">
        <v>935</v>
      </c>
      <c r="D1629" s="52" t="s">
        <v>906</v>
      </c>
      <c r="E1629" s="8">
        <v>8</v>
      </c>
      <c r="F1629" s="9">
        <v>2.15633423180593E-2</v>
      </c>
      <c r="G1629" s="8">
        <v>363</v>
      </c>
      <c r="H1629" s="9">
        <v>1.6379388141864501E-2</v>
      </c>
      <c r="I1629" s="8">
        <v>4527</v>
      </c>
      <c r="J1629" s="9">
        <v>2.0781498177544801E-2</v>
      </c>
      <c r="K1629" s="8">
        <v>12</v>
      </c>
      <c r="L1629" s="9">
        <v>3.3057851239669402E-2</v>
      </c>
      <c r="M1629" s="8">
        <v>123</v>
      </c>
      <c r="N1629" s="9">
        <v>2.7170311464546099E-2</v>
      </c>
      <c r="O1629" s="54" t="s">
        <v>960</v>
      </c>
      <c r="P1629" s="55">
        <v>12.4710743801653</v>
      </c>
      <c r="Q1629" s="55">
        <v>11.452991452991499</v>
      </c>
      <c r="R1629" s="117"/>
    </row>
    <row r="1630" spans="2:18" s="1" customFormat="1" ht="11.85" customHeight="1" x14ac:dyDescent="0.15">
      <c r="B1630" s="116" t="s">
        <v>707</v>
      </c>
      <c r="C1630" s="56" t="s">
        <v>909</v>
      </c>
      <c r="D1630" s="56" t="s">
        <v>906</v>
      </c>
      <c r="E1630" s="10">
        <v>19</v>
      </c>
      <c r="F1630" s="11">
        <v>4.1036717062635002E-2</v>
      </c>
      <c r="G1630" s="10">
        <v>444</v>
      </c>
      <c r="H1630" s="11">
        <v>2.00342929338507E-2</v>
      </c>
      <c r="I1630" s="10">
        <v>3224</v>
      </c>
      <c r="J1630" s="11">
        <v>1.47999889826385E-2</v>
      </c>
      <c r="K1630" s="10">
        <v>21</v>
      </c>
      <c r="L1630" s="11">
        <v>4.72972972972973E-2</v>
      </c>
      <c r="M1630" s="10">
        <v>175</v>
      </c>
      <c r="N1630" s="11">
        <v>5.4280397022332498E-2</v>
      </c>
      <c r="O1630" s="58" t="s">
        <v>935</v>
      </c>
      <c r="P1630" s="59">
        <v>7.2612612612612599</v>
      </c>
      <c r="Q1630" s="59">
        <v>6.3640661938534304</v>
      </c>
      <c r="R1630" s="118"/>
    </row>
    <row r="1631" spans="2:18" s="1" customFormat="1" ht="11.85" customHeight="1" x14ac:dyDescent="0.15">
      <c r="B1631" s="116" t="s">
        <v>495</v>
      </c>
      <c r="C1631" s="52" t="s">
        <v>1002</v>
      </c>
      <c r="D1631" s="52" t="s">
        <v>906</v>
      </c>
      <c r="E1631" s="8">
        <v>19</v>
      </c>
      <c r="F1631" s="9">
        <v>2.1814006888633799E-2</v>
      </c>
      <c r="G1631" s="8">
        <v>852</v>
      </c>
      <c r="H1631" s="9">
        <v>3.84441837379298E-2</v>
      </c>
      <c r="I1631" s="8">
        <v>9928</v>
      </c>
      <c r="J1631" s="9">
        <v>4.5575152177306101E-2</v>
      </c>
      <c r="K1631" s="8">
        <v>28</v>
      </c>
      <c r="L1631" s="9">
        <v>3.2863849765258198E-2</v>
      </c>
      <c r="M1631" s="8">
        <v>312</v>
      </c>
      <c r="N1631" s="9">
        <v>3.1426269137792097E-2</v>
      </c>
      <c r="O1631" s="54" t="s">
        <v>930</v>
      </c>
      <c r="P1631" s="55">
        <v>11.6525821596244</v>
      </c>
      <c r="Q1631" s="55">
        <v>10.5485436893204</v>
      </c>
      <c r="R1631" s="117"/>
    </row>
    <row r="1632" spans="2:18" s="1" customFormat="1" ht="11.85" customHeight="1" x14ac:dyDescent="0.15">
      <c r="B1632" s="116" t="s">
        <v>807</v>
      </c>
      <c r="C1632" s="56" t="s">
        <v>908</v>
      </c>
      <c r="D1632" s="56" t="s">
        <v>906</v>
      </c>
      <c r="E1632" s="10">
        <v>23</v>
      </c>
      <c r="F1632" s="11">
        <v>5.41176470588235E-2</v>
      </c>
      <c r="G1632" s="10">
        <v>402</v>
      </c>
      <c r="H1632" s="11">
        <v>1.8139157115783799E-2</v>
      </c>
      <c r="I1632" s="10">
        <v>4200</v>
      </c>
      <c r="J1632" s="11">
        <v>1.9280382669690298E-2</v>
      </c>
      <c r="K1632" s="10">
        <v>22</v>
      </c>
      <c r="L1632" s="11">
        <v>5.4726368159204002E-2</v>
      </c>
      <c r="M1632" s="10">
        <v>445</v>
      </c>
      <c r="N1632" s="11">
        <v>0.10595238095238101</v>
      </c>
      <c r="O1632" s="58" t="s">
        <v>945</v>
      </c>
      <c r="P1632" s="59">
        <v>10.4477611940299</v>
      </c>
      <c r="Q1632" s="59">
        <v>8.4342105263157894</v>
      </c>
      <c r="R1632" s="118"/>
    </row>
    <row r="1633" spans="2:18" s="1" customFormat="1" ht="11.85" customHeight="1" x14ac:dyDescent="0.15">
      <c r="B1633" s="116" t="s">
        <v>283</v>
      </c>
      <c r="C1633" s="52" t="s">
        <v>1006</v>
      </c>
      <c r="D1633" s="52" t="s">
        <v>906</v>
      </c>
      <c r="E1633" s="8">
        <v>4</v>
      </c>
      <c r="F1633" s="9">
        <v>2.0942408376963401E-2</v>
      </c>
      <c r="G1633" s="8">
        <v>187</v>
      </c>
      <c r="H1633" s="9">
        <v>8.4378666185362296E-3</v>
      </c>
      <c r="I1633" s="8">
        <v>1683</v>
      </c>
      <c r="J1633" s="9">
        <v>7.7259247697830501E-3</v>
      </c>
      <c r="K1633" s="8">
        <v>5</v>
      </c>
      <c r="L1633" s="9">
        <v>2.6737967914438499E-2</v>
      </c>
      <c r="M1633" s="8">
        <v>31</v>
      </c>
      <c r="N1633" s="9">
        <v>1.8419489007724301E-2</v>
      </c>
      <c r="O1633" s="54" t="s">
        <v>900</v>
      </c>
      <c r="P1633" s="55">
        <v>9</v>
      </c>
      <c r="Q1633" s="55">
        <v>8.3626373626373596</v>
      </c>
      <c r="R1633" s="117"/>
    </row>
    <row r="1634" spans="2:18" s="1" customFormat="1" ht="11.85" customHeight="1" x14ac:dyDescent="0.15">
      <c r="B1634" s="116" t="s">
        <v>467</v>
      </c>
      <c r="C1634" s="56" t="s">
        <v>1005</v>
      </c>
      <c r="D1634" s="56" t="s">
        <v>906</v>
      </c>
      <c r="E1634" s="10">
        <v>1</v>
      </c>
      <c r="F1634" s="11">
        <v>6.5789473684210497E-3</v>
      </c>
      <c r="G1634" s="10">
        <v>151</v>
      </c>
      <c r="H1634" s="11">
        <v>6.8134644887645496E-3</v>
      </c>
      <c r="I1634" s="10">
        <v>1874</v>
      </c>
      <c r="J1634" s="11">
        <v>8.6027231245237295E-3</v>
      </c>
      <c r="K1634" s="10">
        <v>51</v>
      </c>
      <c r="L1634" s="11">
        <v>0.33774834437086099</v>
      </c>
      <c r="M1634" s="10">
        <v>464</v>
      </c>
      <c r="N1634" s="11">
        <v>0.247598719316969</v>
      </c>
      <c r="O1634" s="58" t="s">
        <v>912</v>
      </c>
      <c r="P1634" s="59">
        <v>12.410596026490101</v>
      </c>
      <c r="Q1634" s="59">
        <v>7.47</v>
      </c>
      <c r="R1634" s="118"/>
    </row>
    <row r="1635" spans="2:18" s="1" customFormat="1" ht="11.85" customHeight="1" x14ac:dyDescent="0.15">
      <c r="B1635" s="116" t="s">
        <v>435</v>
      </c>
      <c r="C1635" s="52" t="s">
        <v>1007</v>
      </c>
      <c r="D1635" s="52" t="s">
        <v>906</v>
      </c>
      <c r="E1635" s="8">
        <v>14</v>
      </c>
      <c r="F1635" s="9">
        <v>5.1660516605166101E-2</v>
      </c>
      <c r="G1635" s="8">
        <v>257</v>
      </c>
      <c r="H1635" s="9">
        <v>1.15964263153145E-2</v>
      </c>
      <c r="I1635" s="8">
        <v>2682</v>
      </c>
      <c r="J1635" s="9">
        <v>1.2311901504788E-2</v>
      </c>
      <c r="K1635" s="8">
        <v>14</v>
      </c>
      <c r="L1635" s="9">
        <v>5.4474708171206199E-2</v>
      </c>
      <c r="M1635" s="8">
        <v>110</v>
      </c>
      <c r="N1635" s="9">
        <v>4.1014168530947102E-2</v>
      </c>
      <c r="O1635" s="54" t="s">
        <v>900</v>
      </c>
      <c r="P1635" s="55">
        <v>10.4357976653697</v>
      </c>
      <c r="Q1635" s="55">
        <v>9.0864197530864192</v>
      </c>
      <c r="R1635" s="117"/>
    </row>
    <row r="1636" spans="2:18" s="1" customFormat="1" ht="11.85" customHeight="1" x14ac:dyDescent="0.15">
      <c r="B1636" s="116" t="s">
        <v>658</v>
      </c>
      <c r="C1636" s="56" t="s">
        <v>935</v>
      </c>
      <c r="D1636" s="56" t="s">
        <v>906</v>
      </c>
      <c r="E1636" s="10">
        <v>14</v>
      </c>
      <c r="F1636" s="11">
        <v>2.9411764705882401E-2</v>
      </c>
      <c r="G1636" s="10">
        <v>462</v>
      </c>
      <c r="H1636" s="11">
        <v>2.0846493998736601E-2</v>
      </c>
      <c r="I1636" s="10">
        <v>6089</v>
      </c>
      <c r="J1636" s="11">
        <v>2.7951964303748699E-2</v>
      </c>
      <c r="K1636" s="10">
        <v>103</v>
      </c>
      <c r="L1636" s="11">
        <v>0.222943722943723</v>
      </c>
      <c r="M1636" s="10">
        <v>1162</v>
      </c>
      <c r="N1636" s="11">
        <v>0.190835933650846</v>
      </c>
      <c r="O1636" s="58" t="s">
        <v>918</v>
      </c>
      <c r="P1636" s="59">
        <v>13.1796536796537</v>
      </c>
      <c r="Q1636" s="59">
        <v>8.5598885793871897</v>
      </c>
      <c r="R1636" s="118"/>
    </row>
    <row r="1637" spans="2:18" s="1" customFormat="1" ht="11.85" customHeight="1" x14ac:dyDescent="0.15">
      <c r="B1637" s="116" t="s">
        <v>442</v>
      </c>
      <c r="C1637" s="52" t="s">
        <v>1007</v>
      </c>
      <c r="D1637" s="52" t="s">
        <v>906</v>
      </c>
      <c r="E1637" s="8">
        <v>1</v>
      </c>
      <c r="F1637" s="9">
        <v>5.8139534883720903E-3</v>
      </c>
      <c r="G1637" s="8">
        <v>171</v>
      </c>
      <c r="H1637" s="9">
        <v>7.7159101164154904E-3</v>
      </c>
      <c r="I1637" s="8">
        <v>2124</v>
      </c>
      <c r="J1637" s="9">
        <v>9.7503649501005304E-3</v>
      </c>
      <c r="K1637" s="8">
        <v>65</v>
      </c>
      <c r="L1637" s="9">
        <v>0.38011695906432702</v>
      </c>
      <c r="M1637" s="8">
        <v>576</v>
      </c>
      <c r="N1637" s="9">
        <v>0.27118644067796599</v>
      </c>
      <c r="O1637" s="54" t="s">
        <v>921</v>
      </c>
      <c r="P1637" s="55">
        <v>12.421052631578901</v>
      </c>
      <c r="Q1637" s="55">
        <v>7.24528301886793</v>
      </c>
      <c r="R1637" s="117"/>
    </row>
    <row r="1638" spans="2:18" s="1" customFormat="1" ht="11.85" customHeight="1" x14ac:dyDescent="0.15">
      <c r="B1638" s="116" t="s">
        <v>345</v>
      </c>
      <c r="C1638" s="56" t="s">
        <v>1004</v>
      </c>
      <c r="D1638" s="56" t="s">
        <v>899</v>
      </c>
      <c r="E1638" s="10">
        <v>3</v>
      </c>
      <c r="F1638" s="11">
        <v>2.18978102189781E-2</v>
      </c>
      <c r="G1638" s="10">
        <v>134</v>
      </c>
      <c r="H1638" s="11">
        <v>6.0463857052612596E-3</v>
      </c>
      <c r="I1638" s="10">
        <v>2634</v>
      </c>
      <c r="J1638" s="11">
        <v>1.2091554274277201E-2</v>
      </c>
      <c r="K1638" s="10">
        <v>62</v>
      </c>
      <c r="L1638" s="11">
        <v>0.462686567164179</v>
      </c>
      <c r="M1638" s="10">
        <v>693</v>
      </c>
      <c r="N1638" s="11">
        <v>0.26309794988610502</v>
      </c>
      <c r="O1638" s="58" t="s">
        <v>928</v>
      </c>
      <c r="P1638" s="59">
        <v>19.656716417910499</v>
      </c>
      <c r="Q1638" s="59">
        <v>10.3472222222222</v>
      </c>
      <c r="R1638" s="118">
        <v>7.5970149253731298</v>
      </c>
    </row>
    <row r="1639" spans="2:18" s="1" customFormat="1" ht="11.85" customHeight="1" x14ac:dyDescent="0.15">
      <c r="B1639" s="116" t="s">
        <v>720</v>
      </c>
      <c r="C1639" s="52" t="s">
        <v>1572</v>
      </c>
      <c r="D1639" s="52" t="s">
        <v>899</v>
      </c>
      <c r="E1639" s="8"/>
      <c r="F1639" s="9"/>
      <c r="G1639" s="8">
        <v>220</v>
      </c>
      <c r="H1639" s="9">
        <v>9.9269019041602798E-3</v>
      </c>
      <c r="I1639" s="8">
        <v>5606</v>
      </c>
      <c r="J1639" s="9">
        <v>2.5734720296734299E-2</v>
      </c>
      <c r="K1639" s="8">
        <v>16</v>
      </c>
      <c r="L1639" s="9">
        <v>7.2727272727272696E-2</v>
      </c>
      <c r="M1639" s="8">
        <v>172</v>
      </c>
      <c r="N1639" s="9">
        <v>3.0681412772030001E-2</v>
      </c>
      <c r="O1639" s="54" t="s">
        <v>966</v>
      </c>
      <c r="P1639" s="55">
        <v>25.481818181818198</v>
      </c>
      <c r="Q1639" s="55">
        <v>23.514705882352899</v>
      </c>
      <c r="R1639" s="117">
        <v>6.8227272727272696</v>
      </c>
    </row>
    <row r="1640" spans="2:18" s="1" customFormat="1" ht="11.85" customHeight="1" x14ac:dyDescent="0.15">
      <c r="B1640" s="116" t="s">
        <v>659</v>
      </c>
      <c r="C1640" s="56" t="s">
        <v>935</v>
      </c>
      <c r="D1640" s="56" t="s">
        <v>906</v>
      </c>
      <c r="E1640" s="10">
        <v>22</v>
      </c>
      <c r="F1640" s="11">
        <v>6.6465256797583097E-2</v>
      </c>
      <c r="G1640" s="10">
        <v>309</v>
      </c>
      <c r="H1640" s="11">
        <v>1.3942784947206899E-2</v>
      </c>
      <c r="I1640" s="10">
        <v>2846</v>
      </c>
      <c r="J1640" s="11">
        <v>1.3064754542366301E-2</v>
      </c>
      <c r="K1640" s="10">
        <v>12</v>
      </c>
      <c r="L1640" s="11">
        <v>3.8834951456310697E-2</v>
      </c>
      <c r="M1640" s="10">
        <v>103</v>
      </c>
      <c r="N1640" s="11">
        <v>3.6191145467322598E-2</v>
      </c>
      <c r="O1640" s="58" t="s">
        <v>900</v>
      </c>
      <c r="P1640" s="59">
        <v>9.2103559870550207</v>
      </c>
      <c r="Q1640" s="59">
        <v>8.1851851851851904</v>
      </c>
      <c r="R1640" s="118"/>
    </row>
    <row r="1641" spans="2:18" s="1" customFormat="1" ht="11.85" customHeight="1" x14ac:dyDescent="0.15">
      <c r="B1641" s="116" t="s">
        <v>354</v>
      </c>
      <c r="C1641" s="52" t="s">
        <v>1004</v>
      </c>
      <c r="D1641" s="52" t="s">
        <v>906</v>
      </c>
      <c r="E1641" s="8">
        <v>5</v>
      </c>
      <c r="F1641" s="9">
        <v>0.04</v>
      </c>
      <c r="G1641" s="8">
        <v>120</v>
      </c>
      <c r="H1641" s="9">
        <v>5.4146737659056003E-3</v>
      </c>
      <c r="I1641" s="8">
        <v>1289</v>
      </c>
      <c r="J1641" s="9">
        <v>5.9172412526740104E-3</v>
      </c>
      <c r="K1641" s="8">
        <v>27</v>
      </c>
      <c r="L1641" s="9">
        <v>0.22500000000000001</v>
      </c>
      <c r="M1641" s="8">
        <v>181</v>
      </c>
      <c r="N1641" s="9">
        <v>0.140418929402638</v>
      </c>
      <c r="O1641" s="54" t="s">
        <v>923</v>
      </c>
      <c r="P1641" s="55">
        <v>10.741666666666699</v>
      </c>
      <c r="Q1641" s="55">
        <v>7.5591397849462396</v>
      </c>
      <c r="R1641" s="117"/>
    </row>
    <row r="1642" spans="2:18" s="1" customFormat="1" ht="11.85" customHeight="1" x14ac:dyDescent="0.15">
      <c r="B1642" s="116" t="s">
        <v>282</v>
      </c>
      <c r="C1642" s="56" t="s">
        <v>1006</v>
      </c>
      <c r="D1642" s="56" t="s">
        <v>906</v>
      </c>
      <c r="E1642" s="10">
        <v>7</v>
      </c>
      <c r="F1642" s="11">
        <v>1.7199017199017199E-2</v>
      </c>
      <c r="G1642" s="10">
        <v>400</v>
      </c>
      <c r="H1642" s="11">
        <v>1.8048912553018701E-2</v>
      </c>
      <c r="I1642" s="10">
        <v>5130</v>
      </c>
      <c r="J1642" s="11">
        <v>2.3549610260836001E-2</v>
      </c>
      <c r="K1642" s="10">
        <v>95</v>
      </c>
      <c r="L1642" s="11">
        <v>0.23749999999999999</v>
      </c>
      <c r="M1642" s="10">
        <v>993</v>
      </c>
      <c r="N1642" s="11">
        <v>0.193567251461988</v>
      </c>
      <c r="O1642" s="58" t="s">
        <v>908</v>
      </c>
      <c r="P1642" s="59">
        <v>12.824999999999999</v>
      </c>
      <c r="Q1642" s="59">
        <v>8.5803278688524607</v>
      </c>
      <c r="R1642" s="118"/>
    </row>
    <row r="1643" spans="2:18" s="1" customFormat="1" ht="11.85" customHeight="1" x14ac:dyDescent="0.15">
      <c r="B1643" s="116" t="s">
        <v>715</v>
      </c>
      <c r="C1643" s="52" t="s">
        <v>935</v>
      </c>
      <c r="D1643" s="52" t="s">
        <v>906</v>
      </c>
      <c r="E1643" s="8">
        <v>1</v>
      </c>
      <c r="F1643" s="9">
        <v>6.7567567567567597E-3</v>
      </c>
      <c r="G1643" s="8">
        <v>147</v>
      </c>
      <c r="H1643" s="9">
        <v>6.6329753632343698E-3</v>
      </c>
      <c r="I1643" s="8">
        <v>3034</v>
      </c>
      <c r="J1643" s="9">
        <v>1.3927781195200099E-2</v>
      </c>
      <c r="K1643" s="8"/>
      <c r="L1643" s="9"/>
      <c r="M1643" s="8"/>
      <c r="N1643" s="9"/>
      <c r="O1643" s="54" t="s">
        <v>955</v>
      </c>
      <c r="P1643" s="55">
        <v>20.639455782312901</v>
      </c>
      <c r="Q1643" s="55">
        <v>20.639455782312901</v>
      </c>
      <c r="R1643" s="117"/>
    </row>
    <row r="1644" spans="2:18" s="1" customFormat="1" ht="11.85" customHeight="1" x14ac:dyDescent="0.15">
      <c r="B1644" s="116" t="s">
        <v>666</v>
      </c>
      <c r="C1644" s="56" t="s">
        <v>935</v>
      </c>
      <c r="D1644" s="56" t="s">
        <v>906</v>
      </c>
      <c r="E1644" s="10">
        <v>18</v>
      </c>
      <c r="F1644" s="11">
        <v>9.1836734693877597E-2</v>
      </c>
      <c r="G1644" s="10">
        <v>178</v>
      </c>
      <c r="H1644" s="11">
        <v>8.0317660860933105E-3</v>
      </c>
      <c r="I1644" s="10">
        <v>1043</v>
      </c>
      <c r="J1644" s="11">
        <v>4.7879616963064303E-3</v>
      </c>
      <c r="K1644" s="10">
        <v>5</v>
      </c>
      <c r="L1644" s="11">
        <v>2.8089887640449399E-2</v>
      </c>
      <c r="M1644" s="10">
        <v>23</v>
      </c>
      <c r="N1644" s="11">
        <v>2.2051773729626099E-2</v>
      </c>
      <c r="O1644" s="58" t="s">
        <v>918</v>
      </c>
      <c r="P1644" s="59">
        <v>5.8595505617977501</v>
      </c>
      <c r="Q1644" s="59">
        <v>5.3757225433525999</v>
      </c>
      <c r="R1644" s="118"/>
    </row>
    <row r="1645" spans="2:18" s="1" customFormat="1" ht="11.85" customHeight="1" x14ac:dyDescent="0.15">
      <c r="B1645" s="116" t="s">
        <v>672</v>
      </c>
      <c r="C1645" s="52" t="s">
        <v>918</v>
      </c>
      <c r="D1645" s="52" t="s">
        <v>906</v>
      </c>
      <c r="E1645" s="8">
        <v>1</v>
      </c>
      <c r="F1645" s="9">
        <v>8.5470085470085496E-3</v>
      </c>
      <c r="G1645" s="8">
        <v>116</v>
      </c>
      <c r="H1645" s="9">
        <v>5.2341846403754196E-3</v>
      </c>
      <c r="I1645" s="8">
        <v>1010</v>
      </c>
      <c r="J1645" s="9">
        <v>4.6364729753302896E-3</v>
      </c>
      <c r="K1645" s="8">
        <v>27</v>
      </c>
      <c r="L1645" s="9">
        <v>0.232758620689655</v>
      </c>
      <c r="M1645" s="8">
        <v>152</v>
      </c>
      <c r="N1645" s="9">
        <v>0.15049504950495099</v>
      </c>
      <c r="O1645" s="54" t="s">
        <v>916</v>
      </c>
      <c r="P1645" s="55">
        <v>8.7068965517241406</v>
      </c>
      <c r="Q1645" s="55">
        <v>6.30337078651685</v>
      </c>
      <c r="R1645" s="117"/>
    </row>
    <row r="1646" spans="2:18" s="1" customFormat="1" ht="11.85" customHeight="1" x14ac:dyDescent="0.15">
      <c r="B1646" s="116" t="s">
        <v>333</v>
      </c>
      <c r="C1646" s="56" t="s">
        <v>1013</v>
      </c>
      <c r="D1646" s="56" t="s">
        <v>906</v>
      </c>
      <c r="E1646" s="10">
        <v>6</v>
      </c>
      <c r="F1646" s="11">
        <v>3.6144578313252997E-2</v>
      </c>
      <c r="G1646" s="10">
        <v>160</v>
      </c>
      <c r="H1646" s="11">
        <v>7.2195650212074696E-3</v>
      </c>
      <c r="I1646" s="10">
        <v>1756</v>
      </c>
      <c r="J1646" s="11">
        <v>8.0610361828514793E-3</v>
      </c>
      <c r="K1646" s="10">
        <v>14</v>
      </c>
      <c r="L1646" s="11">
        <v>8.7499999999999994E-2</v>
      </c>
      <c r="M1646" s="10">
        <v>205</v>
      </c>
      <c r="N1646" s="11">
        <v>0.116742596810934</v>
      </c>
      <c r="O1646" s="58" t="s">
        <v>909</v>
      </c>
      <c r="P1646" s="59">
        <v>10.975</v>
      </c>
      <c r="Q1646" s="59">
        <v>8.4178082191780792</v>
      </c>
      <c r="R1646" s="118"/>
    </row>
    <row r="1647" spans="2:18" s="1" customFormat="1" ht="15.4" customHeight="1" x14ac:dyDescent="0.15">
      <c r="B1647" s="119" t="s">
        <v>1009</v>
      </c>
      <c r="C1647" s="63"/>
      <c r="D1647" s="63"/>
      <c r="E1647" s="20">
        <v>60</v>
      </c>
      <c r="F1647" s="22">
        <v>6.4102564102564097E-2</v>
      </c>
      <c r="G1647" s="20">
        <v>876</v>
      </c>
      <c r="H1647" s="22">
        <v>3.9527118491110902E-2</v>
      </c>
      <c r="I1647" s="20">
        <v>17378</v>
      </c>
      <c r="J1647" s="22">
        <v>7.9774878579494904E-2</v>
      </c>
      <c r="K1647" s="20">
        <v>266</v>
      </c>
      <c r="L1647" s="22">
        <v>0.30365296803653002</v>
      </c>
      <c r="M1647" s="20">
        <v>4302</v>
      </c>
      <c r="N1647" s="22">
        <v>0.24755437910001199</v>
      </c>
      <c r="O1647" s="63"/>
      <c r="P1647" s="64">
        <v>19.837899543378999</v>
      </c>
      <c r="Q1647" s="64">
        <v>12.7393442622951</v>
      </c>
      <c r="R1647" s="120">
        <v>7.2511415525114202</v>
      </c>
    </row>
    <row r="1648" spans="2:18" s="1" customFormat="1" ht="14.65" customHeight="1" x14ac:dyDescent="0.15">
      <c r="B1648" s="119" t="s">
        <v>1010</v>
      </c>
      <c r="C1648" s="65"/>
      <c r="D1648" s="65"/>
      <c r="E1648" s="21">
        <v>333</v>
      </c>
      <c r="F1648" s="23">
        <v>9.0884279475982502E-2</v>
      </c>
      <c r="G1648" s="21">
        <v>3331</v>
      </c>
      <c r="H1648" s="23">
        <v>0.150302319285263</v>
      </c>
      <c r="I1648" s="21">
        <v>34221</v>
      </c>
      <c r="J1648" s="23">
        <v>0.157093803652255</v>
      </c>
      <c r="K1648" s="21">
        <v>562</v>
      </c>
      <c r="L1648" s="23">
        <v>0.16871810267187001</v>
      </c>
      <c r="M1648" s="21">
        <v>5158</v>
      </c>
      <c r="N1648" s="23">
        <v>0.15072616229800401</v>
      </c>
      <c r="O1648" s="65"/>
      <c r="P1648" s="66">
        <v>10.2734914440108</v>
      </c>
      <c r="Q1648" s="66">
        <v>7.94510653665583</v>
      </c>
      <c r="R1648" s="121"/>
    </row>
    <row r="1649" spans="2:18" s="1" customFormat="1" ht="14.65" customHeight="1" x14ac:dyDescent="0.15">
      <c r="B1649" s="108" t="s">
        <v>879</v>
      </c>
      <c r="C1649" s="122"/>
      <c r="D1649" s="122"/>
      <c r="E1649" s="109">
        <v>1278</v>
      </c>
      <c r="F1649" s="110">
        <v>5.4522184300341302E-2</v>
      </c>
      <c r="G1649" s="109">
        <v>22162</v>
      </c>
      <c r="H1649" s="110">
        <v>1</v>
      </c>
      <c r="I1649" s="109">
        <v>217838</v>
      </c>
      <c r="J1649" s="110">
        <v>1</v>
      </c>
      <c r="K1649" s="109">
        <v>2426</v>
      </c>
      <c r="L1649" s="110">
        <v>0.109466654634058</v>
      </c>
      <c r="M1649" s="109">
        <v>23546</v>
      </c>
      <c r="N1649" s="110">
        <v>0.10808949770012601</v>
      </c>
      <c r="O1649" s="122"/>
      <c r="P1649" s="123">
        <v>9.8293475318112105</v>
      </c>
      <c r="Q1649" s="123">
        <v>7.8661329550060799</v>
      </c>
      <c r="R1649" s="124">
        <v>7.2121951219512201</v>
      </c>
    </row>
    <row r="1650" spans="2:18" s="1" customFormat="1" ht="12.75" customHeight="1" x14ac:dyDescent="0.2">
      <c r="B1650" s="183" t="s">
        <v>979</v>
      </c>
      <c r="C1650" s="183"/>
      <c r="D1650" s="183"/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</row>
    <row r="1651" spans="2:18" s="1" customFormat="1" ht="14.65" customHeight="1" x14ac:dyDescent="0.15"/>
    <row r="1652" spans="2:18" s="1" customFormat="1" ht="14.65" customHeight="1" x14ac:dyDescent="0.15">
      <c r="B1652" s="114" t="s">
        <v>1853</v>
      </c>
    </row>
    <row r="1653" spans="2:18" s="1" customFormat="1" ht="21.75" customHeight="1" x14ac:dyDescent="0.2">
      <c r="B1653" s="192"/>
      <c r="C1653" s="101"/>
      <c r="D1653" s="193"/>
      <c r="E1653" s="193"/>
      <c r="F1653" s="193"/>
      <c r="G1653" s="167" t="s">
        <v>885</v>
      </c>
      <c r="H1653" s="167"/>
      <c r="I1653" s="167"/>
      <c r="J1653" s="167"/>
      <c r="K1653" s="167"/>
      <c r="L1653" s="167"/>
      <c r="M1653" s="167"/>
      <c r="N1653" s="167"/>
      <c r="O1653" s="167"/>
      <c r="P1653" s="167"/>
      <c r="Q1653" s="167"/>
      <c r="R1653" s="167"/>
    </row>
    <row r="1654" spans="2:18" s="1" customFormat="1" ht="14.65" customHeight="1" x14ac:dyDescent="0.2">
      <c r="B1654" s="192"/>
      <c r="C1654" s="62"/>
      <c r="D1654" s="193"/>
      <c r="E1654" s="193"/>
      <c r="F1654" s="193"/>
      <c r="G1654" s="177" t="s">
        <v>832</v>
      </c>
      <c r="H1654" s="177"/>
      <c r="I1654" s="177"/>
      <c r="J1654" s="177"/>
      <c r="K1654" s="174" t="s">
        <v>886</v>
      </c>
      <c r="L1654" s="174"/>
      <c r="M1654" s="174"/>
      <c r="N1654" s="174"/>
      <c r="O1654" s="174" t="s">
        <v>887</v>
      </c>
      <c r="P1654" s="191" t="s">
        <v>888</v>
      </c>
      <c r="Q1654" s="191"/>
      <c r="R1654" s="191"/>
    </row>
    <row r="1655" spans="2:18" s="1" customFormat="1" ht="14.65" customHeight="1" x14ac:dyDescent="0.15">
      <c r="B1655" s="194" t="s">
        <v>274</v>
      </c>
      <c r="C1655" s="177" t="s">
        <v>1001</v>
      </c>
      <c r="D1655" s="177" t="s">
        <v>889</v>
      </c>
      <c r="E1655" s="195" t="s">
        <v>842</v>
      </c>
      <c r="F1655" s="195"/>
      <c r="G1655" s="177" t="s">
        <v>890</v>
      </c>
      <c r="H1655" s="177"/>
      <c r="I1655" s="177" t="s">
        <v>891</v>
      </c>
      <c r="J1655" s="177"/>
      <c r="K1655" s="174" t="s">
        <v>890</v>
      </c>
      <c r="L1655" s="174"/>
      <c r="M1655" s="174" t="s">
        <v>891</v>
      </c>
      <c r="N1655" s="174"/>
      <c r="O1655" s="174"/>
      <c r="P1655" s="191"/>
      <c r="Q1655" s="191"/>
      <c r="R1655" s="191"/>
    </row>
    <row r="1656" spans="2:18" s="1" customFormat="1" ht="37.15" customHeight="1" x14ac:dyDescent="0.15">
      <c r="B1656" s="194"/>
      <c r="C1656" s="177"/>
      <c r="D1656" s="177"/>
      <c r="E1656" s="50" t="s">
        <v>892</v>
      </c>
      <c r="F1656" s="50" t="s">
        <v>893</v>
      </c>
      <c r="G1656" s="50" t="s">
        <v>892</v>
      </c>
      <c r="H1656" s="27" t="s">
        <v>894</v>
      </c>
      <c r="I1656" s="50" t="s">
        <v>892</v>
      </c>
      <c r="J1656" s="27" t="s">
        <v>894</v>
      </c>
      <c r="K1656" s="27" t="s">
        <v>892</v>
      </c>
      <c r="L1656" s="27" t="s">
        <v>893</v>
      </c>
      <c r="M1656" s="27" t="s">
        <v>892</v>
      </c>
      <c r="N1656" s="27" t="s">
        <v>893</v>
      </c>
      <c r="O1656" s="174"/>
      <c r="P1656" s="27" t="s">
        <v>895</v>
      </c>
      <c r="Q1656" s="27" t="s">
        <v>896</v>
      </c>
      <c r="R1656" s="115" t="s">
        <v>897</v>
      </c>
    </row>
    <row r="1657" spans="2:18" s="1" customFormat="1" ht="11.85" customHeight="1" x14ac:dyDescent="0.15">
      <c r="B1657" s="116" t="s">
        <v>356</v>
      </c>
      <c r="C1657" s="52" t="s">
        <v>1004</v>
      </c>
      <c r="D1657" s="52" t="s">
        <v>906</v>
      </c>
      <c r="E1657" s="8"/>
      <c r="F1657" s="9"/>
      <c r="G1657" s="8">
        <v>1</v>
      </c>
      <c r="H1657" s="9">
        <v>2.8328611898016999E-3</v>
      </c>
      <c r="I1657" s="8">
        <v>17</v>
      </c>
      <c r="J1657" s="9">
        <v>3.1118433095368801E-3</v>
      </c>
      <c r="K1657" s="8"/>
      <c r="L1657" s="9"/>
      <c r="M1657" s="8"/>
      <c r="N1657" s="9"/>
      <c r="O1657" s="54" t="s">
        <v>914</v>
      </c>
      <c r="P1657" s="55">
        <v>17</v>
      </c>
      <c r="Q1657" s="55">
        <v>17</v>
      </c>
      <c r="R1657" s="117"/>
    </row>
    <row r="1658" spans="2:18" s="1" customFormat="1" ht="11.85" customHeight="1" x14ac:dyDescent="0.15">
      <c r="B1658" s="116" t="s">
        <v>809</v>
      </c>
      <c r="C1658" s="56" t="s">
        <v>918</v>
      </c>
      <c r="D1658" s="56" t="s">
        <v>906</v>
      </c>
      <c r="E1658" s="10"/>
      <c r="F1658" s="11"/>
      <c r="G1658" s="10">
        <v>3</v>
      </c>
      <c r="H1658" s="11">
        <v>8.4985835694051E-3</v>
      </c>
      <c r="I1658" s="10">
        <v>29</v>
      </c>
      <c r="J1658" s="11">
        <v>5.3084385868570399E-3</v>
      </c>
      <c r="K1658" s="10"/>
      <c r="L1658" s="11"/>
      <c r="M1658" s="10"/>
      <c r="N1658" s="11"/>
      <c r="O1658" s="58" t="s">
        <v>971</v>
      </c>
      <c r="P1658" s="59">
        <v>9.6666666666666696</v>
      </c>
      <c r="Q1658" s="59">
        <v>9.6666666666666696</v>
      </c>
      <c r="R1658" s="118"/>
    </row>
    <row r="1659" spans="2:18" s="1" customFormat="1" ht="11.85" customHeight="1" x14ac:dyDescent="0.15">
      <c r="B1659" s="116" t="s">
        <v>665</v>
      </c>
      <c r="C1659" s="52" t="s">
        <v>935</v>
      </c>
      <c r="D1659" s="52" t="s">
        <v>906</v>
      </c>
      <c r="E1659" s="8">
        <v>1</v>
      </c>
      <c r="F1659" s="9">
        <v>1.2987012987013E-2</v>
      </c>
      <c r="G1659" s="8">
        <v>76</v>
      </c>
      <c r="H1659" s="9">
        <v>0.21529745042492901</v>
      </c>
      <c r="I1659" s="8">
        <v>422</v>
      </c>
      <c r="J1659" s="9">
        <v>7.7246933919092098E-2</v>
      </c>
      <c r="K1659" s="8">
        <v>8</v>
      </c>
      <c r="L1659" s="9">
        <v>0.105263157894737</v>
      </c>
      <c r="M1659" s="8">
        <v>60</v>
      </c>
      <c r="N1659" s="9">
        <v>0.14218009478672999</v>
      </c>
      <c r="O1659" s="54" t="s">
        <v>922</v>
      </c>
      <c r="P1659" s="55">
        <v>5.5526315789473699</v>
      </c>
      <c r="Q1659" s="55">
        <v>4.2647058823529402</v>
      </c>
      <c r="R1659" s="117"/>
    </row>
    <row r="1660" spans="2:18" s="1" customFormat="1" ht="11.85" customHeight="1" x14ac:dyDescent="0.15">
      <c r="B1660" s="116" t="s">
        <v>572</v>
      </c>
      <c r="C1660" s="56" t="s">
        <v>916</v>
      </c>
      <c r="D1660" s="56" t="s">
        <v>906</v>
      </c>
      <c r="E1660" s="10"/>
      <c r="F1660" s="11"/>
      <c r="G1660" s="10">
        <v>1</v>
      </c>
      <c r="H1660" s="11">
        <v>2.8328611898016999E-3</v>
      </c>
      <c r="I1660" s="10">
        <v>29</v>
      </c>
      <c r="J1660" s="11">
        <v>5.3084385868570399E-3</v>
      </c>
      <c r="K1660" s="10"/>
      <c r="L1660" s="11"/>
      <c r="M1660" s="10"/>
      <c r="N1660" s="11"/>
      <c r="O1660" s="58" t="s">
        <v>943</v>
      </c>
      <c r="P1660" s="59">
        <v>29</v>
      </c>
      <c r="Q1660" s="59">
        <v>29</v>
      </c>
      <c r="R1660" s="118"/>
    </row>
    <row r="1661" spans="2:18" s="1" customFormat="1" ht="11.85" customHeight="1" x14ac:dyDescent="0.15">
      <c r="B1661" s="116" t="s">
        <v>651</v>
      </c>
      <c r="C1661" s="52" t="s">
        <v>908</v>
      </c>
      <c r="D1661" s="52" t="s">
        <v>906</v>
      </c>
      <c r="E1661" s="8"/>
      <c r="F1661" s="9"/>
      <c r="G1661" s="8">
        <v>1</v>
      </c>
      <c r="H1661" s="9">
        <v>2.8328611898016999E-3</v>
      </c>
      <c r="I1661" s="8">
        <v>9</v>
      </c>
      <c r="J1661" s="9">
        <v>1.6474464579901199E-3</v>
      </c>
      <c r="K1661" s="8"/>
      <c r="L1661" s="9"/>
      <c r="M1661" s="8"/>
      <c r="N1661" s="9"/>
      <c r="O1661" s="54" t="s">
        <v>945</v>
      </c>
      <c r="P1661" s="55">
        <v>9</v>
      </c>
      <c r="Q1661" s="55">
        <v>9</v>
      </c>
      <c r="R1661" s="117"/>
    </row>
    <row r="1662" spans="2:18" s="1" customFormat="1" ht="11.85" customHeight="1" x14ac:dyDescent="0.15">
      <c r="B1662" s="116" t="s">
        <v>367</v>
      </c>
      <c r="C1662" s="56" t="s">
        <v>1004</v>
      </c>
      <c r="D1662" s="56" t="s">
        <v>906</v>
      </c>
      <c r="E1662" s="10"/>
      <c r="F1662" s="11"/>
      <c r="G1662" s="10">
        <v>2</v>
      </c>
      <c r="H1662" s="11">
        <v>5.6657223796033997E-3</v>
      </c>
      <c r="I1662" s="10">
        <v>13</v>
      </c>
      <c r="J1662" s="11">
        <v>2.3796448837635001E-3</v>
      </c>
      <c r="K1662" s="10"/>
      <c r="L1662" s="11"/>
      <c r="M1662" s="10"/>
      <c r="N1662" s="11"/>
      <c r="O1662" s="58" t="s">
        <v>921</v>
      </c>
      <c r="P1662" s="59">
        <v>6.5</v>
      </c>
      <c r="Q1662" s="59">
        <v>6.5</v>
      </c>
      <c r="R1662" s="118"/>
    </row>
    <row r="1663" spans="2:18" s="1" customFormat="1" ht="11.85" customHeight="1" x14ac:dyDescent="0.15">
      <c r="B1663" s="116" t="s">
        <v>351</v>
      </c>
      <c r="C1663" s="52" t="s">
        <v>1004</v>
      </c>
      <c r="D1663" s="52" t="s">
        <v>906</v>
      </c>
      <c r="E1663" s="8"/>
      <c r="F1663" s="9"/>
      <c r="G1663" s="8">
        <v>1</v>
      </c>
      <c r="H1663" s="9">
        <v>2.8328611898016999E-3</v>
      </c>
      <c r="I1663" s="8">
        <v>2</v>
      </c>
      <c r="J1663" s="9">
        <v>3.6609921288669199E-4</v>
      </c>
      <c r="K1663" s="8"/>
      <c r="L1663" s="9"/>
      <c r="M1663" s="8"/>
      <c r="N1663" s="9"/>
      <c r="O1663" s="54" t="s">
        <v>933</v>
      </c>
      <c r="P1663" s="55">
        <v>2</v>
      </c>
      <c r="Q1663" s="55">
        <v>2</v>
      </c>
      <c r="R1663" s="117"/>
    </row>
    <row r="1664" spans="2:18" s="1" customFormat="1" ht="11.85" customHeight="1" x14ac:dyDescent="0.15">
      <c r="B1664" s="116" t="s">
        <v>470</v>
      </c>
      <c r="C1664" s="56" t="s">
        <v>1005</v>
      </c>
      <c r="D1664" s="56" t="s">
        <v>906</v>
      </c>
      <c r="E1664" s="10"/>
      <c r="F1664" s="11"/>
      <c r="G1664" s="10">
        <v>1</v>
      </c>
      <c r="H1664" s="11">
        <v>2.8328611898016999E-3</v>
      </c>
      <c r="I1664" s="10">
        <v>5</v>
      </c>
      <c r="J1664" s="11">
        <v>9.1524803221673104E-4</v>
      </c>
      <c r="K1664" s="10"/>
      <c r="L1664" s="11"/>
      <c r="M1664" s="10"/>
      <c r="N1664" s="11"/>
      <c r="O1664" s="58" t="s">
        <v>928</v>
      </c>
      <c r="P1664" s="59">
        <v>5</v>
      </c>
      <c r="Q1664" s="59">
        <v>5</v>
      </c>
      <c r="R1664" s="118"/>
    </row>
    <row r="1665" spans="2:18" s="1" customFormat="1" ht="11.85" customHeight="1" x14ac:dyDescent="0.15">
      <c r="B1665" s="116" t="s">
        <v>446</v>
      </c>
      <c r="C1665" s="52" t="s">
        <v>1007</v>
      </c>
      <c r="D1665" s="52" t="s">
        <v>906</v>
      </c>
      <c r="E1665" s="8"/>
      <c r="F1665" s="9"/>
      <c r="G1665" s="8">
        <v>4</v>
      </c>
      <c r="H1665" s="9">
        <v>1.1331444759206799E-2</v>
      </c>
      <c r="I1665" s="8">
        <v>17</v>
      </c>
      <c r="J1665" s="9">
        <v>3.1118433095368801E-3</v>
      </c>
      <c r="K1665" s="8">
        <v>1</v>
      </c>
      <c r="L1665" s="9">
        <v>0.25</v>
      </c>
      <c r="M1665" s="8">
        <v>2</v>
      </c>
      <c r="N1665" s="9">
        <v>0.11764705882352899</v>
      </c>
      <c r="O1665" s="54" t="s">
        <v>903</v>
      </c>
      <c r="P1665" s="55">
        <v>4.25</v>
      </c>
      <c r="Q1665" s="55">
        <v>3.6666666666666701</v>
      </c>
      <c r="R1665" s="117"/>
    </row>
    <row r="1666" spans="2:18" s="1" customFormat="1" ht="11.85" customHeight="1" x14ac:dyDescent="0.15">
      <c r="B1666" s="116" t="s">
        <v>360</v>
      </c>
      <c r="C1666" s="56" t="s">
        <v>1004</v>
      </c>
      <c r="D1666" s="56" t="s">
        <v>906</v>
      </c>
      <c r="E1666" s="10"/>
      <c r="F1666" s="11"/>
      <c r="G1666" s="10">
        <v>3</v>
      </c>
      <c r="H1666" s="11">
        <v>8.4985835694051E-3</v>
      </c>
      <c r="I1666" s="10">
        <v>20</v>
      </c>
      <c r="J1666" s="11">
        <v>3.6609921288669198E-3</v>
      </c>
      <c r="K1666" s="10"/>
      <c r="L1666" s="11"/>
      <c r="M1666" s="10"/>
      <c r="N1666" s="11"/>
      <c r="O1666" s="58" t="s">
        <v>923</v>
      </c>
      <c r="P1666" s="59">
        <v>6.6666666666666696</v>
      </c>
      <c r="Q1666" s="59">
        <v>6.6666666666666696</v>
      </c>
      <c r="R1666" s="118"/>
    </row>
    <row r="1667" spans="2:18" s="1" customFormat="1" ht="11.85" customHeight="1" x14ac:dyDescent="0.15">
      <c r="B1667" s="116" t="s">
        <v>295</v>
      </c>
      <c r="C1667" s="52" t="s">
        <v>1006</v>
      </c>
      <c r="D1667" s="52" t="s">
        <v>906</v>
      </c>
      <c r="E1667" s="8"/>
      <c r="F1667" s="9"/>
      <c r="G1667" s="8">
        <v>1</v>
      </c>
      <c r="H1667" s="9">
        <v>2.8328611898016999E-3</v>
      </c>
      <c r="I1667" s="8">
        <v>7</v>
      </c>
      <c r="J1667" s="9">
        <v>1.2813472451034199E-3</v>
      </c>
      <c r="K1667" s="8"/>
      <c r="L1667" s="9"/>
      <c r="M1667" s="8"/>
      <c r="N1667" s="9"/>
      <c r="O1667" s="54" t="s">
        <v>916</v>
      </c>
      <c r="P1667" s="55">
        <v>7</v>
      </c>
      <c r="Q1667" s="55">
        <v>7</v>
      </c>
      <c r="R1667" s="117"/>
    </row>
    <row r="1668" spans="2:18" s="1" customFormat="1" ht="11.85" customHeight="1" x14ac:dyDescent="0.15">
      <c r="B1668" s="116" t="s">
        <v>802</v>
      </c>
      <c r="C1668" s="56" t="s">
        <v>1007</v>
      </c>
      <c r="D1668" s="56" t="s">
        <v>899</v>
      </c>
      <c r="E1668" s="10"/>
      <c r="F1668" s="11"/>
      <c r="G1668" s="10">
        <v>1</v>
      </c>
      <c r="H1668" s="11">
        <v>2.8328611898016999E-3</v>
      </c>
      <c r="I1668" s="10">
        <v>112</v>
      </c>
      <c r="J1668" s="11">
        <v>2.0501555921654799E-2</v>
      </c>
      <c r="K1668" s="10">
        <v>1</v>
      </c>
      <c r="L1668" s="11">
        <v>1</v>
      </c>
      <c r="M1668" s="10">
        <v>88</v>
      </c>
      <c r="N1668" s="11">
        <v>0.78571428571428603</v>
      </c>
      <c r="O1668" s="58" t="s">
        <v>915</v>
      </c>
      <c r="P1668" s="59">
        <v>112</v>
      </c>
      <c r="Q1668" s="59"/>
      <c r="R1668" s="118">
        <v>41</v>
      </c>
    </row>
    <row r="1669" spans="2:18" s="1" customFormat="1" ht="11.85" customHeight="1" x14ac:dyDescent="0.15">
      <c r="B1669" s="116" t="s">
        <v>706</v>
      </c>
      <c r="C1669" s="52" t="s">
        <v>909</v>
      </c>
      <c r="D1669" s="52" t="s">
        <v>906</v>
      </c>
      <c r="E1669" s="8"/>
      <c r="F1669" s="9"/>
      <c r="G1669" s="8">
        <v>2</v>
      </c>
      <c r="H1669" s="9">
        <v>5.6657223796033997E-3</v>
      </c>
      <c r="I1669" s="8">
        <v>13</v>
      </c>
      <c r="J1669" s="9">
        <v>2.3796448837635001E-3</v>
      </c>
      <c r="K1669" s="8"/>
      <c r="L1669" s="9"/>
      <c r="M1669" s="8"/>
      <c r="N1669" s="9"/>
      <c r="O1669" s="54" t="s">
        <v>912</v>
      </c>
      <c r="P1669" s="55">
        <v>6.5</v>
      </c>
      <c r="Q1669" s="55">
        <v>6.5</v>
      </c>
      <c r="R1669" s="117"/>
    </row>
    <row r="1670" spans="2:18" s="1" customFormat="1" ht="11.85" customHeight="1" x14ac:dyDescent="0.15">
      <c r="B1670" s="116" t="s">
        <v>466</v>
      </c>
      <c r="C1670" s="56" t="s">
        <v>1005</v>
      </c>
      <c r="D1670" s="56" t="s">
        <v>906</v>
      </c>
      <c r="E1670" s="10"/>
      <c r="F1670" s="11"/>
      <c r="G1670" s="10">
        <v>2</v>
      </c>
      <c r="H1670" s="11">
        <v>5.6657223796033997E-3</v>
      </c>
      <c r="I1670" s="10">
        <v>31</v>
      </c>
      <c r="J1670" s="11">
        <v>5.6745377997437299E-3</v>
      </c>
      <c r="K1670" s="10"/>
      <c r="L1670" s="11"/>
      <c r="M1670" s="10"/>
      <c r="N1670" s="11"/>
      <c r="O1670" s="58" t="s">
        <v>900</v>
      </c>
      <c r="P1670" s="59">
        <v>15.5</v>
      </c>
      <c r="Q1670" s="59">
        <v>15.5</v>
      </c>
      <c r="R1670" s="118"/>
    </row>
    <row r="1671" spans="2:18" s="1" customFormat="1" ht="11.85" customHeight="1" x14ac:dyDescent="0.15">
      <c r="B1671" s="116" t="s">
        <v>559</v>
      </c>
      <c r="C1671" s="52" t="s">
        <v>916</v>
      </c>
      <c r="D1671" s="52" t="s">
        <v>899</v>
      </c>
      <c r="E1671" s="8"/>
      <c r="F1671" s="9"/>
      <c r="G1671" s="8">
        <v>1</v>
      </c>
      <c r="H1671" s="9">
        <v>2.8328611898016999E-3</v>
      </c>
      <c r="I1671" s="8">
        <v>12</v>
      </c>
      <c r="J1671" s="9">
        <v>2.1965952773201499E-3</v>
      </c>
      <c r="K1671" s="8"/>
      <c r="L1671" s="9"/>
      <c r="M1671" s="8"/>
      <c r="N1671" s="9"/>
      <c r="O1671" s="54" t="s">
        <v>901</v>
      </c>
      <c r="P1671" s="55">
        <v>12</v>
      </c>
      <c r="Q1671" s="55">
        <v>12</v>
      </c>
      <c r="R1671" s="117">
        <v>1</v>
      </c>
    </row>
    <row r="1672" spans="2:18" s="1" customFormat="1" ht="11.85" customHeight="1" x14ac:dyDescent="0.15">
      <c r="B1672" s="116" t="s">
        <v>444</v>
      </c>
      <c r="C1672" s="56" t="s">
        <v>1007</v>
      </c>
      <c r="D1672" s="56" t="s">
        <v>906</v>
      </c>
      <c r="E1672" s="10"/>
      <c r="F1672" s="11"/>
      <c r="G1672" s="10">
        <v>1</v>
      </c>
      <c r="H1672" s="11">
        <v>2.8328611898016999E-3</v>
      </c>
      <c r="I1672" s="10">
        <v>36</v>
      </c>
      <c r="J1672" s="11">
        <v>6.5897858319604596E-3</v>
      </c>
      <c r="K1672" s="10">
        <v>1</v>
      </c>
      <c r="L1672" s="11">
        <v>1</v>
      </c>
      <c r="M1672" s="10">
        <v>26</v>
      </c>
      <c r="N1672" s="11">
        <v>0.72222222222222199</v>
      </c>
      <c r="O1672" s="58" t="s">
        <v>920</v>
      </c>
      <c r="P1672" s="59">
        <v>36</v>
      </c>
      <c r="Q1672" s="59"/>
      <c r="R1672" s="118"/>
    </row>
    <row r="1673" spans="2:18" s="1" customFormat="1" ht="11.85" customHeight="1" x14ac:dyDescent="0.15">
      <c r="B1673" s="116" t="s">
        <v>805</v>
      </c>
      <c r="C1673" s="52" t="s">
        <v>1007</v>
      </c>
      <c r="D1673" s="52" t="s">
        <v>906</v>
      </c>
      <c r="E1673" s="8"/>
      <c r="F1673" s="9"/>
      <c r="G1673" s="8">
        <v>1</v>
      </c>
      <c r="H1673" s="9">
        <v>2.8328611898016999E-3</v>
      </c>
      <c r="I1673" s="8">
        <v>16</v>
      </c>
      <c r="J1673" s="9">
        <v>2.9287937030935398E-3</v>
      </c>
      <c r="K1673" s="8">
        <v>1</v>
      </c>
      <c r="L1673" s="9">
        <v>1</v>
      </c>
      <c r="M1673" s="8">
        <v>6</v>
      </c>
      <c r="N1673" s="9">
        <v>0.375</v>
      </c>
      <c r="O1673" s="54" t="s">
        <v>920</v>
      </c>
      <c r="P1673" s="55">
        <v>16</v>
      </c>
      <c r="Q1673" s="55"/>
      <c r="R1673" s="117"/>
    </row>
    <row r="1674" spans="2:18" s="1" customFormat="1" ht="11.85" customHeight="1" x14ac:dyDescent="0.15">
      <c r="B1674" s="116" t="s">
        <v>663</v>
      </c>
      <c r="C1674" s="56" t="s">
        <v>935</v>
      </c>
      <c r="D1674" s="56" t="s">
        <v>899</v>
      </c>
      <c r="E1674" s="10"/>
      <c r="F1674" s="11"/>
      <c r="G1674" s="10">
        <v>3</v>
      </c>
      <c r="H1674" s="11">
        <v>8.4985835694051E-3</v>
      </c>
      <c r="I1674" s="10">
        <v>32</v>
      </c>
      <c r="J1674" s="11">
        <v>5.8575874061870797E-3</v>
      </c>
      <c r="K1674" s="10">
        <v>1</v>
      </c>
      <c r="L1674" s="11">
        <v>0.33333333333333298</v>
      </c>
      <c r="M1674" s="10">
        <v>7</v>
      </c>
      <c r="N1674" s="11">
        <v>0.21875</v>
      </c>
      <c r="O1674" s="58" t="s">
        <v>917</v>
      </c>
      <c r="P1674" s="59">
        <v>10.6666666666667</v>
      </c>
      <c r="Q1674" s="59">
        <v>5.5</v>
      </c>
      <c r="R1674" s="118">
        <v>1.3333333333333299</v>
      </c>
    </row>
    <row r="1675" spans="2:18" s="1" customFormat="1" ht="11.85" customHeight="1" x14ac:dyDescent="0.15">
      <c r="B1675" s="116" t="s">
        <v>676</v>
      </c>
      <c r="C1675" s="52" t="s">
        <v>918</v>
      </c>
      <c r="D1675" s="52" t="s">
        <v>906</v>
      </c>
      <c r="E1675" s="8"/>
      <c r="F1675" s="9"/>
      <c r="G1675" s="8">
        <v>4</v>
      </c>
      <c r="H1675" s="9">
        <v>1.1331444759206799E-2</v>
      </c>
      <c r="I1675" s="8">
        <v>72</v>
      </c>
      <c r="J1675" s="9">
        <v>1.31795716639209E-2</v>
      </c>
      <c r="K1675" s="8">
        <v>1</v>
      </c>
      <c r="L1675" s="9">
        <v>0.25</v>
      </c>
      <c r="M1675" s="8">
        <v>21</v>
      </c>
      <c r="N1675" s="9">
        <v>0.29166666666666702</v>
      </c>
      <c r="O1675" s="54" t="s">
        <v>944</v>
      </c>
      <c r="P1675" s="55">
        <v>18</v>
      </c>
      <c r="Q1675" s="55">
        <v>5.6666666666666696</v>
      </c>
      <c r="R1675" s="117"/>
    </row>
    <row r="1676" spans="2:18" s="1" customFormat="1" ht="11.85" customHeight="1" x14ac:dyDescent="0.15">
      <c r="B1676" s="116" t="s">
        <v>552</v>
      </c>
      <c r="C1676" s="56" t="s">
        <v>920</v>
      </c>
      <c r="D1676" s="56" t="s">
        <v>906</v>
      </c>
      <c r="E1676" s="10"/>
      <c r="F1676" s="11"/>
      <c r="G1676" s="10">
        <v>1</v>
      </c>
      <c r="H1676" s="11">
        <v>2.8328611898016999E-3</v>
      </c>
      <c r="I1676" s="10">
        <v>8</v>
      </c>
      <c r="J1676" s="11">
        <v>1.4643968515467699E-3</v>
      </c>
      <c r="K1676" s="10"/>
      <c r="L1676" s="11"/>
      <c r="M1676" s="10"/>
      <c r="N1676" s="11"/>
      <c r="O1676" s="58" t="s">
        <v>921</v>
      </c>
      <c r="P1676" s="59">
        <v>8</v>
      </c>
      <c r="Q1676" s="59">
        <v>8</v>
      </c>
      <c r="R1676" s="118"/>
    </row>
    <row r="1677" spans="2:18" s="1" customFormat="1" ht="11.85" customHeight="1" x14ac:dyDescent="0.15">
      <c r="B1677" s="116" t="s">
        <v>664</v>
      </c>
      <c r="C1677" s="52" t="s">
        <v>935</v>
      </c>
      <c r="D1677" s="52" t="s">
        <v>906</v>
      </c>
      <c r="E1677" s="8"/>
      <c r="F1677" s="9"/>
      <c r="G1677" s="8">
        <v>1</v>
      </c>
      <c r="H1677" s="9">
        <v>2.8328611898016999E-3</v>
      </c>
      <c r="I1677" s="8">
        <v>16</v>
      </c>
      <c r="J1677" s="9">
        <v>2.9287937030935398E-3</v>
      </c>
      <c r="K1677" s="8"/>
      <c r="L1677" s="9"/>
      <c r="M1677" s="8"/>
      <c r="N1677" s="9"/>
      <c r="O1677" s="54" t="s">
        <v>960</v>
      </c>
      <c r="P1677" s="55">
        <v>16</v>
      </c>
      <c r="Q1677" s="55">
        <v>16</v>
      </c>
      <c r="R1677" s="117"/>
    </row>
    <row r="1678" spans="2:18" s="1" customFormat="1" ht="11.85" customHeight="1" x14ac:dyDescent="0.15">
      <c r="B1678" s="116" t="s">
        <v>675</v>
      </c>
      <c r="C1678" s="56" t="s">
        <v>918</v>
      </c>
      <c r="D1678" s="56" t="s">
        <v>906</v>
      </c>
      <c r="E1678" s="10"/>
      <c r="F1678" s="11"/>
      <c r="G1678" s="10">
        <v>4</v>
      </c>
      <c r="H1678" s="11">
        <v>1.1331444759206799E-2</v>
      </c>
      <c r="I1678" s="10">
        <v>25</v>
      </c>
      <c r="J1678" s="11">
        <v>4.5762401610836504E-3</v>
      </c>
      <c r="K1678" s="10"/>
      <c r="L1678" s="11"/>
      <c r="M1678" s="10"/>
      <c r="N1678" s="11"/>
      <c r="O1678" s="58" t="s">
        <v>920</v>
      </c>
      <c r="P1678" s="59">
        <v>6.25</v>
      </c>
      <c r="Q1678" s="59">
        <v>6.25</v>
      </c>
      <c r="R1678" s="118"/>
    </row>
    <row r="1679" spans="2:18" s="1" customFormat="1" ht="11.85" customHeight="1" x14ac:dyDescent="0.15">
      <c r="B1679" s="116" t="s">
        <v>490</v>
      </c>
      <c r="C1679" s="52" t="s">
        <v>1002</v>
      </c>
      <c r="D1679" s="52" t="s">
        <v>899</v>
      </c>
      <c r="E1679" s="8"/>
      <c r="F1679" s="9"/>
      <c r="G1679" s="8">
        <v>1</v>
      </c>
      <c r="H1679" s="9">
        <v>2.8328611898016999E-3</v>
      </c>
      <c r="I1679" s="8">
        <v>15</v>
      </c>
      <c r="J1679" s="9">
        <v>2.7457440966501901E-3</v>
      </c>
      <c r="K1679" s="8">
        <v>1</v>
      </c>
      <c r="L1679" s="9">
        <v>1</v>
      </c>
      <c r="M1679" s="8">
        <v>3</v>
      </c>
      <c r="N1679" s="9">
        <v>0.2</v>
      </c>
      <c r="O1679" s="54" t="s">
        <v>921</v>
      </c>
      <c r="P1679" s="55">
        <v>15</v>
      </c>
      <c r="Q1679" s="55"/>
      <c r="R1679" s="117">
        <v>2</v>
      </c>
    </row>
    <row r="1680" spans="2:18" s="1" customFormat="1" ht="11.85" customHeight="1" x14ac:dyDescent="0.15">
      <c r="B1680" s="116" t="s">
        <v>707</v>
      </c>
      <c r="C1680" s="56" t="s">
        <v>909</v>
      </c>
      <c r="D1680" s="56" t="s">
        <v>906</v>
      </c>
      <c r="E1680" s="10"/>
      <c r="F1680" s="11"/>
      <c r="G1680" s="10">
        <v>1</v>
      </c>
      <c r="H1680" s="11">
        <v>2.8328611898016999E-3</v>
      </c>
      <c r="I1680" s="10">
        <v>9</v>
      </c>
      <c r="J1680" s="11">
        <v>1.6474464579901199E-3</v>
      </c>
      <c r="K1680" s="10"/>
      <c r="L1680" s="11"/>
      <c r="M1680" s="10"/>
      <c r="N1680" s="11"/>
      <c r="O1680" s="58" t="s">
        <v>935</v>
      </c>
      <c r="P1680" s="59">
        <v>9</v>
      </c>
      <c r="Q1680" s="59">
        <v>9</v>
      </c>
      <c r="R1680" s="118"/>
    </row>
    <row r="1681" spans="2:18" s="1" customFormat="1" ht="11.85" customHeight="1" x14ac:dyDescent="0.15">
      <c r="B1681" s="116" t="s">
        <v>495</v>
      </c>
      <c r="C1681" s="52" t="s">
        <v>1002</v>
      </c>
      <c r="D1681" s="52" t="s">
        <v>906</v>
      </c>
      <c r="E1681" s="8"/>
      <c r="F1681" s="9"/>
      <c r="G1681" s="8">
        <v>1</v>
      </c>
      <c r="H1681" s="9">
        <v>2.8328611898016999E-3</v>
      </c>
      <c r="I1681" s="8">
        <v>15</v>
      </c>
      <c r="J1681" s="9">
        <v>2.7457440966501901E-3</v>
      </c>
      <c r="K1681" s="8"/>
      <c r="L1681" s="9"/>
      <c r="M1681" s="8"/>
      <c r="N1681" s="9"/>
      <c r="O1681" s="54" t="s">
        <v>930</v>
      </c>
      <c r="P1681" s="55">
        <v>15</v>
      </c>
      <c r="Q1681" s="55">
        <v>15</v>
      </c>
      <c r="R1681" s="117"/>
    </row>
    <row r="1682" spans="2:18" s="1" customFormat="1" ht="11.85" customHeight="1" x14ac:dyDescent="0.15">
      <c r="B1682" s="116" t="s">
        <v>807</v>
      </c>
      <c r="C1682" s="56" t="s">
        <v>908</v>
      </c>
      <c r="D1682" s="56" t="s">
        <v>906</v>
      </c>
      <c r="E1682" s="10"/>
      <c r="F1682" s="11"/>
      <c r="G1682" s="10">
        <v>58</v>
      </c>
      <c r="H1682" s="11">
        <v>0.16430594900849901</v>
      </c>
      <c r="I1682" s="10">
        <v>720</v>
      </c>
      <c r="J1682" s="11">
        <v>0.131795716639209</v>
      </c>
      <c r="K1682" s="10">
        <v>3</v>
      </c>
      <c r="L1682" s="11">
        <v>5.1724137931034503E-2</v>
      </c>
      <c r="M1682" s="10">
        <v>162</v>
      </c>
      <c r="N1682" s="11">
        <v>0.22500000000000001</v>
      </c>
      <c r="O1682" s="58" t="s">
        <v>945</v>
      </c>
      <c r="P1682" s="59">
        <v>12.413793103448301</v>
      </c>
      <c r="Q1682" s="59">
        <v>8.7818181818181795</v>
      </c>
      <c r="R1682" s="118"/>
    </row>
    <row r="1683" spans="2:18" s="1" customFormat="1" ht="11.85" customHeight="1" x14ac:dyDescent="0.15">
      <c r="B1683" s="116" t="s">
        <v>467</v>
      </c>
      <c r="C1683" s="52" t="s">
        <v>1005</v>
      </c>
      <c r="D1683" s="52" t="s">
        <v>906</v>
      </c>
      <c r="E1683" s="8"/>
      <c r="F1683" s="9"/>
      <c r="G1683" s="8">
        <v>1</v>
      </c>
      <c r="H1683" s="9">
        <v>2.8328611898016999E-3</v>
      </c>
      <c r="I1683" s="8">
        <v>3</v>
      </c>
      <c r="J1683" s="9">
        <v>5.4914881933003801E-4</v>
      </c>
      <c r="K1683" s="8"/>
      <c r="L1683" s="9"/>
      <c r="M1683" s="8"/>
      <c r="N1683" s="9"/>
      <c r="O1683" s="54" t="s">
        <v>912</v>
      </c>
      <c r="P1683" s="55">
        <v>3</v>
      </c>
      <c r="Q1683" s="55">
        <v>3</v>
      </c>
      <c r="R1683" s="117"/>
    </row>
    <row r="1684" spans="2:18" s="1" customFormat="1" ht="11.85" customHeight="1" x14ac:dyDescent="0.15">
      <c r="B1684" s="116" t="s">
        <v>658</v>
      </c>
      <c r="C1684" s="56" t="s">
        <v>935</v>
      </c>
      <c r="D1684" s="56" t="s">
        <v>906</v>
      </c>
      <c r="E1684" s="10"/>
      <c r="F1684" s="11"/>
      <c r="G1684" s="10">
        <v>1</v>
      </c>
      <c r="H1684" s="11">
        <v>2.8328611898016999E-3</v>
      </c>
      <c r="I1684" s="10">
        <v>9</v>
      </c>
      <c r="J1684" s="11">
        <v>1.6474464579901199E-3</v>
      </c>
      <c r="K1684" s="10"/>
      <c r="L1684" s="11"/>
      <c r="M1684" s="10"/>
      <c r="N1684" s="11"/>
      <c r="O1684" s="58" t="s">
        <v>918</v>
      </c>
      <c r="P1684" s="59">
        <v>9</v>
      </c>
      <c r="Q1684" s="59">
        <v>9</v>
      </c>
      <c r="R1684" s="118"/>
    </row>
    <row r="1685" spans="2:18" s="1" customFormat="1" ht="11.85" customHeight="1" x14ac:dyDescent="0.15">
      <c r="B1685" s="116" t="s">
        <v>720</v>
      </c>
      <c r="C1685" s="52" t="s">
        <v>1572</v>
      </c>
      <c r="D1685" s="52" t="s">
        <v>899</v>
      </c>
      <c r="E1685" s="8"/>
      <c r="F1685" s="9"/>
      <c r="G1685" s="8">
        <v>34</v>
      </c>
      <c r="H1685" s="9">
        <v>9.6317280453257798E-2</v>
      </c>
      <c r="I1685" s="8">
        <v>1898</v>
      </c>
      <c r="J1685" s="9">
        <v>0.347428153029471</v>
      </c>
      <c r="K1685" s="8">
        <v>11</v>
      </c>
      <c r="L1685" s="9">
        <v>0.32352941176470601</v>
      </c>
      <c r="M1685" s="8">
        <v>152</v>
      </c>
      <c r="N1685" s="9">
        <v>8.0084299262381503E-2</v>
      </c>
      <c r="O1685" s="54" t="s">
        <v>966</v>
      </c>
      <c r="P1685" s="55">
        <v>55.823529411764703</v>
      </c>
      <c r="Q1685" s="55">
        <v>47.913043478260903</v>
      </c>
      <c r="R1685" s="117">
        <v>11.264705882352899</v>
      </c>
    </row>
    <row r="1686" spans="2:18" s="1" customFormat="1" ht="11.85" customHeight="1" x14ac:dyDescent="0.15">
      <c r="B1686" s="116" t="s">
        <v>554</v>
      </c>
      <c r="C1686" s="56" t="s">
        <v>920</v>
      </c>
      <c r="D1686" s="56" t="s">
        <v>906</v>
      </c>
      <c r="E1686" s="10"/>
      <c r="F1686" s="11"/>
      <c r="G1686" s="10">
        <v>2</v>
      </c>
      <c r="H1686" s="11">
        <v>5.6657223796033997E-3</v>
      </c>
      <c r="I1686" s="10">
        <v>10</v>
      </c>
      <c r="J1686" s="11">
        <v>1.8304960644334599E-3</v>
      </c>
      <c r="K1686" s="10"/>
      <c r="L1686" s="11"/>
      <c r="M1686" s="10"/>
      <c r="N1686" s="11"/>
      <c r="O1686" s="58" t="s">
        <v>920</v>
      </c>
      <c r="P1686" s="59">
        <v>5</v>
      </c>
      <c r="Q1686" s="59">
        <v>5</v>
      </c>
      <c r="R1686" s="118"/>
    </row>
    <row r="1687" spans="2:18" s="1" customFormat="1" ht="11.85" customHeight="1" x14ac:dyDescent="0.15">
      <c r="B1687" s="116" t="s">
        <v>503</v>
      </c>
      <c r="C1687" s="52" t="s">
        <v>1002</v>
      </c>
      <c r="D1687" s="52" t="s">
        <v>906</v>
      </c>
      <c r="E1687" s="8"/>
      <c r="F1687" s="9"/>
      <c r="G1687" s="8">
        <v>1</v>
      </c>
      <c r="H1687" s="9">
        <v>2.8328611898016999E-3</v>
      </c>
      <c r="I1687" s="8">
        <v>6</v>
      </c>
      <c r="J1687" s="9">
        <v>1.0982976386600799E-3</v>
      </c>
      <c r="K1687" s="8"/>
      <c r="L1687" s="9"/>
      <c r="M1687" s="8"/>
      <c r="N1687" s="9"/>
      <c r="O1687" s="54" t="s">
        <v>910</v>
      </c>
      <c r="P1687" s="55">
        <v>6</v>
      </c>
      <c r="Q1687" s="55">
        <v>6</v>
      </c>
      <c r="R1687" s="117"/>
    </row>
    <row r="1688" spans="2:18" s="1" customFormat="1" ht="11.85" customHeight="1" x14ac:dyDescent="0.15">
      <c r="B1688" s="116" t="s">
        <v>282</v>
      </c>
      <c r="C1688" s="56" t="s">
        <v>1006</v>
      </c>
      <c r="D1688" s="56" t="s">
        <v>906</v>
      </c>
      <c r="E1688" s="10">
        <v>1</v>
      </c>
      <c r="F1688" s="11">
        <v>0.5</v>
      </c>
      <c r="G1688" s="10">
        <v>1</v>
      </c>
      <c r="H1688" s="11">
        <v>2.8328611898016999E-3</v>
      </c>
      <c r="I1688" s="10">
        <v>176</v>
      </c>
      <c r="J1688" s="11">
        <v>3.2216730734028899E-2</v>
      </c>
      <c r="K1688" s="10">
        <v>1</v>
      </c>
      <c r="L1688" s="11">
        <v>1</v>
      </c>
      <c r="M1688" s="10">
        <v>160</v>
      </c>
      <c r="N1688" s="11">
        <v>0.90909090909090895</v>
      </c>
      <c r="O1688" s="58" t="s">
        <v>908</v>
      </c>
      <c r="P1688" s="59">
        <v>176</v>
      </c>
      <c r="Q1688" s="59"/>
      <c r="R1688" s="118"/>
    </row>
    <row r="1689" spans="2:18" s="1" customFormat="1" ht="11.85" customHeight="1" x14ac:dyDescent="0.15">
      <c r="B1689" s="116" t="s">
        <v>653</v>
      </c>
      <c r="C1689" s="52" t="s">
        <v>908</v>
      </c>
      <c r="D1689" s="52" t="s">
        <v>906</v>
      </c>
      <c r="E1689" s="8"/>
      <c r="F1689" s="9"/>
      <c r="G1689" s="8">
        <v>7</v>
      </c>
      <c r="H1689" s="9">
        <v>1.9830028328611901E-2</v>
      </c>
      <c r="I1689" s="8">
        <v>53</v>
      </c>
      <c r="J1689" s="9">
        <v>9.7016291414973501E-3</v>
      </c>
      <c r="K1689" s="8"/>
      <c r="L1689" s="9"/>
      <c r="M1689" s="8"/>
      <c r="N1689" s="9"/>
      <c r="O1689" s="54" t="s">
        <v>915</v>
      </c>
      <c r="P1689" s="55">
        <v>7.5714285714285703</v>
      </c>
      <c r="Q1689" s="55">
        <v>7.5714285714285703</v>
      </c>
      <c r="R1689" s="117"/>
    </row>
    <row r="1690" spans="2:18" s="1" customFormat="1" ht="11.85" customHeight="1" x14ac:dyDescent="0.15">
      <c r="B1690" s="116" t="s">
        <v>795</v>
      </c>
      <c r="C1690" s="56" t="s">
        <v>1006</v>
      </c>
      <c r="D1690" s="56" t="s">
        <v>906</v>
      </c>
      <c r="E1690" s="10"/>
      <c r="F1690" s="11"/>
      <c r="G1690" s="10">
        <v>1</v>
      </c>
      <c r="H1690" s="11">
        <v>2.8328611898016999E-3</v>
      </c>
      <c r="I1690" s="10">
        <v>7</v>
      </c>
      <c r="J1690" s="11">
        <v>1.2813472451034199E-3</v>
      </c>
      <c r="K1690" s="10"/>
      <c r="L1690" s="11"/>
      <c r="M1690" s="10"/>
      <c r="N1690" s="11"/>
      <c r="O1690" s="58" t="s">
        <v>916</v>
      </c>
      <c r="P1690" s="59">
        <v>7</v>
      </c>
      <c r="Q1690" s="59">
        <v>7</v>
      </c>
      <c r="R1690" s="118"/>
    </row>
    <row r="1691" spans="2:18" s="1" customFormat="1" ht="11.85" customHeight="1" x14ac:dyDescent="0.15">
      <c r="B1691" s="116" t="s">
        <v>625</v>
      </c>
      <c r="C1691" s="52" t="s">
        <v>912</v>
      </c>
      <c r="D1691" s="52" t="s">
        <v>906</v>
      </c>
      <c r="E1691" s="8"/>
      <c r="F1691" s="9"/>
      <c r="G1691" s="8">
        <v>2</v>
      </c>
      <c r="H1691" s="9">
        <v>5.6657223796033997E-3</v>
      </c>
      <c r="I1691" s="8">
        <v>9</v>
      </c>
      <c r="J1691" s="9">
        <v>1.6474464579901199E-3</v>
      </c>
      <c r="K1691" s="8"/>
      <c r="L1691" s="9"/>
      <c r="M1691" s="8"/>
      <c r="N1691" s="9"/>
      <c r="O1691" s="54" t="s">
        <v>922</v>
      </c>
      <c r="P1691" s="55">
        <v>4.5</v>
      </c>
      <c r="Q1691" s="55">
        <v>4.5</v>
      </c>
      <c r="R1691" s="117"/>
    </row>
    <row r="1692" spans="2:18" s="1" customFormat="1" ht="11.85" customHeight="1" x14ac:dyDescent="0.15">
      <c r="B1692" s="116" t="s">
        <v>730</v>
      </c>
      <c r="C1692" s="56" t="s">
        <v>935</v>
      </c>
      <c r="D1692" s="56" t="s">
        <v>906</v>
      </c>
      <c r="E1692" s="10"/>
      <c r="F1692" s="11"/>
      <c r="G1692" s="10">
        <v>66</v>
      </c>
      <c r="H1692" s="11">
        <v>0.18696883852691201</v>
      </c>
      <c r="I1692" s="10">
        <v>475</v>
      </c>
      <c r="J1692" s="11">
        <v>8.6948563060589401E-2</v>
      </c>
      <c r="K1692" s="10"/>
      <c r="L1692" s="11"/>
      <c r="M1692" s="10"/>
      <c r="N1692" s="11"/>
      <c r="O1692" s="58" t="s">
        <v>963</v>
      </c>
      <c r="P1692" s="59">
        <v>7.1969696969696999</v>
      </c>
      <c r="Q1692" s="59">
        <v>7.1969696969696999</v>
      </c>
      <c r="R1692" s="118"/>
    </row>
    <row r="1693" spans="2:18" s="1" customFormat="1" ht="11.85" customHeight="1" x14ac:dyDescent="0.15">
      <c r="B1693" s="116" t="s">
        <v>715</v>
      </c>
      <c r="C1693" s="52" t="s">
        <v>935</v>
      </c>
      <c r="D1693" s="52" t="s">
        <v>906</v>
      </c>
      <c r="E1693" s="8"/>
      <c r="F1693" s="9"/>
      <c r="G1693" s="8">
        <v>2</v>
      </c>
      <c r="H1693" s="9">
        <v>5.6657223796033997E-3</v>
      </c>
      <c r="I1693" s="8">
        <v>104</v>
      </c>
      <c r="J1693" s="9">
        <v>1.9037159070108001E-2</v>
      </c>
      <c r="K1693" s="8">
        <v>1</v>
      </c>
      <c r="L1693" s="9">
        <v>0.5</v>
      </c>
      <c r="M1693" s="8">
        <v>24</v>
      </c>
      <c r="N1693" s="9">
        <v>0.230769230769231</v>
      </c>
      <c r="O1693" s="54" t="s">
        <v>955</v>
      </c>
      <c r="P1693" s="55">
        <v>52</v>
      </c>
      <c r="Q1693" s="55">
        <v>2</v>
      </c>
      <c r="R1693" s="117"/>
    </row>
    <row r="1694" spans="2:18" s="1" customFormat="1" ht="11.85" customHeight="1" x14ac:dyDescent="0.15">
      <c r="B1694" s="116" t="s">
        <v>657</v>
      </c>
      <c r="C1694" s="56" t="s">
        <v>935</v>
      </c>
      <c r="D1694" s="56" t="s">
        <v>899</v>
      </c>
      <c r="E1694" s="10"/>
      <c r="F1694" s="11"/>
      <c r="G1694" s="10">
        <v>3</v>
      </c>
      <c r="H1694" s="11">
        <v>8.4985835694051E-3</v>
      </c>
      <c r="I1694" s="10">
        <v>52</v>
      </c>
      <c r="J1694" s="11">
        <v>9.5185795350540003E-3</v>
      </c>
      <c r="K1694" s="10"/>
      <c r="L1694" s="11"/>
      <c r="M1694" s="10"/>
      <c r="N1694" s="11"/>
      <c r="O1694" s="58" t="s">
        <v>944</v>
      </c>
      <c r="P1694" s="59">
        <v>17.3333333333333</v>
      </c>
      <c r="Q1694" s="59">
        <v>17.3333333333333</v>
      </c>
      <c r="R1694" s="118">
        <v>2</v>
      </c>
    </row>
    <row r="1695" spans="2:18" s="1" customFormat="1" ht="11.85" customHeight="1" x14ac:dyDescent="0.15">
      <c r="B1695" s="116" t="s">
        <v>662</v>
      </c>
      <c r="C1695" s="52" t="s">
        <v>935</v>
      </c>
      <c r="D1695" s="52" t="s">
        <v>899</v>
      </c>
      <c r="E1695" s="8"/>
      <c r="F1695" s="9"/>
      <c r="G1695" s="8">
        <v>1</v>
      </c>
      <c r="H1695" s="9">
        <v>2.8328611898016999E-3</v>
      </c>
      <c r="I1695" s="8">
        <v>30</v>
      </c>
      <c r="J1695" s="9">
        <v>5.4914881933003801E-3</v>
      </c>
      <c r="K1695" s="8">
        <v>1</v>
      </c>
      <c r="L1695" s="9">
        <v>1</v>
      </c>
      <c r="M1695" s="8">
        <v>4</v>
      </c>
      <c r="N1695" s="9">
        <v>0.133333333333333</v>
      </c>
      <c r="O1695" s="54" t="s">
        <v>900</v>
      </c>
      <c r="P1695" s="55">
        <v>30</v>
      </c>
      <c r="Q1695" s="55"/>
      <c r="R1695" s="117">
        <v>0</v>
      </c>
    </row>
    <row r="1696" spans="2:18" s="1" customFormat="1" ht="11.85" customHeight="1" x14ac:dyDescent="0.15">
      <c r="B1696" s="116" t="s">
        <v>655</v>
      </c>
      <c r="C1696" s="56" t="s">
        <v>908</v>
      </c>
      <c r="D1696" s="56" t="s">
        <v>906</v>
      </c>
      <c r="E1696" s="10"/>
      <c r="F1696" s="11"/>
      <c r="G1696" s="10">
        <v>3</v>
      </c>
      <c r="H1696" s="11">
        <v>8.4985835694051E-3</v>
      </c>
      <c r="I1696" s="10">
        <v>10</v>
      </c>
      <c r="J1696" s="11">
        <v>1.8304960644334599E-3</v>
      </c>
      <c r="K1696" s="10"/>
      <c r="L1696" s="11"/>
      <c r="M1696" s="10"/>
      <c r="N1696" s="11"/>
      <c r="O1696" s="58" t="s">
        <v>928</v>
      </c>
      <c r="P1696" s="59">
        <v>3.3333333333333299</v>
      </c>
      <c r="Q1696" s="59">
        <v>3.3333333333333299</v>
      </c>
      <c r="R1696" s="118"/>
    </row>
    <row r="1697" spans="2:18" s="1" customFormat="1" ht="11.85" customHeight="1" x14ac:dyDescent="0.15">
      <c r="B1697" s="116" t="s">
        <v>288</v>
      </c>
      <c r="C1697" s="52" t="s">
        <v>1006</v>
      </c>
      <c r="D1697" s="52" t="s">
        <v>906</v>
      </c>
      <c r="E1697" s="8"/>
      <c r="F1697" s="9"/>
      <c r="G1697" s="8">
        <v>1</v>
      </c>
      <c r="H1697" s="9">
        <v>2.8328611898016999E-3</v>
      </c>
      <c r="I1697" s="8">
        <v>20</v>
      </c>
      <c r="J1697" s="9">
        <v>3.6609921288669198E-3</v>
      </c>
      <c r="K1697" s="8">
        <v>1</v>
      </c>
      <c r="L1697" s="9">
        <v>1</v>
      </c>
      <c r="M1697" s="8">
        <v>7</v>
      </c>
      <c r="N1697" s="9">
        <v>0.35</v>
      </c>
      <c r="O1697" s="54" t="s">
        <v>912</v>
      </c>
      <c r="P1697" s="55">
        <v>20</v>
      </c>
      <c r="Q1697" s="55"/>
      <c r="R1697" s="117"/>
    </row>
    <row r="1698" spans="2:18" s="1" customFormat="1" ht="11.85" customHeight="1" x14ac:dyDescent="0.15">
      <c r="B1698" s="116" t="s">
        <v>361</v>
      </c>
      <c r="C1698" s="56" t="s">
        <v>1004</v>
      </c>
      <c r="D1698" s="56" t="s">
        <v>906</v>
      </c>
      <c r="E1698" s="10"/>
      <c r="F1698" s="11"/>
      <c r="G1698" s="10">
        <v>1</v>
      </c>
      <c r="H1698" s="11">
        <v>2.8328611898016999E-3</v>
      </c>
      <c r="I1698" s="10">
        <v>10</v>
      </c>
      <c r="J1698" s="11">
        <v>1.8304960644334599E-3</v>
      </c>
      <c r="K1698" s="10"/>
      <c r="L1698" s="11"/>
      <c r="M1698" s="10"/>
      <c r="N1698" s="11"/>
      <c r="O1698" s="58" t="s">
        <v>923</v>
      </c>
      <c r="P1698" s="59">
        <v>10</v>
      </c>
      <c r="Q1698" s="59">
        <v>10</v>
      </c>
      <c r="R1698" s="118"/>
    </row>
    <row r="1699" spans="2:18" s="1" customFormat="1" ht="11.85" customHeight="1" x14ac:dyDescent="0.15">
      <c r="B1699" s="116" t="s">
        <v>452</v>
      </c>
      <c r="C1699" s="52" t="s">
        <v>1007</v>
      </c>
      <c r="D1699" s="52" t="s">
        <v>906</v>
      </c>
      <c r="E1699" s="8"/>
      <c r="F1699" s="9"/>
      <c r="G1699" s="8">
        <v>1</v>
      </c>
      <c r="H1699" s="9">
        <v>2.8328611898016999E-3</v>
      </c>
      <c r="I1699" s="8">
        <v>6</v>
      </c>
      <c r="J1699" s="9">
        <v>1.0982976386600799E-3</v>
      </c>
      <c r="K1699" s="8"/>
      <c r="L1699" s="9"/>
      <c r="M1699" s="8"/>
      <c r="N1699" s="9"/>
      <c r="O1699" s="54" t="s">
        <v>922</v>
      </c>
      <c r="P1699" s="55">
        <v>6</v>
      </c>
      <c r="Q1699" s="55">
        <v>6</v>
      </c>
      <c r="R1699" s="117"/>
    </row>
    <row r="1700" spans="2:18" s="1" customFormat="1" ht="11.85" customHeight="1" x14ac:dyDescent="0.15">
      <c r="B1700" s="116" t="s">
        <v>475</v>
      </c>
      <c r="C1700" s="56" t="s">
        <v>1002</v>
      </c>
      <c r="D1700" s="56" t="s">
        <v>899</v>
      </c>
      <c r="E1700" s="10"/>
      <c r="F1700" s="11"/>
      <c r="G1700" s="10">
        <v>1</v>
      </c>
      <c r="H1700" s="11">
        <v>2.8328611898016999E-3</v>
      </c>
      <c r="I1700" s="10">
        <v>20</v>
      </c>
      <c r="J1700" s="11">
        <v>3.6609921288669198E-3</v>
      </c>
      <c r="K1700" s="10"/>
      <c r="L1700" s="11"/>
      <c r="M1700" s="10"/>
      <c r="N1700" s="11"/>
      <c r="O1700" s="58" t="s">
        <v>944</v>
      </c>
      <c r="P1700" s="59">
        <v>20</v>
      </c>
      <c r="Q1700" s="59">
        <v>20</v>
      </c>
      <c r="R1700" s="118">
        <v>5</v>
      </c>
    </row>
    <row r="1701" spans="2:18" s="1" customFormat="1" ht="11.85" customHeight="1" x14ac:dyDescent="0.15">
      <c r="B1701" s="116" t="s">
        <v>362</v>
      </c>
      <c r="C1701" s="52" t="s">
        <v>1004</v>
      </c>
      <c r="D1701" s="52" t="s">
        <v>906</v>
      </c>
      <c r="E1701" s="8"/>
      <c r="F1701" s="9"/>
      <c r="G1701" s="8">
        <v>1</v>
      </c>
      <c r="H1701" s="9">
        <v>2.8328611898016999E-3</v>
      </c>
      <c r="I1701" s="8">
        <v>8</v>
      </c>
      <c r="J1701" s="9">
        <v>1.4643968515467699E-3</v>
      </c>
      <c r="K1701" s="8"/>
      <c r="L1701" s="9"/>
      <c r="M1701" s="8"/>
      <c r="N1701" s="9"/>
      <c r="O1701" s="54" t="s">
        <v>900</v>
      </c>
      <c r="P1701" s="55">
        <v>8</v>
      </c>
      <c r="Q1701" s="55">
        <v>8</v>
      </c>
      <c r="R1701" s="117"/>
    </row>
    <row r="1702" spans="2:18" s="1" customFormat="1" ht="11.85" customHeight="1" x14ac:dyDescent="0.15">
      <c r="B1702" s="116" t="s">
        <v>448</v>
      </c>
      <c r="C1702" s="56" t="s">
        <v>1013</v>
      </c>
      <c r="D1702" s="56" t="s">
        <v>906</v>
      </c>
      <c r="E1702" s="10"/>
      <c r="F1702" s="11"/>
      <c r="G1702" s="10">
        <v>3</v>
      </c>
      <c r="H1702" s="11">
        <v>8.4985835694051E-3</v>
      </c>
      <c r="I1702" s="10">
        <v>22</v>
      </c>
      <c r="J1702" s="11">
        <v>4.0270913417536202E-3</v>
      </c>
      <c r="K1702" s="10">
        <v>1</v>
      </c>
      <c r="L1702" s="11">
        <v>0.33333333333333298</v>
      </c>
      <c r="M1702" s="10">
        <v>2</v>
      </c>
      <c r="N1702" s="11">
        <v>9.0909090909090898E-2</v>
      </c>
      <c r="O1702" s="58" t="s">
        <v>922</v>
      </c>
      <c r="P1702" s="59">
        <v>7.3333333333333304</v>
      </c>
      <c r="Q1702" s="59">
        <v>5.5</v>
      </c>
      <c r="R1702" s="118"/>
    </row>
    <row r="1703" spans="2:18" s="1" customFormat="1" ht="11.85" customHeight="1" x14ac:dyDescent="0.15">
      <c r="B1703" s="116" t="s">
        <v>709</v>
      </c>
      <c r="C1703" s="52" t="s">
        <v>909</v>
      </c>
      <c r="D1703" s="52" t="s">
        <v>906</v>
      </c>
      <c r="E1703" s="8"/>
      <c r="F1703" s="9"/>
      <c r="G1703" s="8">
        <v>1</v>
      </c>
      <c r="H1703" s="9">
        <v>2.8328611898016999E-3</v>
      </c>
      <c r="I1703" s="8">
        <v>4</v>
      </c>
      <c r="J1703" s="9">
        <v>7.3219842577338496E-4</v>
      </c>
      <c r="K1703" s="8"/>
      <c r="L1703" s="9"/>
      <c r="M1703" s="8"/>
      <c r="N1703" s="9"/>
      <c r="O1703" s="54" t="s">
        <v>922</v>
      </c>
      <c r="P1703" s="55">
        <v>4</v>
      </c>
      <c r="Q1703" s="55">
        <v>4</v>
      </c>
      <c r="R1703" s="117"/>
    </row>
    <row r="1704" spans="2:18" s="1" customFormat="1" ht="11.85" customHeight="1" x14ac:dyDescent="0.15">
      <c r="B1704" s="116" t="s">
        <v>650</v>
      </c>
      <c r="C1704" s="56" t="s">
        <v>908</v>
      </c>
      <c r="D1704" s="56" t="s">
        <v>899</v>
      </c>
      <c r="E1704" s="10"/>
      <c r="F1704" s="11"/>
      <c r="G1704" s="10">
        <v>3</v>
      </c>
      <c r="H1704" s="11">
        <v>8.4985835694051E-3</v>
      </c>
      <c r="I1704" s="10">
        <v>44</v>
      </c>
      <c r="J1704" s="11">
        <v>8.05418268350723E-3</v>
      </c>
      <c r="K1704" s="10"/>
      <c r="L1704" s="11"/>
      <c r="M1704" s="10"/>
      <c r="N1704" s="11"/>
      <c r="O1704" s="58" t="s">
        <v>909</v>
      </c>
      <c r="P1704" s="59">
        <v>14.6666666666667</v>
      </c>
      <c r="Q1704" s="59">
        <v>14.6666666666667</v>
      </c>
      <c r="R1704" s="118">
        <v>6.3333333333333304</v>
      </c>
    </row>
    <row r="1705" spans="2:18" s="1" customFormat="1" ht="11.85" customHeight="1" x14ac:dyDescent="0.15">
      <c r="B1705" s="116" t="s">
        <v>575</v>
      </c>
      <c r="C1705" s="52" t="s">
        <v>916</v>
      </c>
      <c r="D1705" s="52" t="s">
        <v>906</v>
      </c>
      <c r="E1705" s="8"/>
      <c r="F1705" s="9"/>
      <c r="G1705" s="8">
        <v>1</v>
      </c>
      <c r="H1705" s="9">
        <v>2.8328611898016999E-3</v>
      </c>
      <c r="I1705" s="8">
        <v>3</v>
      </c>
      <c r="J1705" s="9">
        <v>5.4914881933003801E-4</v>
      </c>
      <c r="K1705" s="8"/>
      <c r="L1705" s="9"/>
      <c r="M1705" s="8"/>
      <c r="N1705" s="9"/>
      <c r="O1705" s="54" t="s">
        <v>934</v>
      </c>
      <c r="P1705" s="55">
        <v>3</v>
      </c>
      <c r="Q1705" s="55">
        <v>3</v>
      </c>
      <c r="R1705" s="117"/>
    </row>
    <row r="1706" spans="2:18" s="1" customFormat="1" ht="11.85" customHeight="1" x14ac:dyDescent="0.15">
      <c r="B1706" s="116" t="s">
        <v>335</v>
      </c>
      <c r="C1706" s="56" t="s">
        <v>1013</v>
      </c>
      <c r="D1706" s="56" t="s">
        <v>906</v>
      </c>
      <c r="E1706" s="10"/>
      <c r="F1706" s="11"/>
      <c r="G1706" s="10">
        <v>1</v>
      </c>
      <c r="H1706" s="11">
        <v>2.8328611898016999E-3</v>
      </c>
      <c r="I1706" s="10">
        <v>2</v>
      </c>
      <c r="J1706" s="11">
        <v>3.6609921288669199E-4</v>
      </c>
      <c r="K1706" s="10"/>
      <c r="L1706" s="11"/>
      <c r="M1706" s="10"/>
      <c r="N1706" s="11"/>
      <c r="O1706" s="58" t="s">
        <v>916</v>
      </c>
      <c r="P1706" s="59">
        <v>2</v>
      </c>
      <c r="Q1706" s="59">
        <v>2</v>
      </c>
      <c r="R1706" s="118"/>
    </row>
    <row r="1707" spans="2:18" s="1" customFormat="1" ht="11.85" customHeight="1" x14ac:dyDescent="0.15">
      <c r="B1707" s="116" t="s">
        <v>656</v>
      </c>
      <c r="C1707" s="52" t="s">
        <v>935</v>
      </c>
      <c r="D1707" s="52" t="s">
        <v>899</v>
      </c>
      <c r="E1707" s="8"/>
      <c r="F1707" s="9"/>
      <c r="G1707" s="8">
        <v>1</v>
      </c>
      <c r="H1707" s="9">
        <v>2.8328611898016999E-3</v>
      </c>
      <c r="I1707" s="8">
        <v>13</v>
      </c>
      <c r="J1707" s="9">
        <v>2.3796448837635001E-3</v>
      </c>
      <c r="K1707" s="8"/>
      <c r="L1707" s="9"/>
      <c r="M1707" s="8"/>
      <c r="N1707" s="9"/>
      <c r="O1707" s="54" t="s">
        <v>913</v>
      </c>
      <c r="P1707" s="55">
        <v>13</v>
      </c>
      <c r="Q1707" s="55">
        <v>13</v>
      </c>
      <c r="R1707" s="117">
        <v>2</v>
      </c>
    </row>
    <row r="1708" spans="2:18" s="1" customFormat="1" ht="11.85" customHeight="1" x14ac:dyDescent="0.15">
      <c r="B1708" s="116" t="s">
        <v>459</v>
      </c>
      <c r="C1708" s="56" t="s">
        <v>1005</v>
      </c>
      <c r="D1708" s="56" t="s">
        <v>899</v>
      </c>
      <c r="E1708" s="10"/>
      <c r="F1708" s="11"/>
      <c r="G1708" s="10">
        <v>1</v>
      </c>
      <c r="H1708" s="11">
        <v>2.8328611898016999E-3</v>
      </c>
      <c r="I1708" s="10">
        <v>11</v>
      </c>
      <c r="J1708" s="11">
        <v>2.0135456708768101E-3</v>
      </c>
      <c r="K1708" s="10"/>
      <c r="L1708" s="11"/>
      <c r="M1708" s="10"/>
      <c r="N1708" s="11"/>
      <c r="O1708" s="58" t="s">
        <v>928</v>
      </c>
      <c r="P1708" s="59">
        <v>11</v>
      </c>
      <c r="Q1708" s="59">
        <v>11</v>
      </c>
      <c r="R1708" s="118">
        <v>0</v>
      </c>
    </row>
    <row r="1709" spans="2:18" s="1" customFormat="1" ht="11.85" customHeight="1" x14ac:dyDescent="0.15">
      <c r="B1709" s="116" t="s">
        <v>277</v>
      </c>
      <c r="C1709" s="52" t="s">
        <v>1006</v>
      </c>
      <c r="D1709" s="52" t="s">
        <v>899</v>
      </c>
      <c r="E1709" s="8"/>
      <c r="F1709" s="9"/>
      <c r="G1709" s="8">
        <v>1</v>
      </c>
      <c r="H1709" s="9">
        <v>2.8328611898016999E-3</v>
      </c>
      <c r="I1709" s="8">
        <v>13</v>
      </c>
      <c r="J1709" s="9">
        <v>2.3796448837635001E-3</v>
      </c>
      <c r="K1709" s="8"/>
      <c r="L1709" s="9"/>
      <c r="M1709" s="8"/>
      <c r="N1709" s="9"/>
      <c r="O1709" s="54" t="s">
        <v>902</v>
      </c>
      <c r="P1709" s="55">
        <v>13</v>
      </c>
      <c r="Q1709" s="55">
        <v>13</v>
      </c>
      <c r="R1709" s="117">
        <v>4</v>
      </c>
    </row>
    <row r="1710" spans="2:18" s="1" customFormat="1" ht="11.85" customHeight="1" x14ac:dyDescent="0.15">
      <c r="B1710" s="116" t="s">
        <v>652</v>
      </c>
      <c r="C1710" s="56" t="s">
        <v>908</v>
      </c>
      <c r="D1710" s="56" t="s">
        <v>906</v>
      </c>
      <c r="E1710" s="10"/>
      <c r="F1710" s="11"/>
      <c r="G1710" s="10">
        <v>11</v>
      </c>
      <c r="H1710" s="11">
        <v>3.1161473087818699E-2</v>
      </c>
      <c r="I1710" s="10">
        <v>88</v>
      </c>
      <c r="J1710" s="11">
        <v>1.6108365367014502E-2</v>
      </c>
      <c r="K1710" s="10"/>
      <c r="L1710" s="11"/>
      <c r="M1710" s="10"/>
      <c r="N1710" s="11"/>
      <c r="O1710" s="58" t="s">
        <v>908</v>
      </c>
      <c r="P1710" s="59">
        <v>8</v>
      </c>
      <c r="Q1710" s="59">
        <v>8</v>
      </c>
      <c r="R1710" s="118"/>
    </row>
    <row r="1711" spans="2:18" s="1" customFormat="1" ht="11.85" customHeight="1" x14ac:dyDescent="0.15">
      <c r="B1711" s="116" t="s">
        <v>772</v>
      </c>
      <c r="C1711" s="52" t="s">
        <v>935</v>
      </c>
      <c r="D1711" s="52" t="s">
        <v>899</v>
      </c>
      <c r="E1711" s="8"/>
      <c r="F1711" s="9"/>
      <c r="G1711" s="8">
        <v>1</v>
      </c>
      <c r="H1711" s="9">
        <v>2.8328611898016999E-3</v>
      </c>
      <c r="I1711" s="8">
        <v>27</v>
      </c>
      <c r="J1711" s="9">
        <v>4.9423393739703499E-3</v>
      </c>
      <c r="K1711" s="8"/>
      <c r="L1711" s="9"/>
      <c r="M1711" s="8"/>
      <c r="N1711" s="9"/>
      <c r="O1711" s="54" t="s">
        <v>934</v>
      </c>
      <c r="P1711" s="55">
        <v>27</v>
      </c>
      <c r="Q1711" s="55">
        <v>27</v>
      </c>
      <c r="R1711" s="117">
        <v>3</v>
      </c>
    </row>
    <row r="1712" spans="2:18" s="1" customFormat="1" ht="11.85" customHeight="1" x14ac:dyDescent="0.15">
      <c r="B1712" s="116" t="s">
        <v>670</v>
      </c>
      <c r="C1712" s="56" t="s">
        <v>918</v>
      </c>
      <c r="D1712" s="56" t="s">
        <v>906</v>
      </c>
      <c r="E1712" s="10"/>
      <c r="F1712" s="11"/>
      <c r="G1712" s="10">
        <v>5</v>
      </c>
      <c r="H1712" s="11">
        <v>1.4164305949008501E-2</v>
      </c>
      <c r="I1712" s="10">
        <v>49</v>
      </c>
      <c r="J1712" s="11">
        <v>8.9694307157239597E-3</v>
      </c>
      <c r="K1712" s="10">
        <v>1</v>
      </c>
      <c r="L1712" s="11">
        <v>0.2</v>
      </c>
      <c r="M1712" s="10">
        <v>1</v>
      </c>
      <c r="N1712" s="11">
        <v>2.04081632653061E-2</v>
      </c>
      <c r="O1712" s="58" t="s">
        <v>909</v>
      </c>
      <c r="P1712" s="59">
        <v>9.8000000000000007</v>
      </c>
      <c r="Q1712" s="59">
        <v>6.25</v>
      </c>
      <c r="R1712" s="118"/>
    </row>
    <row r="1713" spans="2:18" s="1" customFormat="1" ht="11.85" customHeight="1" x14ac:dyDescent="0.15">
      <c r="B1713" s="116" t="s">
        <v>660</v>
      </c>
      <c r="C1713" s="52" t="s">
        <v>935</v>
      </c>
      <c r="D1713" s="52" t="s">
        <v>906</v>
      </c>
      <c r="E1713" s="8"/>
      <c r="F1713" s="9"/>
      <c r="G1713" s="8">
        <v>18</v>
      </c>
      <c r="H1713" s="9">
        <v>5.09915014164306E-2</v>
      </c>
      <c r="I1713" s="8">
        <v>579</v>
      </c>
      <c r="J1713" s="9">
        <v>0.105985722130697</v>
      </c>
      <c r="K1713" s="8">
        <v>6</v>
      </c>
      <c r="L1713" s="9">
        <v>0.33333333333333298</v>
      </c>
      <c r="M1713" s="8">
        <v>189</v>
      </c>
      <c r="N1713" s="9">
        <v>0.32642487046632102</v>
      </c>
      <c r="O1713" s="54" t="s">
        <v>911</v>
      </c>
      <c r="P1713" s="55">
        <v>32.1666666666667</v>
      </c>
      <c r="Q1713" s="55">
        <v>17.5</v>
      </c>
      <c r="R1713" s="117"/>
    </row>
    <row r="1714" spans="2:18" s="1" customFormat="1" ht="15.4" customHeight="1" x14ac:dyDescent="0.15">
      <c r="B1714" s="119" t="s">
        <v>1009</v>
      </c>
      <c r="C1714" s="63"/>
      <c r="D1714" s="63"/>
      <c r="E1714" s="20">
        <v>1</v>
      </c>
      <c r="F1714" s="22">
        <v>1</v>
      </c>
      <c r="G1714" s="20">
        <v>0</v>
      </c>
      <c r="H1714" s="22">
        <v>0</v>
      </c>
      <c r="I1714" s="20">
        <v>0</v>
      </c>
      <c r="J1714" s="22">
        <v>0</v>
      </c>
      <c r="K1714" s="20">
        <v>0</v>
      </c>
      <c r="L1714" s="22">
        <v>0</v>
      </c>
      <c r="M1714" s="20">
        <v>0</v>
      </c>
      <c r="N1714" s="22">
        <v>0</v>
      </c>
      <c r="O1714" s="63"/>
      <c r="P1714" s="64">
        <v>0</v>
      </c>
      <c r="Q1714" s="64">
        <v>0</v>
      </c>
      <c r="R1714" s="120">
        <v>0</v>
      </c>
    </row>
    <row r="1715" spans="2:18" s="1" customFormat="1" ht="14.65" customHeight="1" x14ac:dyDescent="0.15">
      <c r="B1715" s="119" t="s">
        <v>1010</v>
      </c>
      <c r="C1715" s="65"/>
      <c r="D1715" s="65"/>
      <c r="E1715" s="21">
        <v>1</v>
      </c>
      <c r="F1715" s="23">
        <v>1</v>
      </c>
      <c r="G1715" s="21">
        <v>0</v>
      </c>
      <c r="H1715" s="23">
        <v>0</v>
      </c>
      <c r="I1715" s="21">
        <v>0</v>
      </c>
      <c r="J1715" s="23">
        <v>0</v>
      </c>
      <c r="K1715" s="21">
        <v>0</v>
      </c>
      <c r="L1715" s="23">
        <v>0</v>
      </c>
      <c r="M1715" s="21">
        <v>0</v>
      </c>
      <c r="N1715" s="23">
        <v>0</v>
      </c>
      <c r="O1715" s="65"/>
      <c r="P1715" s="66">
        <v>0</v>
      </c>
      <c r="Q1715" s="66">
        <v>0</v>
      </c>
      <c r="R1715" s="121"/>
    </row>
    <row r="1716" spans="2:18" s="1" customFormat="1" ht="14.65" customHeight="1" x14ac:dyDescent="0.15">
      <c r="B1716" s="108" t="s">
        <v>879</v>
      </c>
      <c r="C1716" s="122"/>
      <c r="D1716" s="122"/>
      <c r="E1716" s="109">
        <v>4</v>
      </c>
      <c r="F1716" s="110">
        <v>1.1204481792717101E-2</v>
      </c>
      <c r="G1716" s="109">
        <v>353</v>
      </c>
      <c r="H1716" s="110">
        <v>1</v>
      </c>
      <c r="I1716" s="109">
        <v>5463</v>
      </c>
      <c r="J1716" s="110">
        <v>1</v>
      </c>
      <c r="K1716" s="109">
        <v>41</v>
      </c>
      <c r="L1716" s="110">
        <v>0.11614730878187</v>
      </c>
      <c r="M1716" s="109">
        <v>914</v>
      </c>
      <c r="N1716" s="110">
        <v>0.16730734028921801</v>
      </c>
      <c r="O1716" s="122"/>
      <c r="P1716" s="123">
        <v>15.4759206798867</v>
      </c>
      <c r="Q1716" s="123">
        <v>10.592948717948699</v>
      </c>
      <c r="R1716" s="124">
        <v>9.0384615384615401</v>
      </c>
    </row>
    <row r="1717" spans="2:18" s="1" customFormat="1" ht="12.75" customHeight="1" x14ac:dyDescent="0.2">
      <c r="B1717" s="183" t="s">
        <v>979</v>
      </c>
      <c r="C1717" s="183"/>
      <c r="D1717" s="183"/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</row>
    <row r="1718" spans="2:18" s="1" customFormat="1" ht="14.65" customHeight="1" x14ac:dyDescent="0.15"/>
    <row r="1719" spans="2:18" s="1" customFormat="1" ht="14.65" customHeight="1" x14ac:dyDescent="0.15">
      <c r="B1719" s="114" t="s">
        <v>1854</v>
      </c>
    </row>
    <row r="1720" spans="2:18" s="1" customFormat="1" ht="21.75" customHeight="1" x14ac:dyDescent="0.2">
      <c r="B1720" s="192"/>
      <c r="C1720" s="101"/>
      <c r="D1720" s="193"/>
      <c r="E1720" s="193"/>
      <c r="F1720" s="193"/>
      <c r="G1720" s="167" t="s">
        <v>885</v>
      </c>
      <c r="H1720" s="167"/>
      <c r="I1720" s="167"/>
      <c r="J1720" s="167"/>
      <c r="K1720" s="167"/>
      <c r="L1720" s="167"/>
      <c r="M1720" s="167"/>
      <c r="N1720" s="167"/>
      <c r="O1720" s="167"/>
      <c r="P1720" s="167"/>
      <c r="Q1720" s="167"/>
      <c r="R1720" s="167"/>
    </row>
    <row r="1721" spans="2:18" s="1" customFormat="1" ht="14.65" customHeight="1" x14ac:dyDescent="0.2">
      <c r="B1721" s="192"/>
      <c r="C1721" s="62"/>
      <c r="D1721" s="193"/>
      <c r="E1721" s="193"/>
      <c r="F1721" s="193"/>
      <c r="G1721" s="177" t="s">
        <v>832</v>
      </c>
      <c r="H1721" s="177"/>
      <c r="I1721" s="177"/>
      <c r="J1721" s="177"/>
      <c r="K1721" s="174" t="s">
        <v>886</v>
      </c>
      <c r="L1721" s="174"/>
      <c r="M1721" s="174"/>
      <c r="N1721" s="174"/>
      <c r="O1721" s="174" t="s">
        <v>887</v>
      </c>
      <c r="P1721" s="191" t="s">
        <v>888</v>
      </c>
      <c r="Q1721" s="191"/>
      <c r="R1721" s="191"/>
    </row>
    <row r="1722" spans="2:18" s="1" customFormat="1" ht="14.65" customHeight="1" x14ac:dyDescent="0.15">
      <c r="B1722" s="194" t="s">
        <v>274</v>
      </c>
      <c r="C1722" s="177" t="s">
        <v>1001</v>
      </c>
      <c r="D1722" s="177" t="s">
        <v>889</v>
      </c>
      <c r="E1722" s="195" t="s">
        <v>842</v>
      </c>
      <c r="F1722" s="195"/>
      <c r="G1722" s="177" t="s">
        <v>890</v>
      </c>
      <c r="H1722" s="177"/>
      <c r="I1722" s="177" t="s">
        <v>891</v>
      </c>
      <c r="J1722" s="177"/>
      <c r="K1722" s="174" t="s">
        <v>890</v>
      </c>
      <c r="L1722" s="174"/>
      <c r="M1722" s="174" t="s">
        <v>891</v>
      </c>
      <c r="N1722" s="174"/>
      <c r="O1722" s="174"/>
      <c r="P1722" s="191"/>
      <c r="Q1722" s="191"/>
      <c r="R1722" s="191"/>
    </row>
    <row r="1723" spans="2:18" s="1" customFormat="1" ht="37.15" customHeight="1" x14ac:dyDescent="0.15">
      <c r="B1723" s="194"/>
      <c r="C1723" s="177"/>
      <c r="D1723" s="177"/>
      <c r="E1723" s="50" t="s">
        <v>892</v>
      </c>
      <c r="F1723" s="50" t="s">
        <v>893</v>
      </c>
      <c r="G1723" s="50" t="s">
        <v>892</v>
      </c>
      <c r="H1723" s="27" t="s">
        <v>894</v>
      </c>
      <c r="I1723" s="50" t="s">
        <v>892</v>
      </c>
      <c r="J1723" s="27" t="s">
        <v>894</v>
      </c>
      <c r="K1723" s="27" t="s">
        <v>892</v>
      </c>
      <c r="L1723" s="27" t="s">
        <v>893</v>
      </c>
      <c r="M1723" s="27" t="s">
        <v>892</v>
      </c>
      <c r="N1723" s="27" t="s">
        <v>893</v>
      </c>
      <c r="O1723" s="174"/>
      <c r="P1723" s="27" t="s">
        <v>895</v>
      </c>
      <c r="Q1723" s="27" t="s">
        <v>896</v>
      </c>
      <c r="R1723" s="115" t="s">
        <v>897</v>
      </c>
    </row>
    <row r="1724" spans="2:18" s="1" customFormat="1" ht="11.85" customHeight="1" x14ac:dyDescent="0.15">
      <c r="B1724" s="116" t="s">
        <v>391</v>
      </c>
      <c r="C1724" s="52" t="s">
        <v>1003</v>
      </c>
      <c r="D1724" s="52" t="s">
        <v>906</v>
      </c>
      <c r="E1724" s="8"/>
      <c r="F1724" s="9"/>
      <c r="G1724" s="8">
        <v>1</v>
      </c>
      <c r="H1724" s="9">
        <v>1.3513513513513499E-3</v>
      </c>
      <c r="I1724" s="8">
        <v>1</v>
      </c>
      <c r="J1724" s="9">
        <v>1.63025758069775E-4</v>
      </c>
      <c r="K1724" s="8"/>
      <c r="L1724" s="9"/>
      <c r="M1724" s="8"/>
      <c r="N1724" s="9"/>
      <c r="O1724" s="54" t="s">
        <v>915</v>
      </c>
      <c r="P1724" s="55">
        <v>1</v>
      </c>
      <c r="Q1724" s="55">
        <v>1</v>
      </c>
      <c r="R1724" s="117"/>
    </row>
    <row r="1725" spans="2:18" s="1" customFormat="1" ht="11.85" customHeight="1" x14ac:dyDescent="0.15">
      <c r="B1725" s="116" t="s">
        <v>356</v>
      </c>
      <c r="C1725" s="56" t="s">
        <v>1004</v>
      </c>
      <c r="D1725" s="56" t="s">
        <v>906</v>
      </c>
      <c r="E1725" s="10"/>
      <c r="F1725" s="11"/>
      <c r="G1725" s="10">
        <v>10</v>
      </c>
      <c r="H1725" s="11">
        <v>1.35135135135135E-2</v>
      </c>
      <c r="I1725" s="10">
        <v>103</v>
      </c>
      <c r="J1725" s="11">
        <v>1.67916530811868E-2</v>
      </c>
      <c r="K1725" s="10"/>
      <c r="L1725" s="11"/>
      <c r="M1725" s="10"/>
      <c r="N1725" s="11"/>
      <c r="O1725" s="58" t="s">
        <v>914</v>
      </c>
      <c r="P1725" s="59">
        <v>10.3</v>
      </c>
      <c r="Q1725" s="59">
        <v>10.3</v>
      </c>
      <c r="R1725" s="118"/>
    </row>
    <row r="1726" spans="2:18" s="1" customFormat="1" ht="11.85" customHeight="1" x14ac:dyDescent="0.15">
      <c r="B1726" s="116" t="s">
        <v>358</v>
      </c>
      <c r="C1726" s="52" t="s">
        <v>1004</v>
      </c>
      <c r="D1726" s="52" t="s">
        <v>906</v>
      </c>
      <c r="E1726" s="8"/>
      <c r="F1726" s="9"/>
      <c r="G1726" s="8">
        <v>16</v>
      </c>
      <c r="H1726" s="9">
        <v>2.1621621621621599E-2</v>
      </c>
      <c r="I1726" s="8">
        <v>199</v>
      </c>
      <c r="J1726" s="9">
        <v>3.2442125855885198E-2</v>
      </c>
      <c r="K1726" s="8">
        <v>4</v>
      </c>
      <c r="L1726" s="9">
        <v>0.25</v>
      </c>
      <c r="M1726" s="8">
        <v>46</v>
      </c>
      <c r="N1726" s="9">
        <v>0.231155778894472</v>
      </c>
      <c r="O1726" s="54" t="s">
        <v>923</v>
      </c>
      <c r="P1726" s="55">
        <v>12.4375</v>
      </c>
      <c r="Q1726" s="55">
        <v>7.75</v>
      </c>
      <c r="R1726" s="117"/>
    </row>
    <row r="1727" spans="2:18" s="1" customFormat="1" ht="11.85" customHeight="1" x14ac:dyDescent="0.15">
      <c r="B1727" s="116" t="s">
        <v>809</v>
      </c>
      <c r="C1727" s="56" t="s">
        <v>918</v>
      </c>
      <c r="D1727" s="56" t="s">
        <v>906</v>
      </c>
      <c r="E1727" s="10"/>
      <c r="F1727" s="11"/>
      <c r="G1727" s="10">
        <v>2</v>
      </c>
      <c r="H1727" s="11">
        <v>2.7027027027026998E-3</v>
      </c>
      <c r="I1727" s="10">
        <v>30</v>
      </c>
      <c r="J1727" s="11">
        <v>4.8907727420932504E-3</v>
      </c>
      <c r="K1727" s="10"/>
      <c r="L1727" s="11"/>
      <c r="M1727" s="10"/>
      <c r="N1727" s="11"/>
      <c r="O1727" s="58" t="s">
        <v>971</v>
      </c>
      <c r="P1727" s="59">
        <v>15</v>
      </c>
      <c r="Q1727" s="59">
        <v>15</v>
      </c>
      <c r="R1727" s="118"/>
    </row>
    <row r="1728" spans="2:18" s="1" customFormat="1" ht="11.85" customHeight="1" x14ac:dyDescent="0.15">
      <c r="B1728" s="116" t="s">
        <v>710</v>
      </c>
      <c r="C1728" s="52" t="s">
        <v>909</v>
      </c>
      <c r="D1728" s="52" t="s">
        <v>906</v>
      </c>
      <c r="E1728" s="8">
        <v>6</v>
      </c>
      <c r="F1728" s="9">
        <v>0.35294117647058798</v>
      </c>
      <c r="G1728" s="8">
        <v>11</v>
      </c>
      <c r="H1728" s="9">
        <v>1.48648648648649E-2</v>
      </c>
      <c r="I1728" s="8">
        <v>37</v>
      </c>
      <c r="J1728" s="9">
        <v>6.03195304858168E-3</v>
      </c>
      <c r="K1728" s="8"/>
      <c r="L1728" s="9"/>
      <c r="M1728" s="8"/>
      <c r="N1728" s="9"/>
      <c r="O1728" s="54" t="s">
        <v>922</v>
      </c>
      <c r="P1728" s="55">
        <v>3.3636363636363602</v>
      </c>
      <c r="Q1728" s="55">
        <v>3.3636363636363602</v>
      </c>
      <c r="R1728" s="117"/>
    </row>
    <row r="1729" spans="2:18" s="1" customFormat="1" ht="11.85" customHeight="1" x14ac:dyDescent="0.15">
      <c r="B1729" s="116" t="s">
        <v>665</v>
      </c>
      <c r="C1729" s="56" t="s">
        <v>935</v>
      </c>
      <c r="D1729" s="56" t="s">
        <v>906</v>
      </c>
      <c r="E1729" s="10">
        <v>15</v>
      </c>
      <c r="F1729" s="11">
        <v>3.5294117647058802E-2</v>
      </c>
      <c r="G1729" s="10">
        <v>410</v>
      </c>
      <c r="H1729" s="11">
        <v>0.55405405405405395</v>
      </c>
      <c r="I1729" s="10">
        <v>2084</v>
      </c>
      <c r="J1729" s="11">
        <v>0.33974567981741099</v>
      </c>
      <c r="K1729" s="10">
        <v>17</v>
      </c>
      <c r="L1729" s="11">
        <v>4.1463414634146302E-2</v>
      </c>
      <c r="M1729" s="10">
        <v>216</v>
      </c>
      <c r="N1729" s="11">
        <v>0.103646833013436</v>
      </c>
      <c r="O1729" s="58" t="s">
        <v>922</v>
      </c>
      <c r="P1729" s="59">
        <v>5.0829268292682901</v>
      </c>
      <c r="Q1729" s="59">
        <v>4.3638676844783699</v>
      </c>
      <c r="R1729" s="118"/>
    </row>
    <row r="1730" spans="2:18" s="1" customFormat="1" ht="11.85" customHeight="1" x14ac:dyDescent="0.15">
      <c r="B1730" s="116" t="s">
        <v>572</v>
      </c>
      <c r="C1730" s="52" t="s">
        <v>916</v>
      </c>
      <c r="D1730" s="52" t="s">
        <v>906</v>
      </c>
      <c r="E1730" s="8"/>
      <c r="F1730" s="9"/>
      <c r="G1730" s="8">
        <v>6</v>
      </c>
      <c r="H1730" s="9">
        <v>8.1081081081081103E-3</v>
      </c>
      <c r="I1730" s="8">
        <v>47</v>
      </c>
      <c r="J1730" s="9">
        <v>7.6622106292794298E-3</v>
      </c>
      <c r="K1730" s="8"/>
      <c r="L1730" s="9"/>
      <c r="M1730" s="8"/>
      <c r="N1730" s="9"/>
      <c r="O1730" s="54" t="s">
        <v>943</v>
      </c>
      <c r="P1730" s="55">
        <v>7.8333333333333304</v>
      </c>
      <c r="Q1730" s="55">
        <v>7.8333333333333304</v>
      </c>
      <c r="R1730" s="117"/>
    </row>
    <row r="1731" spans="2:18" s="1" customFormat="1" ht="11.85" customHeight="1" x14ac:dyDescent="0.15">
      <c r="B1731" s="116" t="s">
        <v>445</v>
      </c>
      <c r="C1731" s="56" t="s">
        <v>1007</v>
      </c>
      <c r="D1731" s="56" t="s">
        <v>906</v>
      </c>
      <c r="E1731" s="10"/>
      <c r="F1731" s="11"/>
      <c r="G1731" s="10">
        <v>1</v>
      </c>
      <c r="H1731" s="11">
        <v>1.3513513513513499E-3</v>
      </c>
      <c r="I1731" s="10">
        <v>2</v>
      </c>
      <c r="J1731" s="11">
        <v>3.2605151613954999E-4</v>
      </c>
      <c r="K1731" s="10"/>
      <c r="L1731" s="11"/>
      <c r="M1731" s="10"/>
      <c r="N1731" s="11"/>
      <c r="O1731" s="58" t="s">
        <v>918</v>
      </c>
      <c r="P1731" s="59">
        <v>2</v>
      </c>
      <c r="Q1731" s="59">
        <v>2</v>
      </c>
      <c r="R1731" s="118"/>
    </row>
    <row r="1732" spans="2:18" s="1" customFormat="1" ht="11.85" customHeight="1" x14ac:dyDescent="0.15">
      <c r="B1732" s="116" t="s">
        <v>651</v>
      </c>
      <c r="C1732" s="52" t="s">
        <v>908</v>
      </c>
      <c r="D1732" s="52" t="s">
        <v>906</v>
      </c>
      <c r="E1732" s="8">
        <v>3</v>
      </c>
      <c r="F1732" s="9">
        <v>0.42857142857142899</v>
      </c>
      <c r="G1732" s="8">
        <v>4</v>
      </c>
      <c r="H1732" s="9">
        <v>5.40540540540541E-3</v>
      </c>
      <c r="I1732" s="8">
        <v>23</v>
      </c>
      <c r="J1732" s="9">
        <v>3.7495924356048299E-3</v>
      </c>
      <c r="K1732" s="8"/>
      <c r="L1732" s="9"/>
      <c r="M1732" s="8"/>
      <c r="N1732" s="9"/>
      <c r="O1732" s="54" t="s">
        <v>945</v>
      </c>
      <c r="P1732" s="55">
        <v>5.75</v>
      </c>
      <c r="Q1732" s="55">
        <v>5.75</v>
      </c>
      <c r="R1732" s="117"/>
    </row>
    <row r="1733" spans="2:18" s="1" customFormat="1" ht="11.85" customHeight="1" x14ac:dyDescent="0.15">
      <c r="B1733" s="116" t="s">
        <v>388</v>
      </c>
      <c r="C1733" s="56" t="s">
        <v>1003</v>
      </c>
      <c r="D1733" s="56" t="s">
        <v>906</v>
      </c>
      <c r="E1733" s="10"/>
      <c r="F1733" s="11"/>
      <c r="G1733" s="10">
        <v>1</v>
      </c>
      <c r="H1733" s="11">
        <v>1.3513513513513499E-3</v>
      </c>
      <c r="I1733" s="10">
        <v>8</v>
      </c>
      <c r="J1733" s="11">
        <v>1.3042060645582E-3</v>
      </c>
      <c r="K1733" s="10"/>
      <c r="L1733" s="11"/>
      <c r="M1733" s="10"/>
      <c r="N1733" s="11"/>
      <c r="O1733" s="58" t="s">
        <v>922</v>
      </c>
      <c r="P1733" s="59">
        <v>8</v>
      </c>
      <c r="Q1733" s="59">
        <v>8</v>
      </c>
      <c r="R1733" s="118"/>
    </row>
    <row r="1734" spans="2:18" s="1" customFormat="1" ht="11.85" customHeight="1" x14ac:dyDescent="0.15">
      <c r="B1734" s="116" t="s">
        <v>576</v>
      </c>
      <c r="C1734" s="52" t="s">
        <v>916</v>
      </c>
      <c r="D1734" s="52" t="s">
        <v>906</v>
      </c>
      <c r="E1734" s="8"/>
      <c r="F1734" s="9"/>
      <c r="G1734" s="8">
        <v>1</v>
      </c>
      <c r="H1734" s="9">
        <v>1.3513513513513499E-3</v>
      </c>
      <c r="I1734" s="8">
        <v>6</v>
      </c>
      <c r="J1734" s="9">
        <v>9.7815454841865008E-4</v>
      </c>
      <c r="K1734" s="8"/>
      <c r="L1734" s="9"/>
      <c r="M1734" s="8"/>
      <c r="N1734" s="9"/>
      <c r="O1734" s="54" t="s">
        <v>916</v>
      </c>
      <c r="P1734" s="55">
        <v>6</v>
      </c>
      <c r="Q1734" s="55">
        <v>6</v>
      </c>
      <c r="R1734" s="117"/>
    </row>
    <row r="1735" spans="2:18" s="1" customFormat="1" ht="11.85" customHeight="1" x14ac:dyDescent="0.15">
      <c r="B1735" s="116" t="s">
        <v>706</v>
      </c>
      <c r="C1735" s="56" t="s">
        <v>909</v>
      </c>
      <c r="D1735" s="56" t="s">
        <v>906</v>
      </c>
      <c r="E1735" s="10"/>
      <c r="F1735" s="11"/>
      <c r="G1735" s="10">
        <v>3</v>
      </c>
      <c r="H1735" s="11">
        <v>4.0540540540540499E-3</v>
      </c>
      <c r="I1735" s="10">
        <v>23</v>
      </c>
      <c r="J1735" s="11">
        <v>3.7495924356048299E-3</v>
      </c>
      <c r="K1735" s="10"/>
      <c r="L1735" s="11"/>
      <c r="M1735" s="10"/>
      <c r="N1735" s="11"/>
      <c r="O1735" s="58" t="s">
        <v>912</v>
      </c>
      <c r="P1735" s="59">
        <v>7.6666666666666696</v>
      </c>
      <c r="Q1735" s="59">
        <v>7.6666666666666696</v>
      </c>
      <c r="R1735" s="118"/>
    </row>
    <row r="1736" spans="2:18" s="1" customFormat="1" ht="11.85" customHeight="1" x14ac:dyDescent="0.15">
      <c r="B1736" s="116" t="s">
        <v>281</v>
      </c>
      <c r="C1736" s="52" t="s">
        <v>1006</v>
      </c>
      <c r="D1736" s="52" t="s">
        <v>906</v>
      </c>
      <c r="E1736" s="8"/>
      <c r="F1736" s="9"/>
      <c r="G1736" s="8">
        <v>1</v>
      </c>
      <c r="H1736" s="9">
        <v>1.3513513513513499E-3</v>
      </c>
      <c r="I1736" s="8">
        <v>5</v>
      </c>
      <c r="J1736" s="9">
        <v>8.1512879034887503E-4</v>
      </c>
      <c r="K1736" s="8"/>
      <c r="L1736" s="9"/>
      <c r="M1736" s="8"/>
      <c r="N1736" s="9"/>
      <c r="O1736" s="54" t="s">
        <v>907</v>
      </c>
      <c r="P1736" s="55">
        <v>5</v>
      </c>
      <c r="Q1736" s="55">
        <v>5</v>
      </c>
      <c r="R1736" s="117"/>
    </row>
    <row r="1737" spans="2:18" s="1" customFormat="1" ht="11.85" customHeight="1" x14ac:dyDescent="0.15">
      <c r="B1737" s="116" t="s">
        <v>444</v>
      </c>
      <c r="C1737" s="56" t="s">
        <v>1007</v>
      </c>
      <c r="D1737" s="56" t="s">
        <v>906</v>
      </c>
      <c r="E1737" s="10"/>
      <c r="F1737" s="11"/>
      <c r="G1737" s="10">
        <v>2</v>
      </c>
      <c r="H1737" s="11">
        <v>2.7027027027026998E-3</v>
      </c>
      <c r="I1737" s="10">
        <v>7</v>
      </c>
      <c r="J1737" s="11">
        <v>1.14118030648843E-3</v>
      </c>
      <c r="K1737" s="10"/>
      <c r="L1737" s="11"/>
      <c r="M1737" s="10"/>
      <c r="N1737" s="11"/>
      <c r="O1737" s="58" t="s">
        <v>920</v>
      </c>
      <c r="P1737" s="59">
        <v>3.5</v>
      </c>
      <c r="Q1737" s="59">
        <v>3.5</v>
      </c>
      <c r="R1737" s="118"/>
    </row>
    <row r="1738" spans="2:18" s="1" customFormat="1" ht="11.85" customHeight="1" x14ac:dyDescent="0.15">
      <c r="B1738" s="116" t="s">
        <v>805</v>
      </c>
      <c r="C1738" s="52" t="s">
        <v>1007</v>
      </c>
      <c r="D1738" s="52" t="s">
        <v>906</v>
      </c>
      <c r="E1738" s="8"/>
      <c r="F1738" s="9"/>
      <c r="G1738" s="8">
        <v>1</v>
      </c>
      <c r="H1738" s="9">
        <v>1.3513513513513499E-3</v>
      </c>
      <c r="I1738" s="8">
        <v>5</v>
      </c>
      <c r="J1738" s="9">
        <v>8.1512879034887503E-4</v>
      </c>
      <c r="K1738" s="8"/>
      <c r="L1738" s="9"/>
      <c r="M1738" s="8"/>
      <c r="N1738" s="9"/>
      <c r="O1738" s="54" t="s">
        <v>920</v>
      </c>
      <c r="P1738" s="55">
        <v>5</v>
      </c>
      <c r="Q1738" s="55">
        <v>5</v>
      </c>
      <c r="R1738" s="117"/>
    </row>
    <row r="1739" spans="2:18" s="1" customFormat="1" ht="11.85" customHeight="1" x14ac:dyDescent="0.15">
      <c r="B1739" s="116" t="s">
        <v>663</v>
      </c>
      <c r="C1739" s="56" t="s">
        <v>935</v>
      </c>
      <c r="D1739" s="56" t="s">
        <v>899</v>
      </c>
      <c r="E1739" s="10"/>
      <c r="F1739" s="11"/>
      <c r="G1739" s="10">
        <v>4</v>
      </c>
      <c r="H1739" s="11">
        <v>5.40540540540541E-3</v>
      </c>
      <c r="I1739" s="10">
        <v>51</v>
      </c>
      <c r="J1739" s="11">
        <v>8.3143136615585304E-3</v>
      </c>
      <c r="K1739" s="10">
        <v>1</v>
      </c>
      <c r="L1739" s="11">
        <v>0.25</v>
      </c>
      <c r="M1739" s="10">
        <v>17</v>
      </c>
      <c r="N1739" s="11">
        <v>0.33333333333333298</v>
      </c>
      <c r="O1739" s="58" t="s">
        <v>917</v>
      </c>
      <c r="P1739" s="59">
        <v>12.75</v>
      </c>
      <c r="Q1739" s="59">
        <v>6.6666666666666696</v>
      </c>
      <c r="R1739" s="118">
        <v>2</v>
      </c>
    </row>
    <row r="1740" spans="2:18" s="1" customFormat="1" ht="11.85" customHeight="1" x14ac:dyDescent="0.15">
      <c r="B1740" s="116" t="s">
        <v>664</v>
      </c>
      <c r="C1740" s="52" t="s">
        <v>935</v>
      </c>
      <c r="D1740" s="52" t="s">
        <v>906</v>
      </c>
      <c r="E1740" s="8"/>
      <c r="F1740" s="9"/>
      <c r="G1740" s="8">
        <v>1</v>
      </c>
      <c r="H1740" s="9">
        <v>1.3513513513513499E-3</v>
      </c>
      <c r="I1740" s="8">
        <v>8</v>
      </c>
      <c r="J1740" s="9">
        <v>1.3042060645582E-3</v>
      </c>
      <c r="K1740" s="8"/>
      <c r="L1740" s="9"/>
      <c r="M1740" s="8"/>
      <c r="N1740" s="9"/>
      <c r="O1740" s="54" t="s">
        <v>960</v>
      </c>
      <c r="P1740" s="55">
        <v>8</v>
      </c>
      <c r="Q1740" s="55">
        <v>8</v>
      </c>
      <c r="R1740" s="117"/>
    </row>
    <row r="1741" spans="2:18" s="1" customFormat="1" ht="11.85" customHeight="1" x14ac:dyDescent="0.15">
      <c r="B1741" s="116" t="s">
        <v>774</v>
      </c>
      <c r="C1741" s="56" t="s">
        <v>1572</v>
      </c>
      <c r="D1741" s="56" t="s">
        <v>899</v>
      </c>
      <c r="E1741" s="10"/>
      <c r="F1741" s="11"/>
      <c r="G1741" s="10">
        <v>1</v>
      </c>
      <c r="H1741" s="11">
        <v>1.3513513513513499E-3</v>
      </c>
      <c r="I1741" s="10">
        <v>16</v>
      </c>
      <c r="J1741" s="11">
        <v>2.6084121291163999E-3</v>
      </c>
      <c r="K1741" s="10"/>
      <c r="L1741" s="11"/>
      <c r="M1741" s="10"/>
      <c r="N1741" s="11"/>
      <c r="O1741" s="58" t="s">
        <v>911</v>
      </c>
      <c r="P1741" s="59">
        <v>16</v>
      </c>
      <c r="Q1741" s="59">
        <v>16</v>
      </c>
      <c r="R1741" s="118">
        <v>3</v>
      </c>
    </row>
    <row r="1742" spans="2:18" s="1" customFormat="1" ht="11.85" customHeight="1" x14ac:dyDescent="0.15">
      <c r="B1742" s="116" t="s">
        <v>807</v>
      </c>
      <c r="C1742" s="52" t="s">
        <v>908</v>
      </c>
      <c r="D1742" s="52" t="s">
        <v>906</v>
      </c>
      <c r="E1742" s="8">
        <v>1</v>
      </c>
      <c r="F1742" s="9">
        <v>7.1428571428571397E-2</v>
      </c>
      <c r="G1742" s="8">
        <v>13</v>
      </c>
      <c r="H1742" s="9">
        <v>1.75675675675676E-2</v>
      </c>
      <c r="I1742" s="8">
        <v>169</v>
      </c>
      <c r="J1742" s="9">
        <v>2.7551353113792001E-2</v>
      </c>
      <c r="K1742" s="8">
        <v>1</v>
      </c>
      <c r="L1742" s="9">
        <v>7.69230769230769E-2</v>
      </c>
      <c r="M1742" s="8">
        <v>9</v>
      </c>
      <c r="N1742" s="9">
        <v>5.32544378698225E-2</v>
      </c>
      <c r="O1742" s="54" t="s">
        <v>945</v>
      </c>
      <c r="P1742" s="55">
        <v>13</v>
      </c>
      <c r="Q1742" s="55">
        <v>11.25</v>
      </c>
      <c r="R1742" s="117"/>
    </row>
    <row r="1743" spans="2:18" s="1" customFormat="1" ht="11.85" customHeight="1" x14ac:dyDescent="0.15">
      <c r="B1743" s="116" t="s">
        <v>658</v>
      </c>
      <c r="C1743" s="56" t="s">
        <v>935</v>
      </c>
      <c r="D1743" s="56" t="s">
        <v>906</v>
      </c>
      <c r="E1743" s="10">
        <v>2</v>
      </c>
      <c r="F1743" s="11">
        <v>0.08</v>
      </c>
      <c r="G1743" s="10">
        <v>23</v>
      </c>
      <c r="H1743" s="11">
        <v>3.10810810810811E-2</v>
      </c>
      <c r="I1743" s="10">
        <v>228</v>
      </c>
      <c r="J1743" s="11">
        <v>3.7169872839908698E-2</v>
      </c>
      <c r="K1743" s="10">
        <v>2</v>
      </c>
      <c r="L1743" s="11">
        <v>8.6956521739130405E-2</v>
      </c>
      <c r="M1743" s="10">
        <v>17</v>
      </c>
      <c r="N1743" s="11">
        <v>7.4561403508771898E-2</v>
      </c>
      <c r="O1743" s="58" t="s">
        <v>918</v>
      </c>
      <c r="P1743" s="59">
        <v>9.9130434782608692</v>
      </c>
      <c r="Q1743" s="59">
        <v>8.3333333333333304</v>
      </c>
      <c r="R1743" s="118"/>
    </row>
    <row r="1744" spans="2:18" s="1" customFormat="1" ht="11.85" customHeight="1" x14ac:dyDescent="0.15">
      <c r="B1744" s="116" t="s">
        <v>384</v>
      </c>
      <c r="C1744" s="52" t="s">
        <v>1003</v>
      </c>
      <c r="D1744" s="52" t="s">
        <v>899</v>
      </c>
      <c r="E1744" s="8"/>
      <c r="F1744" s="9"/>
      <c r="G1744" s="8">
        <v>1</v>
      </c>
      <c r="H1744" s="9">
        <v>1.3513513513513499E-3</v>
      </c>
      <c r="I1744" s="8">
        <v>9</v>
      </c>
      <c r="J1744" s="9">
        <v>1.4672318226279801E-3</v>
      </c>
      <c r="K1744" s="8"/>
      <c r="L1744" s="9"/>
      <c r="M1744" s="8"/>
      <c r="N1744" s="9"/>
      <c r="O1744" s="54" t="s">
        <v>940</v>
      </c>
      <c r="P1744" s="55">
        <v>9</v>
      </c>
      <c r="Q1744" s="55">
        <v>9</v>
      </c>
      <c r="R1744" s="117">
        <v>0</v>
      </c>
    </row>
    <row r="1745" spans="2:18" s="1" customFormat="1" ht="11.85" customHeight="1" x14ac:dyDescent="0.15">
      <c r="B1745" s="116" t="s">
        <v>345</v>
      </c>
      <c r="C1745" s="56" t="s">
        <v>1004</v>
      </c>
      <c r="D1745" s="56" t="s">
        <v>899</v>
      </c>
      <c r="E1745" s="10"/>
      <c r="F1745" s="11"/>
      <c r="G1745" s="10">
        <v>1</v>
      </c>
      <c r="H1745" s="11">
        <v>1.3513513513513499E-3</v>
      </c>
      <c r="I1745" s="10">
        <v>11</v>
      </c>
      <c r="J1745" s="11">
        <v>1.79328333876753E-3</v>
      </c>
      <c r="K1745" s="10"/>
      <c r="L1745" s="11"/>
      <c r="M1745" s="10"/>
      <c r="N1745" s="11"/>
      <c r="O1745" s="58" t="s">
        <v>928</v>
      </c>
      <c r="P1745" s="59">
        <v>11</v>
      </c>
      <c r="Q1745" s="59">
        <v>11</v>
      </c>
      <c r="R1745" s="118">
        <v>1</v>
      </c>
    </row>
    <row r="1746" spans="2:18" s="1" customFormat="1" ht="11.85" customHeight="1" x14ac:dyDescent="0.15">
      <c r="B1746" s="116" t="s">
        <v>720</v>
      </c>
      <c r="C1746" s="52" t="s">
        <v>1572</v>
      </c>
      <c r="D1746" s="52" t="s">
        <v>899</v>
      </c>
      <c r="E1746" s="8"/>
      <c r="F1746" s="9"/>
      <c r="G1746" s="8">
        <v>81</v>
      </c>
      <c r="H1746" s="9">
        <v>0.10945945945945899</v>
      </c>
      <c r="I1746" s="8">
        <v>1857</v>
      </c>
      <c r="J1746" s="9">
        <v>0.30273883273557201</v>
      </c>
      <c r="K1746" s="8">
        <v>3</v>
      </c>
      <c r="L1746" s="9">
        <v>3.7037037037037E-2</v>
      </c>
      <c r="M1746" s="8">
        <v>43</v>
      </c>
      <c r="N1746" s="9">
        <v>2.31556273559505E-2</v>
      </c>
      <c r="O1746" s="54" t="s">
        <v>966</v>
      </c>
      <c r="P1746" s="55">
        <v>22.925925925925899</v>
      </c>
      <c r="Q1746" s="55">
        <v>21.6794871794872</v>
      </c>
      <c r="R1746" s="117">
        <v>5.5432098765432096</v>
      </c>
    </row>
    <row r="1747" spans="2:18" s="1" customFormat="1" ht="11.85" customHeight="1" x14ac:dyDescent="0.15">
      <c r="B1747" s="116" t="s">
        <v>659</v>
      </c>
      <c r="C1747" s="56" t="s">
        <v>935</v>
      </c>
      <c r="D1747" s="56" t="s">
        <v>906</v>
      </c>
      <c r="E1747" s="10">
        <v>14</v>
      </c>
      <c r="F1747" s="11">
        <v>0.134615384615385</v>
      </c>
      <c r="G1747" s="10">
        <v>90</v>
      </c>
      <c r="H1747" s="11">
        <v>0.121621621621622</v>
      </c>
      <c r="I1747" s="10">
        <v>578</v>
      </c>
      <c r="J1747" s="11">
        <v>9.4228888164330005E-2</v>
      </c>
      <c r="K1747" s="10">
        <v>2</v>
      </c>
      <c r="L1747" s="11">
        <v>2.2222222222222199E-2</v>
      </c>
      <c r="M1747" s="10">
        <v>4</v>
      </c>
      <c r="N1747" s="11">
        <v>6.9204152249135002E-3</v>
      </c>
      <c r="O1747" s="58" t="s">
        <v>900</v>
      </c>
      <c r="P1747" s="59">
        <v>6.4222222222222198</v>
      </c>
      <c r="Q1747" s="59">
        <v>5.9318181818181799</v>
      </c>
      <c r="R1747" s="118"/>
    </row>
    <row r="1748" spans="2:18" s="1" customFormat="1" ht="11.85" customHeight="1" x14ac:dyDescent="0.15">
      <c r="B1748" s="116" t="s">
        <v>730</v>
      </c>
      <c r="C1748" s="52" t="s">
        <v>935</v>
      </c>
      <c r="D1748" s="52" t="s">
        <v>906</v>
      </c>
      <c r="E1748" s="8"/>
      <c r="F1748" s="9"/>
      <c r="G1748" s="8">
        <v>6</v>
      </c>
      <c r="H1748" s="9">
        <v>8.1081081081081103E-3</v>
      </c>
      <c r="I1748" s="8">
        <v>107</v>
      </c>
      <c r="J1748" s="9">
        <v>1.7443756113465901E-2</v>
      </c>
      <c r="K1748" s="8"/>
      <c r="L1748" s="9"/>
      <c r="M1748" s="8"/>
      <c r="N1748" s="9"/>
      <c r="O1748" s="54" t="s">
        <v>963</v>
      </c>
      <c r="P1748" s="55">
        <v>17.8333333333333</v>
      </c>
      <c r="Q1748" s="55">
        <v>17.8333333333333</v>
      </c>
      <c r="R1748" s="117"/>
    </row>
    <row r="1749" spans="2:18" s="1" customFormat="1" ht="11.85" customHeight="1" x14ac:dyDescent="0.15">
      <c r="B1749" s="116" t="s">
        <v>715</v>
      </c>
      <c r="C1749" s="56" t="s">
        <v>935</v>
      </c>
      <c r="D1749" s="56" t="s">
        <v>906</v>
      </c>
      <c r="E1749" s="10"/>
      <c r="F1749" s="11"/>
      <c r="G1749" s="10">
        <v>9</v>
      </c>
      <c r="H1749" s="11">
        <v>1.2162162162162199E-2</v>
      </c>
      <c r="I1749" s="10">
        <v>193</v>
      </c>
      <c r="J1749" s="11">
        <v>3.1463971307466601E-2</v>
      </c>
      <c r="K1749" s="10"/>
      <c r="L1749" s="11"/>
      <c r="M1749" s="10"/>
      <c r="N1749" s="11"/>
      <c r="O1749" s="58" t="s">
        <v>955</v>
      </c>
      <c r="P1749" s="59">
        <v>21.4444444444444</v>
      </c>
      <c r="Q1749" s="59">
        <v>21.4444444444444</v>
      </c>
      <c r="R1749" s="118"/>
    </row>
    <row r="1750" spans="2:18" s="1" customFormat="1" ht="11.85" customHeight="1" x14ac:dyDescent="0.15">
      <c r="B1750" s="116" t="s">
        <v>797</v>
      </c>
      <c r="C1750" s="52" t="s">
        <v>1006</v>
      </c>
      <c r="D1750" s="52" t="s">
        <v>906</v>
      </c>
      <c r="E1750" s="8"/>
      <c r="F1750" s="9"/>
      <c r="G1750" s="8">
        <v>1</v>
      </c>
      <c r="H1750" s="9">
        <v>1.3513513513513499E-3</v>
      </c>
      <c r="I1750" s="8">
        <v>2</v>
      </c>
      <c r="J1750" s="9">
        <v>3.2605151613954999E-4</v>
      </c>
      <c r="K1750" s="8"/>
      <c r="L1750" s="9"/>
      <c r="M1750" s="8"/>
      <c r="N1750" s="9"/>
      <c r="O1750" s="54" t="s">
        <v>916</v>
      </c>
      <c r="P1750" s="55">
        <v>2</v>
      </c>
      <c r="Q1750" s="55">
        <v>2</v>
      </c>
      <c r="R1750" s="117"/>
    </row>
    <row r="1751" spans="2:18" s="1" customFormat="1" ht="11.85" customHeight="1" x14ac:dyDescent="0.15">
      <c r="B1751" s="116" t="s">
        <v>657</v>
      </c>
      <c r="C1751" s="56" t="s">
        <v>935</v>
      </c>
      <c r="D1751" s="56" t="s">
        <v>899</v>
      </c>
      <c r="E1751" s="10">
        <v>4</v>
      </c>
      <c r="F1751" s="11">
        <v>0.4</v>
      </c>
      <c r="G1751" s="10">
        <v>6</v>
      </c>
      <c r="H1751" s="11">
        <v>8.1081081081081103E-3</v>
      </c>
      <c r="I1751" s="10">
        <v>46</v>
      </c>
      <c r="J1751" s="11">
        <v>7.4991848712096503E-3</v>
      </c>
      <c r="K1751" s="10"/>
      <c r="L1751" s="11"/>
      <c r="M1751" s="10"/>
      <c r="N1751" s="11"/>
      <c r="O1751" s="58" t="s">
        <v>944</v>
      </c>
      <c r="P1751" s="59">
        <v>7.6666666666666696</v>
      </c>
      <c r="Q1751" s="59">
        <v>7.6666666666666696</v>
      </c>
      <c r="R1751" s="118">
        <v>3.5</v>
      </c>
    </row>
    <row r="1752" spans="2:18" s="1" customFormat="1" ht="11.85" customHeight="1" x14ac:dyDescent="0.15">
      <c r="B1752" s="116" t="s">
        <v>288</v>
      </c>
      <c r="C1752" s="52" t="s">
        <v>1006</v>
      </c>
      <c r="D1752" s="52" t="s">
        <v>906</v>
      </c>
      <c r="E1752" s="8"/>
      <c r="F1752" s="9"/>
      <c r="G1752" s="8">
        <v>1</v>
      </c>
      <c r="H1752" s="9">
        <v>1.3513513513513499E-3</v>
      </c>
      <c r="I1752" s="8">
        <v>6</v>
      </c>
      <c r="J1752" s="9">
        <v>9.7815454841865008E-4</v>
      </c>
      <c r="K1752" s="8"/>
      <c r="L1752" s="9"/>
      <c r="M1752" s="8"/>
      <c r="N1752" s="9"/>
      <c r="O1752" s="54" t="s">
        <v>912</v>
      </c>
      <c r="P1752" s="55">
        <v>6</v>
      </c>
      <c r="Q1752" s="55">
        <v>6</v>
      </c>
      <c r="R1752" s="117"/>
    </row>
    <row r="1753" spans="2:18" s="1" customFormat="1" ht="11.85" customHeight="1" x14ac:dyDescent="0.15">
      <c r="B1753" s="116" t="s">
        <v>672</v>
      </c>
      <c r="C1753" s="56" t="s">
        <v>918</v>
      </c>
      <c r="D1753" s="56" t="s">
        <v>906</v>
      </c>
      <c r="E1753" s="10"/>
      <c r="F1753" s="11"/>
      <c r="G1753" s="10">
        <v>14</v>
      </c>
      <c r="H1753" s="11">
        <v>1.8918918918918899E-2</v>
      </c>
      <c r="I1753" s="10">
        <v>125</v>
      </c>
      <c r="J1753" s="11">
        <v>2.0378219758721901E-2</v>
      </c>
      <c r="K1753" s="10">
        <v>5</v>
      </c>
      <c r="L1753" s="11">
        <v>0.35714285714285698</v>
      </c>
      <c r="M1753" s="10">
        <v>16</v>
      </c>
      <c r="N1753" s="11">
        <v>0.128</v>
      </c>
      <c r="O1753" s="58" t="s">
        <v>916</v>
      </c>
      <c r="P1753" s="59">
        <v>8.9285714285714306</v>
      </c>
      <c r="Q1753" s="59">
        <v>6</v>
      </c>
      <c r="R1753" s="118"/>
    </row>
    <row r="1754" spans="2:18" s="1" customFormat="1" ht="11.85" customHeight="1" x14ac:dyDescent="0.15">
      <c r="B1754" s="116" t="s">
        <v>811</v>
      </c>
      <c r="C1754" s="52" t="s">
        <v>918</v>
      </c>
      <c r="D1754" s="52" t="s">
        <v>899</v>
      </c>
      <c r="E1754" s="8"/>
      <c r="F1754" s="9"/>
      <c r="G1754" s="8">
        <v>2</v>
      </c>
      <c r="H1754" s="9">
        <v>2.7027027027026998E-3</v>
      </c>
      <c r="I1754" s="8">
        <v>37</v>
      </c>
      <c r="J1754" s="9">
        <v>6.03195304858168E-3</v>
      </c>
      <c r="K1754" s="8"/>
      <c r="L1754" s="9"/>
      <c r="M1754" s="8"/>
      <c r="N1754" s="9"/>
      <c r="O1754" s="54" t="s">
        <v>936</v>
      </c>
      <c r="P1754" s="55">
        <v>18.5</v>
      </c>
      <c r="Q1754" s="55">
        <v>18.5</v>
      </c>
      <c r="R1754" s="117">
        <v>8.5</v>
      </c>
    </row>
    <row r="1755" spans="2:18" s="1" customFormat="1" ht="11.85" customHeight="1" x14ac:dyDescent="0.15">
      <c r="B1755" s="116" t="s">
        <v>685</v>
      </c>
      <c r="C1755" s="56" t="s">
        <v>928</v>
      </c>
      <c r="D1755" s="56" t="s">
        <v>906</v>
      </c>
      <c r="E1755" s="10"/>
      <c r="F1755" s="11"/>
      <c r="G1755" s="10">
        <v>1</v>
      </c>
      <c r="H1755" s="11">
        <v>1.3513513513513499E-3</v>
      </c>
      <c r="I1755" s="10">
        <v>3</v>
      </c>
      <c r="J1755" s="11">
        <v>4.8907727420932504E-4</v>
      </c>
      <c r="K1755" s="10"/>
      <c r="L1755" s="11"/>
      <c r="M1755" s="10"/>
      <c r="N1755" s="11"/>
      <c r="O1755" s="58" t="s">
        <v>908</v>
      </c>
      <c r="P1755" s="59">
        <v>3</v>
      </c>
      <c r="Q1755" s="59">
        <v>3</v>
      </c>
      <c r="R1755" s="118"/>
    </row>
    <row r="1756" spans="2:18" s="1" customFormat="1" ht="11.85" customHeight="1" x14ac:dyDescent="0.15">
      <c r="B1756" s="116" t="s">
        <v>709</v>
      </c>
      <c r="C1756" s="52" t="s">
        <v>909</v>
      </c>
      <c r="D1756" s="52" t="s">
        <v>906</v>
      </c>
      <c r="E1756" s="8">
        <v>1</v>
      </c>
      <c r="F1756" s="9">
        <v>0.125</v>
      </c>
      <c r="G1756" s="8">
        <v>7</v>
      </c>
      <c r="H1756" s="9">
        <v>9.45945945945946E-3</v>
      </c>
      <c r="I1756" s="8">
        <v>29</v>
      </c>
      <c r="J1756" s="9">
        <v>4.7277469840234796E-3</v>
      </c>
      <c r="K1756" s="8"/>
      <c r="L1756" s="9"/>
      <c r="M1756" s="8"/>
      <c r="N1756" s="9"/>
      <c r="O1756" s="54" t="s">
        <v>922</v>
      </c>
      <c r="P1756" s="55">
        <v>4.1428571428571397</v>
      </c>
      <c r="Q1756" s="55">
        <v>4.1428571428571397</v>
      </c>
      <c r="R1756" s="117"/>
    </row>
    <row r="1757" spans="2:18" s="1" customFormat="1" ht="11.85" customHeight="1" x14ac:dyDescent="0.15">
      <c r="B1757" s="116" t="s">
        <v>447</v>
      </c>
      <c r="C1757" s="56" t="s">
        <v>1013</v>
      </c>
      <c r="D1757" s="56" t="s">
        <v>906</v>
      </c>
      <c r="E1757" s="10"/>
      <c r="F1757" s="11"/>
      <c r="G1757" s="10">
        <v>1</v>
      </c>
      <c r="H1757" s="11">
        <v>1.3513513513513499E-3</v>
      </c>
      <c r="I1757" s="10">
        <v>4</v>
      </c>
      <c r="J1757" s="11">
        <v>6.5210303227909998E-4</v>
      </c>
      <c r="K1757" s="10"/>
      <c r="L1757" s="11"/>
      <c r="M1757" s="10"/>
      <c r="N1757" s="11"/>
      <c r="O1757" s="58" t="s">
        <v>923</v>
      </c>
      <c r="P1757" s="59">
        <v>4</v>
      </c>
      <c r="Q1757" s="59">
        <v>4</v>
      </c>
      <c r="R1757" s="118"/>
    </row>
    <row r="1758" spans="2:18" s="1" customFormat="1" ht="11.85" customHeight="1" x14ac:dyDescent="0.15">
      <c r="B1758" s="116" t="s">
        <v>656</v>
      </c>
      <c r="C1758" s="52" t="s">
        <v>935</v>
      </c>
      <c r="D1758" s="52" t="s">
        <v>899</v>
      </c>
      <c r="E1758" s="8"/>
      <c r="F1758" s="9"/>
      <c r="G1758" s="8">
        <v>2</v>
      </c>
      <c r="H1758" s="9">
        <v>2.7027027027026998E-3</v>
      </c>
      <c r="I1758" s="8">
        <v>25</v>
      </c>
      <c r="J1758" s="9">
        <v>4.0756439517443798E-3</v>
      </c>
      <c r="K1758" s="8">
        <v>1</v>
      </c>
      <c r="L1758" s="9">
        <v>0.5</v>
      </c>
      <c r="M1758" s="8">
        <v>1</v>
      </c>
      <c r="N1758" s="9">
        <v>0.04</v>
      </c>
      <c r="O1758" s="54" t="s">
        <v>913</v>
      </c>
      <c r="P1758" s="55">
        <v>12.5</v>
      </c>
      <c r="Q1758" s="55">
        <v>2</v>
      </c>
      <c r="R1758" s="117">
        <v>5</v>
      </c>
    </row>
    <row r="1759" spans="2:18" s="1" customFormat="1" ht="11.85" customHeight="1" x14ac:dyDescent="0.15">
      <c r="B1759" s="116" t="s">
        <v>661</v>
      </c>
      <c r="C1759" s="56" t="s">
        <v>935</v>
      </c>
      <c r="D1759" s="56" t="s">
        <v>899</v>
      </c>
      <c r="E1759" s="10"/>
      <c r="F1759" s="11"/>
      <c r="G1759" s="10">
        <v>1</v>
      </c>
      <c r="H1759" s="11">
        <v>1.3513513513513499E-3</v>
      </c>
      <c r="I1759" s="10">
        <v>27</v>
      </c>
      <c r="J1759" s="11">
        <v>4.4016954678839301E-3</v>
      </c>
      <c r="K1759" s="10">
        <v>1</v>
      </c>
      <c r="L1759" s="11">
        <v>1</v>
      </c>
      <c r="M1759" s="10">
        <v>10</v>
      </c>
      <c r="N1759" s="11">
        <v>0.37037037037037002</v>
      </c>
      <c r="O1759" s="58" t="s">
        <v>935</v>
      </c>
      <c r="P1759" s="59">
        <v>27</v>
      </c>
      <c r="Q1759" s="59"/>
      <c r="R1759" s="118">
        <v>1</v>
      </c>
    </row>
    <row r="1760" spans="2:18" s="1" customFormat="1" ht="11.85" customHeight="1" x14ac:dyDescent="0.15">
      <c r="B1760" s="116" t="s">
        <v>539</v>
      </c>
      <c r="C1760" s="52" t="s">
        <v>1008</v>
      </c>
      <c r="D1760" s="52" t="s">
        <v>906</v>
      </c>
      <c r="E1760" s="8">
        <v>1</v>
      </c>
      <c r="F1760" s="9">
        <v>0.25</v>
      </c>
      <c r="G1760" s="8">
        <v>3</v>
      </c>
      <c r="H1760" s="9">
        <v>4.0540540540540499E-3</v>
      </c>
      <c r="I1760" s="8">
        <v>10</v>
      </c>
      <c r="J1760" s="9">
        <v>1.6302575806977501E-3</v>
      </c>
      <c r="K1760" s="8"/>
      <c r="L1760" s="9"/>
      <c r="M1760" s="8"/>
      <c r="N1760" s="9"/>
      <c r="O1760" s="54" t="s">
        <v>916</v>
      </c>
      <c r="P1760" s="55">
        <v>3.3333333333333299</v>
      </c>
      <c r="Q1760" s="55">
        <v>3.3333333333333299</v>
      </c>
      <c r="R1760" s="117"/>
    </row>
    <row r="1761" spans="2:18" s="1" customFormat="1" ht="11.85" customHeight="1" x14ac:dyDescent="0.15">
      <c r="B1761" s="116" t="s">
        <v>430</v>
      </c>
      <c r="C1761" s="56" t="s">
        <v>1013</v>
      </c>
      <c r="D1761" s="56" t="s">
        <v>899</v>
      </c>
      <c r="E1761" s="10"/>
      <c r="F1761" s="11"/>
      <c r="G1761" s="10">
        <v>1</v>
      </c>
      <c r="H1761" s="11">
        <v>1.3513513513513499E-3</v>
      </c>
      <c r="I1761" s="10">
        <v>13</v>
      </c>
      <c r="J1761" s="11">
        <v>2.1193348549070801E-3</v>
      </c>
      <c r="K1761" s="10">
        <v>1</v>
      </c>
      <c r="L1761" s="11">
        <v>1</v>
      </c>
      <c r="M1761" s="10">
        <v>5</v>
      </c>
      <c r="N1761" s="11">
        <v>0.38461538461538503</v>
      </c>
      <c r="O1761" s="58" t="s">
        <v>919</v>
      </c>
      <c r="P1761" s="59">
        <v>13</v>
      </c>
      <c r="Q1761" s="59"/>
      <c r="R1761" s="118">
        <v>7</v>
      </c>
    </row>
    <row r="1762" spans="2:18" s="1" customFormat="1" ht="15.4" customHeight="1" x14ac:dyDescent="0.15">
      <c r="B1762" s="119" t="s">
        <v>1009</v>
      </c>
      <c r="C1762" s="63"/>
      <c r="D1762" s="63"/>
      <c r="E1762" s="20">
        <v>2</v>
      </c>
      <c r="F1762" s="22">
        <v>1</v>
      </c>
      <c r="G1762" s="20">
        <v>0</v>
      </c>
      <c r="H1762" s="22">
        <v>0</v>
      </c>
      <c r="I1762" s="20">
        <v>0</v>
      </c>
      <c r="J1762" s="22">
        <v>0</v>
      </c>
      <c r="K1762" s="20">
        <v>0</v>
      </c>
      <c r="L1762" s="22">
        <v>0</v>
      </c>
      <c r="M1762" s="20">
        <v>0</v>
      </c>
      <c r="N1762" s="22">
        <v>0</v>
      </c>
      <c r="O1762" s="63"/>
      <c r="P1762" s="64">
        <v>0</v>
      </c>
      <c r="Q1762" s="64">
        <v>0</v>
      </c>
      <c r="R1762" s="120">
        <v>0</v>
      </c>
    </row>
    <row r="1763" spans="2:18" s="1" customFormat="1" ht="14.65" customHeight="1" x14ac:dyDescent="0.15">
      <c r="B1763" s="119" t="s">
        <v>1010</v>
      </c>
      <c r="C1763" s="65"/>
      <c r="D1763" s="65"/>
      <c r="E1763" s="21">
        <v>4</v>
      </c>
      <c r="F1763" s="23">
        <v>1</v>
      </c>
      <c r="G1763" s="21">
        <v>0</v>
      </c>
      <c r="H1763" s="23">
        <v>0</v>
      </c>
      <c r="I1763" s="21">
        <v>0</v>
      </c>
      <c r="J1763" s="23">
        <v>0</v>
      </c>
      <c r="K1763" s="21">
        <v>0</v>
      </c>
      <c r="L1763" s="23">
        <v>0</v>
      </c>
      <c r="M1763" s="21">
        <v>0</v>
      </c>
      <c r="N1763" s="23">
        <v>0</v>
      </c>
      <c r="O1763" s="65"/>
      <c r="P1763" s="66">
        <v>0</v>
      </c>
      <c r="Q1763" s="66">
        <v>0</v>
      </c>
      <c r="R1763" s="121"/>
    </row>
    <row r="1764" spans="2:18" s="1" customFormat="1" ht="14.65" customHeight="1" x14ac:dyDescent="0.15">
      <c r="B1764" s="108" t="s">
        <v>879</v>
      </c>
      <c r="C1764" s="122"/>
      <c r="D1764" s="122"/>
      <c r="E1764" s="109">
        <v>53</v>
      </c>
      <c r="F1764" s="110">
        <v>6.6834804539722598E-2</v>
      </c>
      <c r="G1764" s="109">
        <v>740</v>
      </c>
      <c r="H1764" s="110">
        <v>1</v>
      </c>
      <c r="I1764" s="109">
        <v>6134</v>
      </c>
      <c r="J1764" s="110">
        <v>1</v>
      </c>
      <c r="K1764" s="109">
        <v>38</v>
      </c>
      <c r="L1764" s="110">
        <v>5.1351351351351403E-2</v>
      </c>
      <c r="M1764" s="109">
        <v>384</v>
      </c>
      <c r="N1764" s="110">
        <v>6.2601891098793605E-2</v>
      </c>
      <c r="O1764" s="122"/>
      <c r="P1764" s="123">
        <v>8.2891891891891891</v>
      </c>
      <c r="Q1764" s="123">
        <v>7.3860398860398897</v>
      </c>
      <c r="R1764" s="124">
        <v>5.17</v>
      </c>
    </row>
    <row r="1765" spans="2:18" s="1" customFormat="1" ht="12.75" customHeight="1" x14ac:dyDescent="0.2">
      <c r="B1765" s="183" t="s">
        <v>979</v>
      </c>
      <c r="C1765" s="183"/>
      <c r="D1765" s="183"/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</row>
    <row r="1766" spans="2:18" s="1" customFormat="1" ht="14.65" customHeight="1" x14ac:dyDescent="0.15"/>
    <row r="1767" spans="2:18" s="1" customFormat="1" ht="14.65" customHeight="1" x14ac:dyDescent="0.15">
      <c r="B1767" s="114" t="s">
        <v>1855</v>
      </c>
    </row>
    <row r="1768" spans="2:18" s="1" customFormat="1" ht="21.75" customHeight="1" x14ac:dyDescent="0.2">
      <c r="B1768" s="192"/>
      <c r="C1768" s="101"/>
      <c r="D1768" s="193"/>
      <c r="E1768" s="193"/>
      <c r="F1768" s="193"/>
      <c r="G1768" s="167" t="s">
        <v>885</v>
      </c>
      <c r="H1768" s="167"/>
      <c r="I1768" s="167"/>
      <c r="J1768" s="167"/>
      <c r="K1768" s="167"/>
      <c r="L1768" s="167"/>
      <c r="M1768" s="167"/>
      <c r="N1768" s="167"/>
      <c r="O1768" s="167"/>
      <c r="P1768" s="167"/>
      <c r="Q1768" s="167"/>
      <c r="R1768" s="167"/>
    </row>
    <row r="1769" spans="2:18" s="1" customFormat="1" ht="14.65" customHeight="1" x14ac:dyDescent="0.2">
      <c r="B1769" s="192"/>
      <c r="C1769" s="62"/>
      <c r="D1769" s="193"/>
      <c r="E1769" s="193"/>
      <c r="F1769" s="193"/>
      <c r="G1769" s="177" t="s">
        <v>832</v>
      </c>
      <c r="H1769" s="177"/>
      <c r="I1769" s="177"/>
      <c r="J1769" s="177"/>
      <c r="K1769" s="174" t="s">
        <v>886</v>
      </c>
      <c r="L1769" s="174"/>
      <c r="M1769" s="174"/>
      <c r="N1769" s="174"/>
      <c r="O1769" s="174" t="s">
        <v>887</v>
      </c>
      <c r="P1769" s="191" t="s">
        <v>888</v>
      </c>
      <c r="Q1769" s="191"/>
      <c r="R1769" s="191"/>
    </row>
    <row r="1770" spans="2:18" s="1" customFormat="1" ht="14.65" customHeight="1" x14ac:dyDescent="0.15">
      <c r="B1770" s="194" t="s">
        <v>274</v>
      </c>
      <c r="C1770" s="177" t="s">
        <v>1001</v>
      </c>
      <c r="D1770" s="177" t="s">
        <v>889</v>
      </c>
      <c r="E1770" s="195" t="s">
        <v>842</v>
      </c>
      <c r="F1770" s="195"/>
      <c r="G1770" s="177" t="s">
        <v>890</v>
      </c>
      <c r="H1770" s="177"/>
      <c r="I1770" s="177" t="s">
        <v>891</v>
      </c>
      <c r="J1770" s="177"/>
      <c r="K1770" s="174" t="s">
        <v>890</v>
      </c>
      <c r="L1770" s="174"/>
      <c r="M1770" s="174" t="s">
        <v>891</v>
      </c>
      <c r="N1770" s="174"/>
      <c r="O1770" s="174"/>
      <c r="P1770" s="191"/>
      <c r="Q1770" s="191"/>
      <c r="R1770" s="191"/>
    </row>
    <row r="1771" spans="2:18" s="1" customFormat="1" ht="37.15" customHeight="1" x14ac:dyDescent="0.15">
      <c r="B1771" s="194"/>
      <c r="C1771" s="177"/>
      <c r="D1771" s="177"/>
      <c r="E1771" s="50" t="s">
        <v>892</v>
      </c>
      <c r="F1771" s="50" t="s">
        <v>893</v>
      </c>
      <c r="G1771" s="50" t="s">
        <v>892</v>
      </c>
      <c r="H1771" s="27" t="s">
        <v>894</v>
      </c>
      <c r="I1771" s="50" t="s">
        <v>892</v>
      </c>
      <c r="J1771" s="27" t="s">
        <v>894</v>
      </c>
      <c r="K1771" s="27" t="s">
        <v>892</v>
      </c>
      <c r="L1771" s="27" t="s">
        <v>893</v>
      </c>
      <c r="M1771" s="27" t="s">
        <v>892</v>
      </c>
      <c r="N1771" s="27" t="s">
        <v>893</v>
      </c>
      <c r="O1771" s="174"/>
      <c r="P1771" s="27" t="s">
        <v>895</v>
      </c>
      <c r="Q1771" s="27" t="s">
        <v>896</v>
      </c>
      <c r="R1771" s="115" t="s">
        <v>897</v>
      </c>
    </row>
    <row r="1772" spans="2:18" s="1" customFormat="1" ht="11.85" customHeight="1" x14ac:dyDescent="0.15">
      <c r="B1772" s="116" t="s">
        <v>629</v>
      </c>
      <c r="C1772" s="52" t="s">
        <v>917</v>
      </c>
      <c r="D1772" s="52" t="s">
        <v>906</v>
      </c>
      <c r="E1772" s="8"/>
      <c r="F1772" s="9"/>
      <c r="G1772" s="8">
        <v>45</v>
      </c>
      <c r="H1772" s="9">
        <v>1.01694915254237E-2</v>
      </c>
      <c r="I1772" s="8">
        <v>173</v>
      </c>
      <c r="J1772" s="9">
        <v>7.2188608387231401E-3</v>
      </c>
      <c r="K1772" s="8">
        <v>10</v>
      </c>
      <c r="L1772" s="9">
        <v>0.22222222222222199</v>
      </c>
      <c r="M1772" s="8">
        <v>14</v>
      </c>
      <c r="N1772" s="9">
        <v>8.0924855491329495E-2</v>
      </c>
      <c r="O1772" s="54" t="s">
        <v>903</v>
      </c>
      <c r="P1772" s="55">
        <v>3.8444444444444401</v>
      </c>
      <c r="Q1772" s="55">
        <v>3.4</v>
      </c>
      <c r="R1772" s="117"/>
    </row>
    <row r="1773" spans="2:18" s="1" customFormat="1" ht="11.85" customHeight="1" x14ac:dyDescent="0.15">
      <c r="B1773" s="116" t="s">
        <v>777</v>
      </c>
      <c r="C1773" s="56" t="s">
        <v>1002</v>
      </c>
      <c r="D1773" s="56" t="s">
        <v>899</v>
      </c>
      <c r="E1773" s="10"/>
      <c r="F1773" s="11"/>
      <c r="G1773" s="10">
        <v>60</v>
      </c>
      <c r="H1773" s="11">
        <v>1.3559322033898299E-2</v>
      </c>
      <c r="I1773" s="10">
        <v>559</v>
      </c>
      <c r="J1773" s="11">
        <v>2.33256832881285E-2</v>
      </c>
      <c r="K1773" s="10">
        <v>1</v>
      </c>
      <c r="L1773" s="11">
        <v>1.6666666666666701E-2</v>
      </c>
      <c r="M1773" s="10">
        <v>5</v>
      </c>
      <c r="N1773" s="11">
        <v>8.9445438282647598E-3</v>
      </c>
      <c r="O1773" s="58" t="s">
        <v>900</v>
      </c>
      <c r="P1773" s="59">
        <v>9.31666666666667</v>
      </c>
      <c r="Q1773" s="59">
        <v>8.9491525423728806</v>
      </c>
      <c r="R1773" s="118">
        <v>1.11666666666667</v>
      </c>
    </row>
    <row r="1774" spans="2:18" s="1" customFormat="1" ht="11.85" customHeight="1" x14ac:dyDescent="0.15">
      <c r="B1774" s="116" t="s">
        <v>391</v>
      </c>
      <c r="C1774" s="52" t="s">
        <v>1003</v>
      </c>
      <c r="D1774" s="52" t="s">
        <v>906</v>
      </c>
      <c r="E1774" s="8">
        <v>5</v>
      </c>
      <c r="F1774" s="9">
        <v>7.8125E-2</v>
      </c>
      <c r="G1774" s="8">
        <v>59</v>
      </c>
      <c r="H1774" s="9">
        <v>1.3333333333333299E-2</v>
      </c>
      <c r="I1774" s="8">
        <v>454</v>
      </c>
      <c r="J1774" s="9">
        <v>1.8944293761735901E-2</v>
      </c>
      <c r="K1774" s="8">
        <v>1</v>
      </c>
      <c r="L1774" s="9">
        <v>1.6949152542372899E-2</v>
      </c>
      <c r="M1774" s="8">
        <v>1</v>
      </c>
      <c r="N1774" s="9">
        <v>2.2026431718061702E-3</v>
      </c>
      <c r="O1774" s="54" t="s">
        <v>915</v>
      </c>
      <c r="P1774" s="55">
        <v>7.6949152542372898</v>
      </c>
      <c r="Q1774" s="55">
        <v>7.3965517241379297</v>
      </c>
      <c r="R1774" s="117"/>
    </row>
    <row r="1775" spans="2:18" s="1" customFormat="1" ht="11.85" customHeight="1" x14ac:dyDescent="0.15">
      <c r="B1775" s="116" t="s">
        <v>627</v>
      </c>
      <c r="C1775" s="56" t="s">
        <v>917</v>
      </c>
      <c r="D1775" s="56" t="s">
        <v>899</v>
      </c>
      <c r="E1775" s="10"/>
      <c r="F1775" s="11"/>
      <c r="G1775" s="10">
        <v>70</v>
      </c>
      <c r="H1775" s="11">
        <v>1.5819209039548001E-2</v>
      </c>
      <c r="I1775" s="10">
        <v>309</v>
      </c>
      <c r="J1775" s="11">
        <v>1.2893803463384101E-2</v>
      </c>
      <c r="K1775" s="10"/>
      <c r="L1775" s="11"/>
      <c r="M1775" s="10"/>
      <c r="N1775" s="11"/>
      <c r="O1775" s="58" t="s">
        <v>920</v>
      </c>
      <c r="P1775" s="59">
        <v>4.4142857142857101</v>
      </c>
      <c r="Q1775" s="59">
        <v>4.4142857142857101</v>
      </c>
      <c r="R1775" s="118">
        <v>0.442857142857143</v>
      </c>
    </row>
    <row r="1776" spans="2:18" s="1" customFormat="1" ht="11.85" customHeight="1" x14ac:dyDescent="0.15">
      <c r="B1776" s="116" t="s">
        <v>615</v>
      </c>
      <c r="C1776" s="52" t="s">
        <v>912</v>
      </c>
      <c r="D1776" s="52" t="s">
        <v>899</v>
      </c>
      <c r="E1776" s="8">
        <v>192</v>
      </c>
      <c r="F1776" s="9">
        <v>0.59442724458204299</v>
      </c>
      <c r="G1776" s="8">
        <v>131</v>
      </c>
      <c r="H1776" s="9">
        <v>2.9604519774011299E-2</v>
      </c>
      <c r="I1776" s="8">
        <v>434</v>
      </c>
      <c r="J1776" s="9">
        <v>1.8109743375756299E-2</v>
      </c>
      <c r="K1776" s="8"/>
      <c r="L1776" s="9"/>
      <c r="M1776" s="8"/>
      <c r="N1776" s="9"/>
      <c r="O1776" s="54" t="s">
        <v>923</v>
      </c>
      <c r="P1776" s="55">
        <v>3.3129770992366399</v>
      </c>
      <c r="Q1776" s="55">
        <v>3.3129770992366399</v>
      </c>
      <c r="R1776" s="117">
        <v>0.39694656488549601</v>
      </c>
    </row>
    <row r="1777" spans="2:18" s="1" customFormat="1" ht="11.85" customHeight="1" x14ac:dyDescent="0.15">
      <c r="B1777" s="116" t="s">
        <v>567</v>
      </c>
      <c r="C1777" s="56" t="s">
        <v>916</v>
      </c>
      <c r="D1777" s="56" t="s">
        <v>899</v>
      </c>
      <c r="E1777" s="10">
        <v>37</v>
      </c>
      <c r="F1777" s="11">
        <v>0.158119658119658</v>
      </c>
      <c r="G1777" s="10">
        <v>197</v>
      </c>
      <c r="H1777" s="11">
        <v>4.4519774011299397E-2</v>
      </c>
      <c r="I1777" s="10">
        <v>607</v>
      </c>
      <c r="J1777" s="11">
        <v>2.5328604214479501E-2</v>
      </c>
      <c r="K1777" s="10">
        <v>1</v>
      </c>
      <c r="L1777" s="11">
        <v>5.0761421319796898E-3</v>
      </c>
      <c r="M1777" s="10">
        <v>3</v>
      </c>
      <c r="N1777" s="11">
        <v>4.9423393739703499E-3</v>
      </c>
      <c r="O1777" s="58" t="s">
        <v>921</v>
      </c>
      <c r="P1777" s="59">
        <v>3.08121827411167</v>
      </c>
      <c r="Q1777" s="59">
        <v>3.0204081632653099</v>
      </c>
      <c r="R1777" s="118">
        <v>0.67005076142132003</v>
      </c>
    </row>
    <row r="1778" spans="2:18" s="1" customFormat="1" ht="11.85" customHeight="1" x14ac:dyDescent="0.15">
      <c r="B1778" s="116" t="s">
        <v>732</v>
      </c>
      <c r="C1778" s="52" t="s">
        <v>1005</v>
      </c>
      <c r="D1778" s="52" t="s">
        <v>899</v>
      </c>
      <c r="E1778" s="8">
        <v>59</v>
      </c>
      <c r="F1778" s="9">
        <v>0.56190476190476202</v>
      </c>
      <c r="G1778" s="8">
        <v>46</v>
      </c>
      <c r="H1778" s="9">
        <v>1.03954802259887E-2</v>
      </c>
      <c r="I1778" s="8">
        <v>133</v>
      </c>
      <c r="J1778" s="9">
        <v>5.54976006676403E-3</v>
      </c>
      <c r="K1778" s="8">
        <v>1</v>
      </c>
      <c r="L1778" s="9">
        <v>2.1739130434782601E-2</v>
      </c>
      <c r="M1778" s="8">
        <v>5</v>
      </c>
      <c r="N1778" s="9">
        <v>3.7593984962405999E-2</v>
      </c>
      <c r="O1778" s="54" t="s">
        <v>920</v>
      </c>
      <c r="P1778" s="55">
        <v>2.89130434782609</v>
      </c>
      <c r="Q1778" s="55">
        <v>2.62222222222222</v>
      </c>
      <c r="R1778" s="117">
        <v>0.69565217391304301</v>
      </c>
    </row>
    <row r="1779" spans="2:18" s="1" customFormat="1" ht="11.85" customHeight="1" x14ac:dyDescent="0.15">
      <c r="B1779" s="116" t="s">
        <v>791</v>
      </c>
      <c r="C1779" s="56" t="s">
        <v>1003</v>
      </c>
      <c r="D1779" s="56" t="s">
        <v>899</v>
      </c>
      <c r="E1779" s="10">
        <v>170</v>
      </c>
      <c r="F1779" s="11">
        <v>0.55194805194805197</v>
      </c>
      <c r="G1779" s="10">
        <v>138</v>
      </c>
      <c r="H1779" s="11">
        <v>3.1186440677966099E-2</v>
      </c>
      <c r="I1779" s="10">
        <v>398</v>
      </c>
      <c r="J1779" s="11">
        <v>1.66075526809931E-2</v>
      </c>
      <c r="K1779" s="10">
        <v>2</v>
      </c>
      <c r="L1779" s="11">
        <v>1.4492753623188401E-2</v>
      </c>
      <c r="M1779" s="10">
        <v>21</v>
      </c>
      <c r="N1779" s="11">
        <v>5.27638190954774E-2</v>
      </c>
      <c r="O1779" s="58" t="s">
        <v>916</v>
      </c>
      <c r="P1779" s="59">
        <v>2.88405797101449</v>
      </c>
      <c r="Q1779" s="59">
        <v>2.6102941176470602</v>
      </c>
      <c r="R1779" s="118">
        <v>0.86956521739130399</v>
      </c>
    </row>
    <row r="1780" spans="2:18" s="1" customFormat="1" ht="11.85" customHeight="1" x14ac:dyDescent="0.15">
      <c r="B1780" s="116" t="s">
        <v>665</v>
      </c>
      <c r="C1780" s="52" t="s">
        <v>935</v>
      </c>
      <c r="D1780" s="52" t="s">
        <v>906</v>
      </c>
      <c r="E1780" s="8">
        <v>1055</v>
      </c>
      <c r="F1780" s="9">
        <v>0.87770382695507498</v>
      </c>
      <c r="G1780" s="8">
        <v>147</v>
      </c>
      <c r="H1780" s="9">
        <v>3.3220338983050803E-2</v>
      </c>
      <c r="I1780" s="8">
        <v>747</v>
      </c>
      <c r="J1780" s="9">
        <v>3.1170456916336301E-2</v>
      </c>
      <c r="K1780" s="8">
        <v>15</v>
      </c>
      <c r="L1780" s="9">
        <v>0.102040816326531</v>
      </c>
      <c r="M1780" s="8">
        <v>221</v>
      </c>
      <c r="N1780" s="9">
        <v>0.29585006693440402</v>
      </c>
      <c r="O1780" s="54" t="s">
        <v>922</v>
      </c>
      <c r="P1780" s="55">
        <v>5.0816326530612299</v>
      </c>
      <c r="Q1780" s="55">
        <v>2.9621212121212102</v>
      </c>
      <c r="R1780" s="117"/>
    </row>
    <row r="1781" spans="2:18" s="1" customFormat="1" ht="11.85" customHeight="1" x14ac:dyDescent="0.15">
      <c r="B1781" s="116" t="s">
        <v>753</v>
      </c>
      <c r="C1781" s="56" t="s">
        <v>1003</v>
      </c>
      <c r="D1781" s="56" t="s">
        <v>899</v>
      </c>
      <c r="E1781" s="10">
        <v>57</v>
      </c>
      <c r="F1781" s="11">
        <v>0.21839080459770099</v>
      </c>
      <c r="G1781" s="10">
        <v>204</v>
      </c>
      <c r="H1781" s="11">
        <v>4.6101694915254197E-2</v>
      </c>
      <c r="I1781" s="10">
        <v>619</v>
      </c>
      <c r="J1781" s="11">
        <v>2.5829334446067199E-2</v>
      </c>
      <c r="K1781" s="10">
        <v>2</v>
      </c>
      <c r="L1781" s="11">
        <v>9.8039215686274508E-3</v>
      </c>
      <c r="M1781" s="10">
        <v>10</v>
      </c>
      <c r="N1781" s="11">
        <v>1.6155088852988699E-2</v>
      </c>
      <c r="O1781" s="58" t="s">
        <v>925</v>
      </c>
      <c r="P1781" s="59">
        <v>3.0343137254902</v>
      </c>
      <c r="Q1781" s="59">
        <v>2.9455445544554499</v>
      </c>
      <c r="R1781" s="118">
        <v>1.1323529411764699</v>
      </c>
    </row>
    <row r="1782" spans="2:18" s="1" customFormat="1" ht="11.85" customHeight="1" x14ac:dyDescent="0.15">
      <c r="B1782" s="116" t="s">
        <v>389</v>
      </c>
      <c r="C1782" s="52" t="s">
        <v>1003</v>
      </c>
      <c r="D1782" s="52" t="s">
        <v>906</v>
      </c>
      <c r="E1782" s="8">
        <v>69</v>
      </c>
      <c r="F1782" s="9">
        <v>0.53076923076923099</v>
      </c>
      <c r="G1782" s="8">
        <v>61</v>
      </c>
      <c r="H1782" s="9">
        <v>1.3785310734463299E-2</v>
      </c>
      <c r="I1782" s="8">
        <v>179</v>
      </c>
      <c r="J1782" s="9">
        <v>7.4692259545169996E-3</v>
      </c>
      <c r="K1782" s="8">
        <v>1</v>
      </c>
      <c r="L1782" s="9">
        <v>1.63934426229508E-2</v>
      </c>
      <c r="M1782" s="8">
        <v>1</v>
      </c>
      <c r="N1782" s="9">
        <v>5.5865921787709499E-3</v>
      </c>
      <c r="O1782" s="54" t="s">
        <v>922</v>
      </c>
      <c r="P1782" s="55">
        <v>2.9344262295082002</v>
      </c>
      <c r="Q1782" s="55">
        <v>2.81666666666667</v>
      </c>
      <c r="R1782" s="117"/>
    </row>
    <row r="1783" spans="2:18" s="1" customFormat="1" ht="11.85" customHeight="1" x14ac:dyDescent="0.15">
      <c r="B1783" s="116" t="s">
        <v>785</v>
      </c>
      <c r="C1783" s="56" t="s">
        <v>1003</v>
      </c>
      <c r="D1783" s="56" t="s">
        <v>899</v>
      </c>
      <c r="E1783" s="10">
        <v>1</v>
      </c>
      <c r="F1783" s="11">
        <v>2.3809523809523801E-2</v>
      </c>
      <c r="G1783" s="10">
        <v>41</v>
      </c>
      <c r="H1783" s="11">
        <v>9.2655367231638391E-3</v>
      </c>
      <c r="I1783" s="10">
        <v>130</v>
      </c>
      <c r="J1783" s="11">
        <v>5.4245775088671002E-3</v>
      </c>
      <c r="K1783" s="10"/>
      <c r="L1783" s="11"/>
      <c r="M1783" s="10"/>
      <c r="N1783" s="11"/>
      <c r="O1783" s="58" t="s">
        <v>914</v>
      </c>
      <c r="P1783" s="59">
        <v>3.1707317073170702</v>
      </c>
      <c r="Q1783" s="59">
        <v>3.1707317073170702</v>
      </c>
      <c r="R1783" s="118">
        <v>0.58536585365853699</v>
      </c>
    </row>
    <row r="1784" spans="2:18" s="1" customFormat="1" ht="11.85" customHeight="1" x14ac:dyDescent="0.15">
      <c r="B1784" s="116" t="s">
        <v>412</v>
      </c>
      <c r="C1784" s="52" t="s">
        <v>1007</v>
      </c>
      <c r="D1784" s="52" t="s">
        <v>899</v>
      </c>
      <c r="E1784" s="8"/>
      <c r="F1784" s="9"/>
      <c r="G1784" s="8">
        <v>41</v>
      </c>
      <c r="H1784" s="9">
        <v>9.2655367231638391E-3</v>
      </c>
      <c r="I1784" s="8">
        <v>342</v>
      </c>
      <c r="J1784" s="9">
        <v>1.4270811600250399E-2</v>
      </c>
      <c r="K1784" s="8"/>
      <c r="L1784" s="9"/>
      <c r="M1784" s="8"/>
      <c r="N1784" s="9"/>
      <c r="O1784" s="54" t="s">
        <v>932</v>
      </c>
      <c r="P1784" s="55">
        <v>8.3414634146341502</v>
      </c>
      <c r="Q1784" s="55">
        <v>8.3414634146341502</v>
      </c>
      <c r="R1784" s="117">
        <v>1.5609756097561001</v>
      </c>
    </row>
    <row r="1785" spans="2:18" s="1" customFormat="1" ht="11.85" customHeight="1" x14ac:dyDescent="0.15">
      <c r="B1785" s="116" t="s">
        <v>593</v>
      </c>
      <c r="C1785" s="56" t="s">
        <v>921</v>
      </c>
      <c r="D1785" s="56" t="s">
        <v>899</v>
      </c>
      <c r="E1785" s="10">
        <v>2</v>
      </c>
      <c r="F1785" s="11">
        <v>6.5573770491803296E-3</v>
      </c>
      <c r="G1785" s="10">
        <v>303</v>
      </c>
      <c r="H1785" s="11">
        <v>6.8474576271186402E-2</v>
      </c>
      <c r="I1785" s="10">
        <v>938</v>
      </c>
      <c r="J1785" s="11">
        <v>3.9140413102441103E-2</v>
      </c>
      <c r="K1785" s="10">
        <v>1</v>
      </c>
      <c r="L1785" s="11">
        <v>3.3003300330032999E-3</v>
      </c>
      <c r="M1785" s="10">
        <v>3</v>
      </c>
      <c r="N1785" s="11">
        <v>3.1982942430703598E-3</v>
      </c>
      <c r="O1785" s="58" t="s">
        <v>921</v>
      </c>
      <c r="P1785" s="59">
        <v>3.0957095709571001</v>
      </c>
      <c r="Q1785" s="59">
        <v>3.0562913907284801</v>
      </c>
      <c r="R1785" s="118">
        <v>0.66666666666666696</v>
      </c>
    </row>
    <row r="1786" spans="2:18" s="1" customFormat="1" ht="11.85" customHeight="1" x14ac:dyDescent="0.15">
      <c r="B1786" s="116" t="s">
        <v>373</v>
      </c>
      <c r="C1786" s="52" t="s">
        <v>1003</v>
      </c>
      <c r="D1786" s="52" t="s">
        <v>899</v>
      </c>
      <c r="E1786" s="8"/>
      <c r="F1786" s="9"/>
      <c r="G1786" s="8">
        <v>80</v>
      </c>
      <c r="H1786" s="9">
        <v>1.8079096045197699E-2</v>
      </c>
      <c r="I1786" s="8">
        <v>892</v>
      </c>
      <c r="J1786" s="9">
        <v>3.7220947214688098E-2</v>
      </c>
      <c r="K1786" s="8">
        <v>24</v>
      </c>
      <c r="L1786" s="9">
        <v>0.3</v>
      </c>
      <c r="M1786" s="8">
        <v>131</v>
      </c>
      <c r="N1786" s="9">
        <v>0.14686098654708499</v>
      </c>
      <c r="O1786" s="54" t="s">
        <v>911</v>
      </c>
      <c r="P1786" s="55">
        <v>11.15</v>
      </c>
      <c r="Q1786" s="55">
        <v>9.66071428571429</v>
      </c>
      <c r="R1786" s="117">
        <v>3.3</v>
      </c>
    </row>
    <row r="1787" spans="2:18" s="1" customFormat="1" ht="11.85" customHeight="1" x14ac:dyDescent="0.15">
      <c r="B1787" s="116" t="s">
        <v>465</v>
      </c>
      <c r="C1787" s="56" t="s">
        <v>1005</v>
      </c>
      <c r="D1787" s="56" t="s">
        <v>906</v>
      </c>
      <c r="E1787" s="10">
        <v>115</v>
      </c>
      <c r="F1787" s="11">
        <v>0.68862275449101795</v>
      </c>
      <c r="G1787" s="10">
        <v>52</v>
      </c>
      <c r="H1787" s="11">
        <v>1.1751412429378501E-2</v>
      </c>
      <c r="I1787" s="10">
        <v>287</v>
      </c>
      <c r="J1787" s="11">
        <v>1.19757980388066E-2</v>
      </c>
      <c r="K1787" s="10">
        <v>1</v>
      </c>
      <c r="L1787" s="11">
        <v>1.9230769230769201E-2</v>
      </c>
      <c r="M1787" s="10">
        <v>3</v>
      </c>
      <c r="N1787" s="11">
        <v>1.04529616724739E-2</v>
      </c>
      <c r="O1787" s="58" t="s">
        <v>944</v>
      </c>
      <c r="P1787" s="59">
        <v>5.5192307692307701</v>
      </c>
      <c r="Q1787" s="59">
        <v>4.9019607843137303</v>
      </c>
      <c r="R1787" s="118"/>
    </row>
    <row r="1788" spans="2:18" s="1" customFormat="1" ht="11.85" customHeight="1" x14ac:dyDescent="0.15">
      <c r="B1788" s="116" t="s">
        <v>344</v>
      </c>
      <c r="C1788" s="52" t="s">
        <v>1004</v>
      </c>
      <c r="D1788" s="52" t="s">
        <v>899</v>
      </c>
      <c r="E1788" s="8"/>
      <c r="F1788" s="9"/>
      <c r="G1788" s="8">
        <v>43</v>
      </c>
      <c r="H1788" s="9">
        <v>9.7175141242937906E-3</v>
      </c>
      <c r="I1788" s="8">
        <v>283</v>
      </c>
      <c r="J1788" s="9">
        <v>1.18088879616107E-2</v>
      </c>
      <c r="K1788" s="8"/>
      <c r="L1788" s="9"/>
      <c r="M1788" s="8"/>
      <c r="N1788" s="9"/>
      <c r="O1788" s="54" t="s">
        <v>907</v>
      </c>
      <c r="P1788" s="55">
        <v>6.5813953488372103</v>
      </c>
      <c r="Q1788" s="55">
        <v>6.5813953488372103</v>
      </c>
      <c r="R1788" s="117">
        <v>1.02325581395349</v>
      </c>
    </row>
    <row r="1789" spans="2:18" s="1" customFormat="1" ht="11.85" customHeight="1" x14ac:dyDescent="0.15">
      <c r="B1789" s="116" t="s">
        <v>276</v>
      </c>
      <c r="C1789" s="56" t="s">
        <v>1006</v>
      </c>
      <c r="D1789" s="56" t="s">
        <v>899</v>
      </c>
      <c r="E1789" s="10"/>
      <c r="F1789" s="11"/>
      <c r="G1789" s="10">
        <v>45</v>
      </c>
      <c r="H1789" s="11">
        <v>1.01694915254237E-2</v>
      </c>
      <c r="I1789" s="10">
        <v>291</v>
      </c>
      <c r="J1789" s="11">
        <v>1.21427081160025E-2</v>
      </c>
      <c r="K1789" s="10"/>
      <c r="L1789" s="11"/>
      <c r="M1789" s="10"/>
      <c r="N1789" s="11"/>
      <c r="O1789" s="58" t="s">
        <v>901</v>
      </c>
      <c r="P1789" s="59">
        <v>6.4666666666666703</v>
      </c>
      <c r="Q1789" s="59">
        <v>6.4666666666666703</v>
      </c>
      <c r="R1789" s="118">
        <v>1.1555555555555601</v>
      </c>
    </row>
    <row r="1790" spans="2:18" s="1" customFormat="1" ht="11.85" customHeight="1" x14ac:dyDescent="0.15">
      <c r="B1790" s="116" t="s">
        <v>516</v>
      </c>
      <c r="C1790" s="52" t="s">
        <v>1008</v>
      </c>
      <c r="D1790" s="52" t="s">
        <v>899</v>
      </c>
      <c r="E1790" s="8">
        <v>17</v>
      </c>
      <c r="F1790" s="9">
        <v>0.14049586776859499</v>
      </c>
      <c r="G1790" s="8">
        <v>104</v>
      </c>
      <c r="H1790" s="9">
        <v>2.3502824858757099E-2</v>
      </c>
      <c r="I1790" s="8">
        <v>229</v>
      </c>
      <c r="J1790" s="9">
        <v>9.5556019194658892E-3</v>
      </c>
      <c r="K1790" s="8"/>
      <c r="L1790" s="9"/>
      <c r="M1790" s="8"/>
      <c r="N1790" s="9"/>
      <c r="O1790" s="54" t="s">
        <v>912</v>
      </c>
      <c r="P1790" s="55">
        <v>2.2019230769230802</v>
      </c>
      <c r="Q1790" s="55">
        <v>2.2019230769230802</v>
      </c>
      <c r="R1790" s="117">
        <v>0.99038461538461497</v>
      </c>
    </row>
    <row r="1791" spans="2:18" s="1" customFormat="1" ht="11.85" customHeight="1" x14ac:dyDescent="0.15">
      <c r="B1791" s="116" t="s">
        <v>546</v>
      </c>
      <c r="C1791" s="56" t="s">
        <v>920</v>
      </c>
      <c r="D1791" s="56" t="s">
        <v>899</v>
      </c>
      <c r="E1791" s="10">
        <v>1</v>
      </c>
      <c r="F1791" s="11">
        <v>1.85185185185185E-2</v>
      </c>
      <c r="G1791" s="10">
        <v>53</v>
      </c>
      <c r="H1791" s="11">
        <v>1.1977401129943501E-2</v>
      </c>
      <c r="I1791" s="10">
        <v>186</v>
      </c>
      <c r="J1791" s="11">
        <v>7.7613185896098502E-3</v>
      </c>
      <c r="K1791" s="10">
        <v>1</v>
      </c>
      <c r="L1791" s="11">
        <v>1.88679245283019E-2</v>
      </c>
      <c r="M1791" s="10">
        <v>13</v>
      </c>
      <c r="N1791" s="11">
        <v>6.9892473118279605E-2</v>
      </c>
      <c r="O1791" s="58" t="s">
        <v>920</v>
      </c>
      <c r="P1791" s="59">
        <v>3.5094339622641502</v>
      </c>
      <c r="Q1791" s="59">
        <v>3.1346153846153801</v>
      </c>
      <c r="R1791" s="118">
        <v>0.71698113207547198</v>
      </c>
    </row>
    <row r="1792" spans="2:18" s="1" customFormat="1" ht="11.85" customHeight="1" x14ac:dyDescent="0.15">
      <c r="B1792" s="116" t="s">
        <v>591</v>
      </c>
      <c r="C1792" s="52" t="s">
        <v>921</v>
      </c>
      <c r="D1792" s="52" t="s">
        <v>899</v>
      </c>
      <c r="E1792" s="8"/>
      <c r="F1792" s="9"/>
      <c r="G1792" s="8">
        <v>233</v>
      </c>
      <c r="H1792" s="9">
        <v>5.2655367231638397E-2</v>
      </c>
      <c r="I1792" s="8">
        <v>1255</v>
      </c>
      <c r="J1792" s="9">
        <v>5.2368036720216997E-2</v>
      </c>
      <c r="K1792" s="8"/>
      <c r="L1792" s="9"/>
      <c r="M1792" s="8"/>
      <c r="N1792" s="9"/>
      <c r="O1792" s="54" t="s">
        <v>908</v>
      </c>
      <c r="P1792" s="55">
        <v>5.3862660944206002</v>
      </c>
      <c r="Q1792" s="55">
        <v>5.3862660944206002</v>
      </c>
      <c r="R1792" s="117">
        <v>1.03004291845494</v>
      </c>
    </row>
    <row r="1793" spans="2:18" s="1" customFormat="1" ht="11.85" customHeight="1" x14ac:dyDescent="0.15">
      <c r="B1793" s="116" t="s">
        <v>403</v>
      </c>
      <c r="C1793" s="56" t="s">
        <v>1003</v>
      </c>
      <c r="D1793" s="56" t="s">
        <v>906</v>
      </c>
      <c r="E1793" s="10">
        <v>62</v>
      </c>
      <c r="F1793" s="11">
        <v>0.57407407407407396</v>
      </c>
      <c r="G1793" s="10">
        <v>46</v>
      </c>
      <c r="H1793" s="11">
        <v>1.03954802259887E-2</v>
      </c>
      <c r="I1793" s="10">
        <v>111</v>
      </c>
      <c r="J1793" s="11">
        <v>4.6317546421865202E-3</v>
      </c>
      <c r="K1793" s="10"/>
      <c r="L1793" s="11"/>
      <c r="M1793" s="10"/>
      <c r="N1793" s="11"/>
      <c r="O1793" s="58" t="s">
        <v>917</v>
      </c>
      <c r="P1793" s="59">
        <v>2.4130434782608701</v>
      </c>
      <c r="Q1793" s="59">
        <v>2.4130434782608701</v>
      </c>
      <c r="R1793" s="118"/>
    </row>
    <row r="1794" spans="2:18" s="1" customFormat="1" ht="11.85" customHeight="1" x14ac:dyDescent="0.15">
      <c r="B1794" s="116" t="s">
        <v>514</v>
      </c>
      <c r="C1794" s="52" t="s">
        <v>1008</v>
      </c>
      <c r="D1794" s="52" t="s">
        <v>899</v>
      </c>
      <c r="E1794" s="8">
        <v>2</v>
      </c>
      <c r="F1794" s="9">
        <v>4.2553191489361701E-2</v>
      </c>
      <c r="G1794" s="8">
        <v>45</v>
      </c>
      <c r="H1794" s="9">
        <v>1.01694915254237E-2</v>
      </c>
      <c r="I1794" s="8">
        <v>157</v>
      </c>
      <c r="J1794" s="9">
        <v>6.5512205299394898E-3</v>
      </c>
      <c r="K1794" s="8"/>
      <c r="L1794" s="9"/>
      <c r="M1794" s="8"/>
      <c r="N1794" s="9"/>
      <c r="O1794" s="54" t="s">
        <v>908</v>
      </c>
      <c r="P1794" s="55">
        <v>3.4888888888888898</v>
      </c>
      <c r="Q1794" s="55">
        <v>3.4888888888888898</v>
      </c>
      <c r="R1794" s="117">
        <v>0.93333333333333302</v>
      </c>
    </row>
    <row r="1795" spans="2:18" s="1" customFormat="1" ht="11.85" customHeight="1" x14ac:dyDescent="0.15">
      <c r="B1795" s="116" t="s">
        <v>559</v>
      </c>
      <c r="C1795" s="56" t="s">
        <v>916</v>
      </c>
      <c r="D1795" s="56" t="s">
        <v>899</v>
      </c>
      <c r="E1795" s="10">
        <v>1</v>
      </c>
      <c r="F1795" s="11">
        <v>1.1235955056179799E-2</v>
      </c>
      <c r="G1795" s="10">
        <v>88</v>
      </c>
      <c r="H1795" s="11">
        <v>1.9887005649717501E-2</v>
      </c>
      <c r="I1795" s="10">
        <v>589</v>
      </c>
      <c r="J1795" s="11">
        <v>2.4577508867097898E-2</v>
      </c>
      <c r="K1795" s="10"/>
      <c r="L1795" s="11"/>
      <c r="M1795" s="10"/>
      <c r="N1795" s="11"/>
      <c r="O1795" s="58" t="s">
        <v>901</v>
      </c>
      <c r="P1795" s="59">
        <v>6.6931818181818201</v>
      </c>
      <c r="Q1795" s="59">
        <v>6.6931818181818201</v>
      </c>
      <c r="R1795" s="118">
        <v>1.0909090909090899</v>
      </c>
    </row>
    <row r="1796" spans="2:18" s="1" customFormat="1" ht="11.85" customHeight="1" x14ac:dyDescent="0.15">
      <c r="B1796" s="116" t="s">
        <v>704</v>
      </c>
      <c r="C1796" s="52" t="s">
        <v>909</v>
      </c>
      <c r="D1796" s="52" t="s">
        <v>899</v>
      </c>
      <c r="E1796" s="8">
        <v>27</v>
      </c>
      <c r="F1796" s="9">
        <v>0.421875</v>
      </c>
      <c r="G1796" s="8">
        <v>37</v>
      </c>
      <c r="H1796" s="9">
        <v>8.3615819209039606E-3</v>
      </c>
      <c r="I1796" s="8">
        <v>139</v>
      </c>
      <c r="J1796" s="9">
        <v>5.8001251825578999E-3</v>
      </c>
      <c r="K1796" s="8"/>
      <c r="L1796" s="9"/>
      <c r="M1796" s="8"/>
      <c r="N1796" s="9"/>
      <c r="O1796" s="54" t="s">
        <v>913</v>
      </c>
      <c r="P1796" s="55">
        <v>3.7567567567567601</v>
      </c>
      <c r="Q1796" s="55">
        <v>3.7567567567567601</v>
      </c>
      <c r="R1796" s="117">
        <v>0.94594594594594605</v>
      </c>
    </row>
    <row r="1797" spans="2:18" s="1" customFormat="1" ht="11.85" customHeight="1" x14ac:dyDescent="0.15">
      <c r="B1797" s="116" t="s">
        <v>561</v>
      </c>
      <c r="C1797" s="56" t="s">
        <v>916</v>
      </c>
      <c r="D1797" s="56" t="s">
        <v>899</v>
      </c>
      <c r="E1797" s="10">
        <v>4</v>
      </c>
      <c r="F1797" s="11">
        <v>7.2727272727272696E-2</v>
      </c>
      <c r="G1797" s="10">
        <v>51</v>
      </c>
      <c r="H1797" s="11">
        <v>1.15254237288136E-2</v>
      </c>
      <c r="I1797" s="10">
        <v>240</v>
      </c>
      <c r="J1797" s="11">
        <v>1.00146046317546E-2</v>
      </c>
      <c r="K1797" s="10"/>
      <c r="L1797" s="11"/>
      <c r="M1797" s="10"/>
      <c r="N1797" s="11"/>
      <c r="O1797" s="58" t="s">
        <v>931</v>
      </c>
      <c r="P1797" s="59">
        <v>4.7058823529411802</v>
      </c>
      <c r="Q1797" s="59">
        <v>4.7058823529411802</v>
      </c>
      <c r="R1797" s="118">
        <v>0.82352941176470595</v>
      </c>
    </row>
    <row r="1798" spans="2:18" s="1" customFormat="1" ht="11.85" customHeight="1" x14ac:dyDescent="0.15">
      <c r="B1798" s="116" t="s">
        <v>311</v>
      </c>
      <c r="C1798" s="52" t="s">
        <v>1570</v>
      </c>
      <c r="D1798" s="52" t="s">
        <v>899</v>
      </c>
      <c r="E1798" s="8">
        <v>13</v>
      </c>
      <c r="F1798" s="9">
        <v>0.21666666666666701</v>
      </c>
      <c r="G1798" s="8">
        <v>47</v>
      </c>
      <c r="H1798" s="9">
        <v>1.06214689265537E-2</v>
      </c>
      <c r="I1798" s="8">
        <v>94</v>
      </c>
      <c r="J1798" s="9">
        <v>3.9223868141038997E-3</v>
      </c>
      <c r="K1798" s="8"/>
      <c r="L1798" s="9"/>
      <c r="M1798" s="8"/>
      <c r="N1798" s="9"/>
      <c r="O1798" s="54" t="s">
        <v>922</v>
      </c>
      <c r="P1798" s="55">
        <v>2</v>
      </c>
      <c r="Q1798" s="55">
        <v>2</v>
      </c>
      <c r="R1798" s="117">
        <v>1</v>
      </c>
    </row>
    <row r="1799" spans="2:18" s="1" customFormat="1" ht="11.85" customHeight="1" x14ac:dyDescent="0.15">
      <c r="B1799" s="116" t="s">
        <v>454</v>
      </c>
      <c r="C1799" s="56" t="s">
        <v>1005</v>
      </c>
      <c r="D1799" s="56" t="s">
        <v>899</v>
      </c>
      <c r="E1799" s="10"/>
      <c r="F1799" s="11"/>
      <c r="G1799" s="10">
        <v>40</v>
      </c>
      <c r="H1799" s="11">
        <v>9.0395480225988704E-3</v>
      </c>
      <c r="I1799" s="10">
        <v>378</v>
      </c>
      <c r="J1799" s="11">
        <v>1.5773002295013602E-2</v>
      </c>
      <c r="K1799" s="10">
        <v>1</v>
      </c>
      <c r="L1799" s="11">
        <v>2.5000000000000001E-2</v>
      </c>
      <c r="M1799" s="10">
        <v>2</v>
      </c>
      <c r="N1799" s="11">
        <v>5.2910052910052898E-3</v>
      </c>
      <c r="O1799" s="58" t="s">
        <v>946</v>
      </c>
      <c r="P1799" s="59">
        <v>9.4499999999999993</v>
      </c>
      <c r="Q1799" s="59">
        <v>8.4102564102564106</v>
      </c>
      <c r="R1799" s="118">
        <v>1.325</v>
      </c>
    </row>
    <row r="1800" spans="2:18" s="1" customFormat="1" ht="11.85" customHeight="1" x14ac:dyDescent="0.15">
      <c r="B1800" s="116" t="s">
        <v>659</v>
      </c>
      <c r="C1800" s="52" t="s">
        <v>935</v>
      </c>
      <c r="D1800" s="52" t="s">
        <v>906</v>
      </c>
      <c r="E1800" s="8">
        <v>70</v>
      </c>
      <c r="F1800" s="9">
        <v>0.65420560747663503</v>
      </c>
      <c r="G1800" s="8">
        <v>37</v>
      </c>
      <c r="H1800" s="9">
        <v>8.3615819209039606E-3</v>
      </c>
      <c r="I1800" s="8">
        <v>218</v>
      </c>
      <c r="J1800" s="9">
        <v>9.09659920717713E-3</v>
      </c>
      <c r="K1800" s="8"/>
      <c r="L1800" s="9"/>
      <c r="M1800" s="8"/>
      <c r="N1800" s="9"/>
      <c r="O1800" s="54" t="s">
        <v>900</v>
      </c>
      <c r="P1800" s="55">
        <v>5.8918918918918903</v>
      </c>
      <c r="Q1800" s="55">
        <v>5.8918918918918903</v>
      </c>
      <c r="R1800" s="117"/>
    </row>
    <row r="1801" spans="2:18" s="1" customFormat="1" ht="11.85" customHeight="1" x14ac:dyDescent="0.15">
      <c r="B1801" s="116" t="s">
        <v>806</v>
      </c>
      <c r="C1801" s="56" t="s">
        <v>916</v>
      </c>
      <c r="D1801" s="56" t="s">
        <v>899</v>
      </c>
      <c r="E1801" s="10"/>
      <c r="F1801" s="11"/>
      <c r="G1801" s="10">
        <v>37</v>
      </c>
      <c r="H1801" s="11">
        <v>8.3615819209039606E-3</v>
      </c>
      <c r="I1801" s="10">
        <v>532</v>
      </c>
      <c r="J1801" s="11">
        <v>2.2199040267056099E-2</v>
      </c>
      <c r="K1801" s="10"/>
      <c r="L1801" s="11"/>
      <c r="M1801" s="10"/>
      <c r="N1801" s="11"/>
      <c r="O1801" s="58" t="s">
        <v>901</v>
      </c>
      <c r="P1801" s="59">
        <v>14.3783783783784</v>
      </c>
      <c r="Q1801" s="59">
        <v>14.3783783783784</v>
      </c>
      <c r="R1801" s="118">
        <v>1.0540540540540499</v>
      </c>
    </row>
    <row r="1802" spans="2:18" s="1" customFormat="1" ht="11.85" customHeight="1" x14ac:dyDescent="0.15">
      <c r="B1802" s="116" t="s">
        <v>565</v>
      </c>
      <c r="C1802" s="52" t="s">
        <v>916</v>
      </c>
      <c r="D1802" s="52" t="s">
        <v>899</v>
      </c>
      <c r="E1802" s="8">
        <v>3</v>
      </c>
      <c r="F1802" s="9">
        <v>7.3170731707317097E-2</v>
      </c>
      <c r="G1802" s="8">
        <v>38</v>
      </c>
      <c r="H1802" s="9">
        <v>8.5875706214689294E-3</v>
      </c>
      <c r="I1802" s="8">
        <v>98</v>
      </c>
      <c r="J1802" s="9">
        <v>4.0892968912998101E-3</v>
      </c>
      <c r="K1802" s="8"/>
      <c r="L1802" s="9"/>
      <c r="M1802" s="8"/>
      <c r="N1802" s="9"/>
      <c r="O1802" s="54" t="s">
        <v>908</v>
      </c>
      <c r="P1802" s="55">
        <v>2.57894736842105</v>
      </c>
      <c r="Q1802" s="55">
        <v>2.57894736842105</v>
      </c>
      <c r="R1802" s="117">
        <v>0.92105263157894701</v>
      </c>
    </row>
    <row r="1803" spans="2:18" s="1" customFormat="1" ht="15.4" customHeight="1" x14ac:dyDescent="0.15">
      <c r="B1803" s="119" t="s">
        <v>1009</v>
      </c>
      <c r="C1803" s="63"/>
      <c r="D1803" s="63"/>
      <c r="E1803" s="20">
        <v>1609</v>
      </c>
      <c r="F1803" s="22">
        <v>0.63773285770907695</v>
      </c>
      <c r="G1803" s="20">
        <v>914</v>
      </c>
      <c r="H1803" s="22">
        <v>0.206553672316384</v>
      </c>
      <c r="I1803" s="20">
        <v>5408</v>
      </c>
      <c r="J1803" s="22">
        <v>0.22566242436887099</v>
      </c>
      <c r="K1803" s="20">
        <v>29</v>
      </c>
      <c r="L1803" s="22">
        <v>3.1728665207877503E-2</v>
      </c>
      <c r="M1803" s="20">
        <v>311</v>
      </c>
      <c r="N1803" s="22">
        <v>5.7507396449704103E-2</v>
      </c>
      <c r="O1803" s="63"/>
      <c r="P1803" s="64">
        <v>5.9168490153172897</v>
      </c>
      <c r="Q1803" s="64">
        <v>5.2937853107344601</v>
      </c>
      <c r="R1803" s="120">
        <v>1.18708971553611</v>
      </c>
    </row>
    <row r="1804" spans="2:18" s="1" customFormat="1" ht="14.65" customHeight="1" x14ac:dyDescent="0.15">
      <c r="B1804" s="119" t="s">
        <v>1010</v>
      </c>
      <c r="C1804" s="65"/>
      <c r="D1804" s="65"/>
      <c r="E1804" s="21">
        <v>1138</v>
      </c>
      <c r="F1804" s="23">
        <v>0.56059113300492602</v>
      </c>
      <c r="G1804" s="21">
        <v>892</v>
      </c>
      <c r="H1804" s="23">
        <v>0.20158192090395499</v>
      </c>
      <c r="I1804" s="21">
        <v>6556</v>
      </c>
      <c r="J1804" s="23">
        <v>0.273565616524098</v>
      </c>
      <c r="K1804" s="21">
        <v>64</v>
      </c>
      <c r="L1804" s="23">
        <v>7.1748878923766801E-2</v>
      </c>
      <c r="M1804" s="21">
        <v>747</v>
      </c>
      <c r="N1804" s="23">
        <v>0.11394142769981699</v>
      </c>
      <c r="O1804" s="65"/>
      <c r="P1804" s="66">
        <v>7.3497757847533602</v>
      </c>
      <c r="Q1804" s="66">
        <v>5.85024154589372</v>
      </c>
      <c r="R1804" s="121"/>
    </row>
    <row r="1805" spans="2:18" s="1" customFormat="1" ht="14.65" customHeight="1" x14ac:dyDescent="0.15">
      <c r="B1805" s="108" t="s">
        <v>879</v>
      </c>
      <c r="C1805" s="122"/>
      <c r="D1805" s="122"/>
      <c r="E1805" s="109">
        <v>4709</v>
      </c>
      <c r="F1805" s="110">
        <v>0.51554631048828503</v>
      </c>
      <c r="G1805" s="109">
        <v>4425</v>
      </c>
      <c r="H1805" s="110">
        <v>1</v>
      </c>
      <c r="I1805" s="109">
        <v>23965</v>
      </c>
      <c r="J1805" s="110">
        <v>1</v>
      </c>
      <c r="K1805" s="109">
        <v>155</v>
      </c>
      <c r="L1805" s="110">
        <v>3.5028248587570601E-2</v>
      </c>
      <c r="M1805" s="109">
        <v>1431</v>
      </c>
      <c r="N1805" s="110">
        <v>5.9712080116837103E-2</v>
      </c>
      <c r="O1805" s="122"/>
      <c r="P1805" s="123">
        <v>5.4158192090395501</v>
      </c>
      <c r="Q1805" s="123">
        <v>4.7964871194379404</v>
      </c>
      <c r="R1805" s="124">
        <v>1.02721970187946</v>
      </c>
    </row>
    <row r="1806" spans="2:18" s="1" customFormat="1" ht="12.75" customHeight="1" x14ac:dyDescent="0.2">
      <c r="B1806" s="183" t="s">
        <v>979</v>
      </c>
      <c r="C1806" s="183"/>
      <c r="D1806" s="183"/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</row>
    <row r="1807" spans="2:18" s="1" customFormat="1" ht="14.65" customHeight="1" x14ac:dyDescent="0.15"/>
    <row r="1808" spans="2:18" s="1" customFormat="1" ht="14.65" customHeight="1" x14ac:dyDescent="0.15">
      <c r="B1808" s="114" t="s">
        <v>1856</v>
      </c>
    </row>
    <row r="1809" spans="2:18" s="1" customFormat="1" ht="21.75" customHeight="1" x14ac:dyDescent="0.2">
      <c r="B1809" s="192"/>
      <c r="C1809" s="101"/>
      <c r="D1809" s="193"/>
      <c r="E1809" s="193"/>
      <c r="F1809" s="193"/>
      <c r="G1809" s="167" t="s">
        <v>885</v>
      </c>
      <c r="H1809" s="167"/>
      <c r="I1809" s="167"/>
      <c r="J1809" s="167"/>
      <c r="K1809" s="167"/>
      <c r="L1809" s="167"/>
      <c r="M1809" s="167"/>
      <c r="N1809" s="167"/>
      <c r="O1809" s="167"/>
      <c r="P1809" s="167"/>
      <c r="Q1809" s="167"/>
      <c r="R1809" s="167"/>
    </row>
    <row r="1810" spans="2:18" s="1" customFormat="1" ht="14.65" customHeight="1" x14ac:dyDescent="0.2">
      <c r="B1810" s="192"/>
      <c r="C1810" s="62"/>
      <c r="D1810" s="193"/>
      <c r="E1810" s="193"/>
      <c r="F1810" s="193"/>
      <c r="G1810" s="177" t="s">
        <v>832</v>
      </c>
      <c r="H1810" s="177"/>
      <c r="I1810" s="177"/>
      <c r="J1810" s="177"/>
      <c r="K1810" s="174" t="s">
        <v>886</v>
      </c>
      <c r="L1810" s="174"/>
      <c r="M1810" s="174"/>
      <c r="N1810" s="174"/>
      <c r="O1810" s="174" t="s">
        <v>887</v>
      </c>
      <c r="P1810" s="191" t="s">
        <v>888</v>
      </c>
      <c r="Q1810" s="191"/>
      <c r="R1810" s="191"/>
    </row>
    <row r="1811" spans="2:18" s="1" customFormat="1" ht="14.65" customHeight="1" x14ac:dyDescent="0.15">
      <c r="B1811" s="194" t="s">
        <v>274</v>
      </c>
      <c r="C1811" s="177" t="s">
        <v>1001</v>
      </c>
      <c r="D1811" s="177" t="s">
        <v>889</v>
      </c>
      <c r="E1811" s="195" t="s">
        <v>842</v>
      </c>
      <c r="F1811" s="195"/>
      <c r="G1811" s="177" t="s">
        <v>890</v>
      </c>
      <c r="H1811" s="177"/>
      <c r="I1811" s="177" t="s">
        <v>891</v>
      </c>
      <c r="J1811" s="177"/>
      <c r="K1811" s="174" t="s">
        <v>890</v>
      </c>
      <c r="L1811" s="174"/>
      <c r="M1811" s="174" t="s">
        <v>891</v>
      </c>
      <c r="N1811" s="174"/>
      <c r="O1811" s="174"/>
      <c r="P1811" s="191"/>
      <c r="Q1811" s="191"/>
      <c r="R1811" s="191"/>
    </row>
    <row r="1812" spans="2:18" s="1" customFormat="1" ht="37.15" customHeight="1" x14ac:dyDescent="0.15">
      <c r="B1812" s="194"/>
      <c r="C1812" s="177"/>
      <c r="D1812" s="177"/>
      <c r="E1812" s="50" t="s">
        <v>892</v>
      </c>
      <c r="F1812" s="50" t="s">
        <v>893</v>
      </c>
      <c r="G1812" s="50" t="s">
        <v>892</v>
      </c>
      <c r="H1812" s="27" t="s">
        <v>894</v>
      </c>
      <c r="I1812" s="50" t="s">
        <v>892</v>
      </c>
      <c r="J1812" s="27" t="s">
        <v>894</v>
      </c>
      <c r="K1812" s="27" t="s">
        <v>892</v>
      </c>
      <c r="L1812" s="27" t="s">
        <v>893</v>
      </c>
      <c r="M1812" s="27" t="s">
        <v>892</v>
      </c>
      <c r="N1812" s="27" t="s">
        <v>893</v>
      </c>
      <c r="O1812" s="174"/>
      <c r="P1812" s="27" t="s">
        <v>895</v>
      </c>
      <c r="Q1812" s="27" t="s">
        <v>896</v>
      </c>
      <c r="R1812" s="115" t="s">
        <v>897</v>
      </c>
    </row>
    <row r="1813" spans="2:18" s="1" customFormat="1" ht="11.85" customHeight="1" x14ac:dyDescent="0.15">
      <c r="B1813" s="116" t="s">
        <v>391</v>
      </c>
      <c r="C1813" s="52" t="s">
        <v>1003</v>
      </c>
      <c r="D1813" s="52" t="s">
        <v>906</v>
      </c>
      <c r="E1813" s="8"/>
      <c r="F1813" s="9"/>
      <c r="G1813" s="8">
        <v>549</v>
      </c>
      <c r="H1813" s="9">
        <v>2.9906847524105201E-2</v>
      </c>
      <c r="I1813" s="8">
        <v>6213</v>
      </c>
      <c r="J1813" s="9">
        <v>2.7804629182106199E-2</v>
      </c>
      <c r="K1813" s="8">
        <v>25</v>
      </c>
      <c r="L1813" s="9">
        <v>4.5537340619307802E-2</v>
      </c>
      <c r="M1813" s="8">
        <v>206</v>
      </c>
      <c r="N1813" s="9">
        <v>3.3156285208433903E-2</v>
      </c>
      <c r="O1813" s="54" t="s">
        <v>915</v>
      </c>
      <c r="P1813" s="55">
        <v>11.316939890710399</v>
      </c>
      <c r="Q1813" s="55">
        <v>10.318702290076301</v>
      </c>
      <c r="R1813" s="117"/>
    </row>
    <row r="1814" spans="2:18" s="1" customFormat="1" ht="11.85" customHeight="1" x14ac:dyDescent="0.15">
      <c r="B1814" s="116" t="s">
        <v>356</v>
      </c>
      <c r="C1814" s="56" t="s">
        <v>1004</v>
      </c>
      <c r="D1814" s="56" t="s">
        <v>906</v>
      </c>
      <c r="E1814" s="10">
        <v>17</v>
      </c>
      <c r="F1814" s="11">
        <v>3.8296913719306101E-3</v>
      </c>
      <c r="G1814" s="10">
        <v>4422</v>
      </c>
      <c r="H1814" s="11">
        <v>0.24088903415590801</v>
      </c>
      <c r="I1814" s="10">
        <v>51472</v>
      </c>
      <c r="J1814" s="11">
        <v>0.230349247265632</v>
      </c>
      <c r="K1814" s="10">
        <v>158</v>
      </c>
      <c r="L1814" s="11">
        <v>3.5730438715513298E-2</v>
      </c>
      <c r="M1814" s="10">
        <v>1758</v>
      </c>
      <c r="N1814" s="11">
        <v>3.4154491762511702E-2</v>
      </c>
      <c r="O1814" s="58" t="s">
        <v>914</v>
      </c>
      <c r="P1814" s="59">
        <v>11.6399819086386</v>
      </c>
      <c r="Q1814" s="59">
        <v>10.6585365853659</v>
      </c>
      <c r="R1814" s="118"/>
    </row>
    <row r="1815" spans="2:18" s="1" customFormat="1" ht="11.85" customHeight="1" x14ac:dyDescent="0.15">
      <c r="B1815" s="116" t="s">
        <v>358</v>
      </c>
      <c r="C1815" s="52" t="s">
        <v>1004</v>
      </c>
      <c r="D1815" s="52" t="s">
        <v>906</v>
      </c>
      <c r="E1815" s="8">
        <v>2</v>
      </c>
      <c r="F1815" s="9">
        <v>1.02092904543134E-3</v>
      </c>
      <c r="G1815" s="8">
        <v>1957</v>
      </c>
      <c r="H1815" s="9">
        <v>0.106607833523996</v>
      </c>
      <c r="I1815" s="8">
        <v>24315</v>
      </c>
      <c r="J1815" s="9">
        <v>0.10881531604102899</v>
      </c>
      <c r="K1815" s="8">
        <v>479</v>
      </c>
      <c r="L1815" s="9">
        <v>0.24476239141543199</v>
      </c>
      <c r="M1815" s="8">
        <v>3637</v>
      </c>
      <c r="N1815" s="9">
        <v>0.149578449516759</v>
      </c>
      <c r="O1815" s="54" t="s">
        <v>923</v>
      </c>
      <c r="P1815" s="55">
        <v>12.4246295350026</v>
      </c>
      <c r="Q1815" s="55">
        <v>9.1292286874154307</v>
      </c>
      <c r="R1815" s="117"/>
    </row>
    <row r="1816" spans="2:18" s="1" customFormat="1" ht="11.85" customHeight="1" x14ac:dyDescent="0.15">
      <c r="B1816" s="116" t="s">
        <v>357</v>
      </c>
      <c r="C1816" s="56" t="s">
        <v>1004</v>
      </c>
      <c r="D1816" s="56" t="s">
        <v>906</v>
      </c>
      <c r="E1816" s="10">
        <v>13</v>
      </c>
      <c r="F1816" s="11">
        <v>6.9593147751606001E-3</v>
      </c>
      <c r="G1816" s="10">
        <v>1855</v>
      </c>
      <c r="H1816" s="11">
        <v>0.101051370049572</v>
      </c>
      <c r="I1816" s="10">
        <v>18738</v>
      </c>
      <c r="J1816" s="11">
        <v>8.3856935717738099E-2</v>
      </c>
      <c r="K1816" s="10">
        <v>69</v>
      </c>
      <c r="L1816" s="11">
        <v>3.71967654986523E-2</v>
      </c>
      <c r="M1816" s="10">
        <v>705</v>
      </c>
      <c r="N1816" s="11">
        <v>3.7624079410822901E-2</v>
      </c>
      <c r="O1816" s="58" t="s">
        <v>931</v>
      </c>
      <c r="P1816" s="59">
        <v>10.101347708894901</v>
      </c>
      <c r="Q1816" s="59">
        <v>9.2855543113101895</v>
      </c>
      <c r="R1816" s="118"/>
    </row>
    <row r="1817" spans="2:18" s="1" customFormat="1" ht="11.85" customHeight="1" x14ac:dyDescent="0.15">
      <c r="B1817" s="116" t="s">
        <v>809</v>
      </c>
      <c r="C1817" s="52" t="s">
        <v>918</v>
      </c>
      <c r="D1817" s="52" t="s">
        <v>906</v>
      </c>
      <c r="E1817" s="8"/>
      <c r="F1817" s="9"/>
      <c r="G1817" s="8">
        <v>187</v>
      </c>
      <c r="H1817" s="9">
        <v>1.01868497031105E-2</v>
      </c>
      <c r="I1817" s="8">
        <v>3110</v>
      </c>
      <c r="J1817" s="9">
        <v>1.3917977910244701E-2</v>
      </c>
      <c r="K1817" s="8">
        <v>9</v>
      </c>
      <c r="L1817" s="9">
        <v>4.8128342245989303E-2</v>
      </c>
      <c r="M1817" s="8">
        <v>195</v>
      </c>
      <c r="N1817" s="9">
        <v>6.2700964630225106E-2</v>
      </c>
      <c r="O1817" s="54" t="s">
        <v>971</v>
      </c>
      <c r="P1817" s="55">
        <v>16.6310160427808</v>
      </c>
      <c r="Q1817" s="55">
        <v>14.303370786516901</v>
      </c>
      <c r="R1817" s="117"/>
    </row>
    <row r="1818" spans="2:18" s="1" customFormat="1" ht="11.85" customHeight="1" x14ac:dyDescent="0.15">
      <c r="B1818" s="116" t="s">
        <v>359</v>
      </c>
      <c r="C1818" s="56" t="s">
        <v>1004</v>
      </c>
      <c r="D1818" s="56" t="s">
        <v>906</v>
      </c>
      <c r="E1818" s="10">
        <v>10</v>
      </c>
      <c r="F1818" s="11">
        <v>9.8716683119447202E-3</v>
      </c>
      <c r="G1818" s="10">
        <v>1003</v>
      </c>
      <c r="H1818" s="11">
        <v>5.4638557498501897E-2</v>
      </c>
      <c r="I1818" s="10">
        <v>8736</v>
      </c>
      <c r="J1818" s="11">
        <v>3.9095644702217901E-2</v>
      </c>
      <c r="K1818" s="10">
        <v>31</v>
      </c>
      <c r="L1818" s="11">
        <v>3.09072781655035E-2</v>
      </c>
      <c r="M1818" s="10">
        <v>157</v>
      </c>
      <c r="N1818" s="11">
        <v>1.7971611721611699E-2</v>
      </c>
      <c r="O1818" s="58" t="s">
        <v>931</v>
      </c>
      <c r="P1818" s="59">
        <v>8.7098703888334992</v>
      </c>
      <c r="Q1818" s="59">
        <v>8.1563786008230501</v>
      </c>
      <c r="R1818" s="118"/>
    </row>
    <row r="1819" spans="2:18" s="1" customFormat="1" ht="11.85" customHeight="1" x14ac:dyDescent="0.15">
      <c r="B1819" s="116" t="s">
        <v>351</v>
      </c>
      <c r="C1819" s="52" t="s">
        <v>1004</v>
      </c>
      <c r="D1819" s="52" t="s">
        <v>906</v>
      </c>
      <c r="E1819" s="8">
        <v>42</v>
      </c>
      <c r="F1819" s="9">
        <v>3.7668161434977601E-2</v>
      </c>
      <c r="G1819" s="8">
        <v>1073</v>
      </c>
      <c r="H1819" s="9">
        <v>5.8451816745655603E-2</v>
      </c>
      <c r="I1819" s="8">
        <v>13748</v>
      </c>
      <c r="J1819" s="9">
        <v>6.1525517784580097E-2</v>
      </c>
      <c r="K1819" s="8">
        <v>16</v>
      </c>
      <c r="L1819" s="9">
        <v>1.4911463187325299E-2</v>
      </c>
      <c r="M1819" s="8">
        <v>98</v>
      </c>
      <c r="N1819" s="9">
        <v>7.1283095723014304E-3</v>
      </c>
      <c r="O1819" s="54" t="s">
        <v>933</v>
      </c>
      <c r="P1819" s="55">
        <v>12.8126747437092</v>
      </c>
      <c r="Q1819" s="55">
        <v>12.368968779564799</v>
      </c>
      <c r="R1819" s="117"/>
    </row>
    <row r="1820" spans="2:18" s="1" customFormat="1" ht="11.85" customHeight="1" x14ac:dyDescent="0.15">
      <c r="B1820" s="116" t="s">
        <v>344</v>
      </c>
      <c r="C1820" s="56" t="s">
        <v>1004</v>
      </c>
      <c r="D1820" s="56" t="s">
        <v>899</v>
      </c>
      <c r="E1820" s="10"/>
      <c r="F1820" s="11"/>
      <c r="G1820" s="10">
        <v>68</v>
      </c>
      <c r="H1820" s="11">
        <v>3.70430898294928E-3</v>
      </c>
      <c r="I1820" s="10">
        <v>1781</v>
      </c>
      <c r="J1820" s="11">
        <v>7.9703918514938306E-3</v>
      </c>
      <c r="K1820" s="10">
        <v>20</v>
      </c>
      <c r="L1820" s="11">
        <v>0.29411764705882398</v>
      </c>
      <c r="M1820" s="10">
        <v>361</v>
      </c>
      <c r="N1820" s="11">
        <v>0.202695115103874</v>
      </c>
      <c r="O1820" s="58" t="s">
        <v>907</v>
      </c>
      <c r="P1820" s="59">
        <v>26.1911764705882</v>
      </c>
      <c r="Q1820" s="59">
        <v>16.6666666666667</v>
      </c>
      <c r="R1820" s="118">
        <v>8.75</v>
      </c>
    </row>
    <row r="1821" spans="2:18" s="1" customFormat="1" ht="11.85" customHeight="1" x14ac:dyDescent="0.15">
      <c r="B1821" s="116" t="s">
        <v>347</v>
      </c>
      <c r="C1821" s="52" t="s">
        <v>1004</v>
      </c>
      <c r="D1821" s="52" t="s">
        <v>906</v>
      </c>
      <c r="E1821" s="8"/>
      <c r="F1821" s="9"/>
      <c r="G1821" s="8">
        <v>550</v>
      </c>
      <c r="H1821" s="9">
        <v>2.9961322656207399E-2</v>
      </c>
      <c r="I1821" s="8">
        <v>6054</v>
      </c>
      <c r="J1821" s="9">
        <v>2.70930669674024E-2</v>
      </c>
      <c r="K1821" s="8">
        <v>9</v>
      </c>
      <c r="L1821" s="9">
        <v>1.63636363636364E-2</v>
      </c>
      <c r="M1821" s="8">
        <v>84</v>
      </c>
      <c r="N1821" s="9">
        <v>1.38751238850347E-2</v>
      </c>
      <c r="O1821" s="54" t="s">
        <v>930</v>
      </c>
      <c r="P1821" s="55">
        <v>11.007272727272699</v>
      </c>
      <c r="Q1821" s="55">
        <v>10.4861367837338</v>
      </c>
      <c r="R1821" s="117"/>
    </row>
    <row r="1822" spans="2:18" s="1" customFormat="1" ht="11.85" customHeight="1" x14ac:dyDescent="0.15">
      <c r="B1822" s="116" t="s">
        <v>348</v>
      </c>
      <c r="C1822" s="56" t="s">
        <v>1004</v>
      </c>
      <c r="D1822" s="56" t="s">
        <v>906</v>
      </c>
      <c r="E1822" s="10">
        <v>1</v>
      </c>
      <c r="F1822" s="11">
        <v>1.6556291390728501E-3</v>
      </c>
      <c r="G1822" s="10">
        <v>603</v>
      </c>
      <c r="H1822" s="11">
        <v>3.2848504657623803E-2</v>
      </c>
      <c r="I1822" s="10">
        <v>10857</v>
      </c>
      <c r="J1822" s="11">
        <v>4.8587616132323701E-2</v>
      </c>
      <c r="K1822" s="10">
        <v>141</v>
      </c>
      <c r="L1822" s="11">
        <v>0.23383084577114399</v>
      </c>
      <c r="M1822" s="10">
        <v>2241</v>
      </c>
      <c r="N1822" s="11">
        <v>0.20641061066593</v>
      </c>
      <c r="O1822" s="58" t="s">
        <v>931</v>
      </c>
      <c r="P1822" s="59">
        <v>18.004975124378099</v>
      </c>
      <c r="Q1822" s="59">
        <v>12.240259740259701</v>
      </c>
      <c r="R1822" s="118"/>
    </row>
    <row r="1823" spans="2:18" s="1" customFormat="1" ht="11.85" customHeight="1" x14ac:dyDescent="0.15">
      <c r="B1823" s="116" t="s">
        <v>342</v>
      </c>
      <c r="C1823" s="52" t="s">
        <v>1013</v>
      </c>
      <c r="D1823" s="52" t="s">
        <v>906</v>
      </c>
      <c r="E1823" s="8">
        <v>118</v>
      </c>
      <c r="F1823" s="9">
        <v>0.178517397881997</v>
      </c>
      <c r="G1823" s="8">
        <v>543</v>
      </c>
      <c r="H1823" s="9">
        <v>2.95799967314921E-2</v>
      </c>
      <c r="I1823" s="8">
        <v>1980</v>
      </c>
      <c r="J1823" s="9">
        <v>8.8609634283873008E-3</v>
      </c>
      <c r="K1823" s="8">
        <v>8</v>
      </c>
      <c r="L1823" s="9">
        <v>1.47329650092081E-2</v>
      </c>
      <c r="M1823" s="8">
        <v>48</v>
      </c>
      <c r="N1823" s="9">
        <v>2.4242424242424201E-2</v>
      </c>
      <c r="O1823" s="54" t="s">
        <v>912</v>
      </c>
      <c r="P1823" s="55">
        <v>3.64640883977901</v>
      </c>
      <c r="Q1823" s="55">
        <v>3.4168224299065399</v>
      </c>
      <c r="R1823" s="117"/>
    </row>
    <row r="1824" spans="2:18" s="1" customFormat="1" ht="11.85" customHeight="1" x14ac:dyDescent="0.15">
      <c r="B1824" s="116" t="s">
        <v>676</v>
      </c>
      <c r="C1824" s="56" t="s">
        <v>918</v>
      </c>
      <c r="D1824" s="56" t="s">
        <v>906</v>
      </c>
      <c r="E1824" s="10">
        <v>1</v>
      </c>
      <c r="F1824" s="11">
        <v>1.4084507042253501E-2</v>
      </c>
      <c r="G1824" s="10">
        <v>70</v>
      </c>
      <c r="H1824" s="11">
        <v>3.8132592471536702E-3</v>
      </c>
      <c r="I1824" s="10">
        <v>1046</v>
      </c>
      <c r="J1824" s="11">
        <v>4.6810948212591503E-3</v>
      </c>
      <c r="K1824" s="10">
        <v>5</v>
      </c>
      <c r="L1824" s="11">
        <v>7.1428571428571397E-2</v>
      </c>
      <c r="M1824" s="10">
        <v>47</v>
      </c>
      <c r="N1824" s="11">
        <v>4.4933078393881498E-2</v>
      </c>
      <c r="O1824" s="58" t="s">
        <v>944</v>
      </c>
      <c r="P1824" s="59">
        <v>14.9428571428571</v>
      </c>
      <c r="Q1824" s="59">
        <v>12.753846153846199</v>
      </c>
      <c r="R1824" s="118"/>
    </row>
    <row r="1825" spans="2:18" s="1" customFormat="1" ht="11.85" customHeight="1" x14ac:dyDescent="0.15">
      <c r="B1825" s="116" t="s">
        <v>366</v>
      </c>
      <c r="C1825" s="52" t="s">
        <v>1004</v>
      </c>
      <c r="D1825" s="52" t="s">
        <v>906</v>
      </c>
      <c r="E1825" s="8">
        <v>12</v>
      </c>
      <c r="F1825" s="9">
        <v>3.62537764350453E-2</v>
      </c>
      <c r="G1825" s="8">
        <v>319</v>
      </c>
      <c r="H1825" s="9">
        <v>1.7377567140600299E-2</v>
      </c>
      <c r="I1825" s="8">
        <v>2389</v>
      </c>
      <c r="J1825" s="9">
        <v>1.0691334156776399E-2</v>
      </c>
      <c r="K1825" s="8">
        <v>9</v>
      </c>
      <c r="L1825" s="9">
        <v>2.8213166144200601E-2</v>
      </c>
      <c r="M1825" s="8">
        <v>42</v>
      </c>
      <c r="N1825" s="9">
        <v>1.7580577647551301E-2</v>
      </c>
      <c r="O1825" s="54" t="s">
        <v>935</v>
      </c>
      <c r="P1825" s="55">
        <v>7.4890282131661401</v>
      </c>
      <c r="Q1825" s="55">
        <v>7.0774193548387103</v>
      </c>
      <c r="R1825" s="117"/>
    </row>
    <row r="1826" spans="2:18" s="1" customFormat="1" ht="11.85" customHeight="1" x14ac:dyDescent="0.15">
      <c r="B1826" s="116" t="s">
        <v>365</v>
      </c>
      <c r="C1826" s="56" t="s">
        <v>1004</v>
      </c>
      <c r="D1826" s="56" t="s">
        <v>906</v>
      </c>
      <c r="E1826" s="10">
        <v>4</v>
      </c>
      <c r="F1826" s="11">
        <v>1.30293159609121E-2</v>
      </c>
      <c r="G1826" s="10">
        <v>303</v>
      </c>
      <c r="H1826" s="11">
        <v>1.6505965026965198E-2</v>
      </c>
      <c r="I1826" s="10">
        <v>3018</v>
      </c>
      <c r="J1826" s="11">
        <v>1.35062563772085E-2</v>
      </c>
      <c r="K1826" s="10">
        <v>103</v>
      </c>
      <c r="L1826" s="11">
        <v>0.33993399339934</v>
      </c>
      <c r="M1826" s="10">
        <v>490</v>
      </c>
      <c r="N1826" s="11">
        <v>0.16235917826375099</v>
      </c>
      <c r="O1826" s="58" t="s">
        <v>916</v>
      </c>
      <c r="P1826" s="59">
        <v>9.9603960396039604</v>
      </c>
      <c r="Q1826" s="59">
        <v>6.9749999999999996</v>
      </c>
      <c r="R1826" s="118"/>
    </row>
    <row r="1827" spans="2:18" s="1" customFormat="1" ht="11.85" customHeight="1" x14ac:dyDescent="0.15">
      <c r="B1827" s="116" t="s">
        <v>799</v>
      </c>
      <c r="C1827" s="52" t="s">
        <v>1004</v>
      </c>
      <c r="D1827" s="52" t="s">
        <v>906</v>
      </c>
      <c r="E1827" s="8">
        <v>1</v>
      </c>
      <c r="F1827" s="9">
        <v>3.4364261168384901E-3</v>
      </c>
      <c r="G1827" s="8">
        <v>290</v>
      </c>
      <c r="H1827" s="9">
        <v>1.5797788309636601E-2</v>
      </c>
      <c r="I1827" s="8">
        <v>4591</v>
      </c>
      <c r="J1827" s="9">
        <v>2.0545799545316198E-2</v>
      </c>
      <c r="K1827" s="8">
        <v>8</v>
      </c>
      <c r="L1827" s="9">
        <v>2.7586206896551699E-2</v>
      </c>
      <c r="M1827" s="8">
        <v>54</v>
      </c>
      <c r="N1827" s="9">
        <v>1.17621433238946E-2</v>
      </c>
      <c r="O1827" s="54" t="s">
        <v>978</v>
      </c>
      <c r="P1827" s="55">
        <v>15.8310344827586</v>
      </c>
      <c r="Q1827" s="55">
        <v>14.840425531914899</v>
      </c>
      <c r="R1827" s="117"/>
    </row>
    <row r="1828" spans="2:18" s="1" customFormat="1" ht="11.85" customHeight="1" x14ac:dyDescent="0.15">
      <c r="B1828" s="116" t="s">
        <v>349</v>
      </c>
      <c r="C1828" s="56" t="s">
        <v>1004</v>
      </c>
      <c r="D1828" s="56" t="s">
        <v>906</v>
      </c>
      <c r="E1828" s="10">
        <v>4</v>
      </c>
      <c r="F1828" s="11">
        <v>1.0928961748633901E-2</v>
      </c>
      <c r="G1828" s="10">
        <v>362</v>
      </c>
      <c r="H1828" s="11">
        <v>1.9719997820994699E-2</v>
      </c>
      <c r="I1828" s="10">
        <v>6320</v>
      </c>
      <c r="J1828" s="11">
        <v>2.8283479225963502E-2</v>
      </c>
      <c r="K1828" s="10">
        <v>24</v>
      </c>
      <c r="L1828" s="11">
        <v>6.6298342541436503E-2</v>
      </c>
      <c r="M1828" s="10">
        <v>513</v>
      </c>
      <c r="N1828" s="11">
        <v>8.1170886075949397E-2</v>
      </c>
      <c r="O1828" s="58" t="s">
        <v>932</v>
      </c>
      <c r="P1828" s="59">
        <v>17.458563535911601</v>
      </c>
      <c r="Q1828" s="59">
        <v>14.198224852071</v>
      </c>
      <c r="R1828" s="118"/>
    </row>
    <row r="1829" spans="2:18" s="1" customFormat="1" ht="11.85" customHeight="1" x14ac:dyDescent="0.15">
      <c r="B1829" s="116" t="s">
        <v>774</v>
      </c>
      <c r="C1829" s="52" t="s">
        <v>1572</v>
      </c>
      <c r="D1829" s="52" t="s">
        <v>899</v>
      </c>
      <c r="E1829" s="8"/>
      <c r="F1829" s="9"/>
      <c r="G1829" s="8">
        <v>62</v>
      </c>
      <c r="H1829" s="9">
        <v>3.37745819033611E-3</v>
      </c>
      <c r="I1829" s="8">
        <v>3808</v>
      </c>
      <c r="J1829" s="9">
        <v>1.7041691280454001E-2</v>
      </c>
      <c r="K1829" s="8">
        <v>5</v>
      </c>
      <c r="L1829" s="9">
        <v>8.0645161290322606E-2</v>
      </c>
      <c r="M1829" s="8">
        <v>62</v>
      </c>
      <c r="N1829" s="9">
        <v>1.6281512605042001E-2</v>
      </c>
      <c r="O1829" s="54" t="s">
        <v>976</v>
      </c>
      <c r="P1829" s="55">
        <v>61.419354838709701</v>
      </c>
      <c r="Q1829" s="55">
        <v>55.894736842105303</v>
      </c>
      <c r="R1829" s="117">
        <v>10.064516129032301</v>
      </c>
    </row>
    <row r="1830" spans="2:18" s="1" customFormat="1" ht="11.85" customHeight="1" x14ac:dyDescent="0.15">
      <c r="B1830" s="116" t="s">
        <v>346</v>
      </c>
      <c r="C1830" s="56" t="s">
        <v>1004</v>
      </c>
      <c r="D1830" s="56" t="s">
        <v>899</v>
      </c>
      <c r="E1830" s="10">
        <v>332</v>
      </c>
      <c r="F1830" s="11">
        <v>0.44683714670255698</v>
      </c>
      <c r="G1830" s="10">
        <v>411</v>
      </c>
      <c r="H1830" s="11">
        <v>2.23892792940023E-2</v>
      </c>
      <c r="I1830" s="10">
        <v>3482</v>
      </c>
      <c r="J1830" s="11">
        <v>1.55827649786084E-2</v>
      </c>
      <c r="K1830" s="10"/>
      <c r="L1830" s="11"/>
      <c r="M1830" s="10"/>
      <c r="N1830" s="11"/>
      <c r="O1830" s="58" t="s">
        <v>929</v>
      </c>
      <c r="P1830" s="59">
        <v>8.4720194647201907</v>
      </c>
      <c r="Q1830" s="59">
        <v>8.4720194647201907</v>
      </c>
      <c r="R1830" s="118">
        <v>3.1824817518248198</v>
      </c>
    </row>
    <row r="1831" spans="2:18" s="1" customFormat="1" ht="11.85" customHeight="1" x14ac:dyDescent="0.15">
      <c r="B1831" s="116" t="s">
        <v>369</v>
      </c>
      <c r="C1831" s="52" t="s">
        <v>1004</v>
      </c>
      <c r="D1831" s="52" t="s">
        <v>906</v>
      </c>
      <c r="E1831" s="8">
        <v>8</v>
      </c>
      <c r="F1831" s="9">
        <v>4.81927710843374E-2</v>
      </c>
      <c r="G1831" s="8">
        <v>158</v>
      </c>
      <c r="H1831" s="9">
        <v>8.60707087214687E-3</v>
      </c>
      <c r="I1831" s="8">
        <v>996</v>
      </c>
      <c r="J1831" s="9">
        <v>4.4573331185221001E-3</v>
      </c>
      <c r="K1831" s="8">
        <v>5</v>
      </c>
      <c r="L1831" s="9">
        <v>3.1645569620253201E-2</v>
      </c>
      <c r="M1831" s="8">
        <v>19</v>
      </c>
      <c r="N1831" s="9">
        <v>1.9076305220883501E-2</v>
      </c>
      <c r="O1831" s="54" t="s">
        <v>908</v>
      </c>
      <c r="P1831" s="55">
        <v>6.3037974683544302</v>
      </c>
      <c r="Q1831" s="55">
        <v>5.8627450980392197</v>
      </c>
      <c r="R1831" s="117"/>
    </row>
    <row r="1832" spans="2:18" s="1" customFormat="1" ht="11.85" customHeight="1" x14ac:dyDescent="0.15">
      <c r="B1832" s="116" t="s">
        <v>798</v>
      </c>
      <c r="C1832" s="56" t="s">
        <v>1004</v>
      </c>
      <c r="D1832" s="56" t="s">
        <v>906</v>
      </c>
      <c r="E1832" s="10"/>
      <c r="F1832" s="11"/>
      <c r="G1832" s="10">
        <v>196</v>
      </c>
      <c r="H1832" s="11">
        <v>1.0677125892030299E-2</v>
      </c>
      <c r="I1832" s="10">
        <v>4256</v>
      </c>
      <c r="J1832" s="11">
        <v>1.9046596136978001E-2</v>
      </c>
      <c r="K1832" s="10">
        <v>8</v>
      </c>
      <c r="L1832" s="11">
        <v>4.08163265306122E-2</v>
      </c>
      <c r="M1832" s="10">
        <v>75</v>
      </c>
      <c r="N1832" s="11">
        <v>1.7622180451127799E-2</v>
      </c>
      <c r="O1832" s="58" t="s">
        <v>978</v>
      </c>
      <c r="P1832" s="59">
        <v>21.714285714285701</v>
      </c>
      <c r="Q1832" s="59">
        <v>20.3670212765957</v>
      </c>
      <c r="R1832" s="118"/>
    </row>
    <row r="1833" spans="2:18" s="1" customFormat="1" ht="11.85" customHeight="1" x14ac:dyDescent="0.15">
      <c r="B1833" s="116" t="s">
        <v>345</v>
      </c>
      <c r="C1833" s="52" t="s">
        <v>1004</v>
      </c>
      <c r="D1833" s="52" t="s">
        <v>899</v>
      </c>
      <c r="E1833" s="8">
        <v>10</v>
      </c>
      <c r="F1833" s="9">
        <v>2.00803212851406E-2</v>
      </c>
      <c r="G1833" s="8">
        <v>488</v>
      </c>
      <c r="H1833" s="9">
        <v>2.6583864465871299E-2</v>
      </c>
      <c r="I1833" s="8">
        <v>7294</v>
      </c>
      <c r="J1833" s="9">
        <v>3.2642357195281302E-2</v>
      </c>
      <c r="K1833" s="8">
        <v>115</v>
      </c>
      <c r="L1833" s="9">
        <v>0.23565573770491799</v>
      </c>
      <c r="M1833" s="8">
        <v>1094</v>
      </c>
      <c r="N1833" s="9">
        <v>0.14998629010145301</v>
      </c>
      <c r="O1833" s="54" t="s">
        <v>928</v>
      </c>
      <c r="P1833" s="55">
        <v>14.9467213114754</v>
      </c>
      <c r="Q1833" s="55">
        <v>10.7640750670241</v>
      </c>
      <c r="R1833" s="117">
        <v>6.1721311475409797</v>
      </c>
    </row>
    <row r="1834" spans="2:18" s="1" customFormat="1" ht="11.85" customHeight="1" x14ac:dyDescent="0.15">
      <c r="B1834" s="116" t="s">
        <v>354</v>
      </c>
      <c r="C1834" s="56" t="s">
        <v>1004</v>
      </c>
      <c r="D1834" s="56" t="s">
        <v>906</v>
      </c>
      <c r="E1834" s="10">
        <v>2</v>
      </c>
      <c r="F1834" s="11">
        <v>7.2202166064982004E-3</v>
      </c>
      <c r="G1834" s="10">
        <v>275</v>
      </c>
      <c r="H1834" s="11">
        <v>1.49806613281037E-2</v>
      </c>
      <c r="I1834" s="10">
        <v>3956</v>
      </c>
      <c r="J1834" s="11">
        <v>1.7704025920555599E-2</v>
      </c>
      <c r="K1834" s="10">
        <v>91</v>
      </c>
      <c r="L1834" s="11">
        <v>0.33090909090909099</v>
      </c>
      <c r="M1834" s="10">
        <v>934</v>
      </c>
      <c r="N1834" s="11">
        <v>0.23609706774519701</v>
      </c>
      <c r="O1834" s="58" t="s">
        <v>923</v>
      </c>
      <c r="P1834" s="59">
        <v>14.3854545454545</v>
      </c>
      <c r="Q1834" s="59">
        <v>9.0054347826087007</v>
      </c>
      <c r="R1834" s="118"/>
    </row>
    <row r="1835" spans="2:18" s="1" customFormat="1" ht="11.85" customHeight="1" x14ac:dyDescent="0.15">
      <c r="B1835" s="116" t="s">
        <v>775</v>
      </c>
      <c r="C1835" s="52" t="s">
        <v>1572</v>
      </c>
      <c r="D1835" s="52" t="s">
        <v>899</v>
      </c>
      <c r="E1835" s="8"/>
      <c r="F1835" s="9"/>
      <c r="G1835" s="8">
        <v>125</v>
      </c>
      <c r="H1835" s="9">
        <v>6.8093915127744199E-3</v>
      </c>
      <c r="I1835" s="8">
        <v>5731</v>
      </c>
      <c r="J1835" s="9">
        <v>2.5647566367721E-2</v>
      </c>
      <c r="K1835" s="8"/>
      <c r="L1835" s="9"/>
      <c r="M1835" s="8"/>
      <c r="N1835" s="9"/>
      <c r="O1835" s="54" t="s">
        <v>976</v>
      </c>
      <c r="P1835" s="55">
        <v>45.847999999999999</v>
      </c>
      <c r="Q1835" s="55">
        <v>45.847999999999999</v>
      </c>
      <c r="R1835" s="117">
        <v>14.64</v>
      </c>
    </row>
    <row r="1836" spans="2:18" s="1" customFormat="1" ht="11.85" customHeight="1" x14ac:dyDescent="0.15">
      <c r="B1836" s="116" t="s">
        <v>355</v>
      </c>
      <c r="C1836" s="56" t="s">
        <v>1004</v>
      </c>
      <c r="D1836" s="56" t="s">
        <v>906</v>
      </c>
      <c r="E1836" s="10">
        <v>4</v>
      </c>
      <c r="F1836" s="11">
        <v>2.4390243902439001E-2</v>
      </c>
      <c r="G1836" s="10">
        <v>160</v>
      </c>
      <c r="H1836" s="11">
        <v>8.7160211363512593E-3</v>
      </c>
      <c r="I1836" s="10">
        <v>1738</v>
      </c>
      <c r="J1836" s="11">
        <v>7.7779567871399703E-3</v>
      </c>
      <c r="K1836" s="10">
        <v>4</v>
      </c>
      <c r="L1836" s="11">
        <v>2.5000000000000001E-2</v>
      </c>
      <c r="M1836" s="10">
        <v>43</v>
      </c>
      <c r="N1836" s="11">
        <v>2.4741081703107001E-2</v>
      </c>
      <c r="O1836" s="58" t="s">
        <v>934</v>
      </c>
      <c r="P1836" s="59">
        <v>10.862500000000001</v>
      </c>
      <c r="Q1836" s="59">
        <v>10.1474358974359</v>
      </c>
      <c r="R1836" s="118"/>
    </row>
    <row r="1837" spans="2:18" s="1" customFormat="1" ht="11.85" customHeight="1" x14ac:dyDescent="0.15">
      <c r="B1837" s="116" t="s">
        <v>368</v>
      </c>
      <c r="C1837" s="52" t="s">
        <v>1004</v>
      </c>
      <c r="D1837" s="52" t="s">
        <v>906</v>
      </c>
      <c r="E1837" s="8">
        <v>2</v>
      </c>
      <c r="F1837" s="9">
        <v>2.1978021978022001E-2</v>
      </c>
      <c r="G1837" s="8">
        <v>89</v>
      </c>
      <c r="H1837" s="9">
        <v>4.8482867570953901E-3</v>
      </c>
      <c r="I1837" s="8">
        <v>732</v>
      </c>
      <c r="J1837" s="9">
        <v>3.2758713280704602E-3</v>
      </c>
      <c r="K1837" s="8">
        <v>11</v>
      </c>
      <c r="L1837" s="9">
        <v>0.123595505617978</v>
      </c>
      <c r="M1837" s="8">
        <v>84</v>
      </c>
      <c r="N1837" s="9">
        <v>0.114754098360656</v>
      </c>
      <c r="O1837" s="54" t="s">
        <v>921</v>
      </c>
      <c r="P1837" s="55">
        <v>8.2247191011236005</v>
      </c>
      <c r="Q1837" s="55">
        <v>6.6153846153846203</v>
      </c>
      <c r="R1837" s="117"/>
    </row>
    <row r="1838" spans="2:18" s="1" customFormat="1" ht="11.85" customHeight="1" x14ac:dyDescent="0.15">
      <c r="B1838" s="116" t="s">
        <v>361</v>
      </c>
      <c r="C1838" s="56" t="s">
        <v>1004</v>
      </c>
      <c r="D1838" s="56" t="s">
        <v>906</v>
      </c>
      <c r="E1838" s="10">
        <v>1</v>
      </c>
      <c r="F1838" s="11">
        <v>3.08641975308642E-3</v>
      </c>
      <c r="G1838" s="10">
        <v>323</v>
      </c>
      <c r="H1838" s="11">
        <v>1.7595467669009102E-2</v>
      </c>
      <c r="I1838" s="10">
        <v>3904</v>
      </c>
      <c r="J1838" s="11">
        <v>1.7471313749709099E-2</v>
      </c>
      <c r="K1838" s="10">
        <v>75</v>
      </c>
      <c r="L1838" s="11">
        <v>0.232198142414861</v>
      </c>
      <c r="M1838" s="10">
        <v>785</v>
      </c>
      <c r="N1838" s="11">
        <v>0.20107581967213101</v>
      </c>
      <c r="O1838" s="58" t="s">
        <v>923</v>
      </c>
      <c r="P1838" s="59">
        <v>12.086687306501499</v>
      </c>
      <c r="Q1838" s="59">
        <v>8.0403225806451601</v>
      </c>
      <c r="R1838" s="118"/>
    </row>
    <row r="1839" spans="2:18" s="1" customFormat="1" ht="11.85" customHeight="1" x14ac:dyDescent="0.15">
      <c r="B1839" s="116" t="s">
        <v>371</v>
      </c>
      <c r="C1839" s="52" t="s">
        <v>1004</v>
      </c>
      <c r="D1839" s="52" t="s">
        <v>906</v>
      </c>
      <c r="E1839" s="8">
        <v>9</v>
      </c>
      <c r="F1839" s="9">
        <v>7.6271186440677999E-2</v>
      </c>
      <c r="G1839" s="8">
        <v>109</v>
      </c>
      <c r="H1839" s="9">
        <v>5.9377893991392899E-3</v>
      </c>
      <c r="I1839" s="8">
        <v>697</v>
      </c>
      <c r="J1839" s="9">
        <v>3.1192381361545198E-3</v>
      </c>
      <c r="K1839" s="8">
        <v>5</v>
      </c>
      <c r="L1839" s="9">
        <v>4.5871559633027498E-2</v>
      </c>
      <c r="M1839" s="8">
        <v>13</v>
      </c>
      <c r="N1839" s="9">
        <v>1.8651362984218101E-2</v>
      </c>
      <c r="O1839" s="54" t="s">
        <v>923</v>
      </c>
      <c r="P1839" s="55">
        <v>6.3944954128440399</v>
      </c>
      <c r="Q1839" s="55">
        <v>5.8557692307692299</v>
      </c>
      <c r="R1839" s="117"/>
    </row>
    <row r="1840" spans="2:18" s="1" customFormat="1" ht="11.85" customHeight="1" x14ac:dyDescent="0.15">
      <c r="B1840" s="116" t="s">
        <v>362</v>
      </c>
      <c r="C1840" s="56" t="s">
        <v>1004</v>
      </c>
      <c r="D1840" s="56" t="s">
        <v>906</v>
      </c>
      <c r="E1840" s="10">
        <v>8</v>
      </c>
      <c r="F1840" s="11">
        <v>2.9739776951672899E-2</v>
      </c>
      <c r="G1840" s="10">
        <v>261</v>
      </c>
      <c r="H1840" s="11">
        <v>1.4218009478673001E-2</v>
      </c>
      <c r="I1840" s="10">
        <v>2090</v>
      </c>
      <c r="J1840" s="11">
        <v>9.35323917440882E-3</v>
      </c>
      <c r="K1840" s="10">
        <v>2</v>
      </c>
      <c r="L1840" s="11">
        <v>7.6628352490421504E-3</v>
      </c>
      <c r="M1840" s="10">
        <v>9</v>
      </c>
      <c r="N1840" s="11">
        <v>4.3062200956937796E-3</v>
      </c>
      <c r="O1840" s="58" t="s">
        <v>900</v>
      </c>
      <c r="P1840" s="59">
        <v>8.0076628352490395</v>
      </c>
      <c r="Q1840" s="59">
        <v>7.8339768339768296</v>
      </c>
      <c r="R1840" s="118"/>
    </row>
    <row r="1841" spans="2:18" s="1" customFormat="1" ht="11.85" customHeight="1" x14ac:dyDescent="0.15">
      <c r="B1841" s="116" t="s">
        <v>370</v>
      </c>
      <c r="C1841" s="52" t="s">
        <v>1004</v>
      </c>
      <c r="D1841" s="52" t="s">
        <v>906</v>
      </c>
      <c r="E1841" s="8"/>
      <c r="F1841" s="9"/>
      <c r="G1841" s="8">
        <v>129</v>
      </c>
      <c r="H1841" s="9">
        <v>7.0272920411832002E-3</v>
      </c>
      <c r="I1841" s="8">
        <v>1717</v>
      </c>
      <c r="J1841" s="9">
        <v>7.6839768719904099E-3</v>
      </c>
      <c r="K1841" s="8">
        <v>56</v>
      </c>
      <c r="L1841" s="9">
        <v>0.434108527131783</v>
      </c>
      <c r="M1841" s="8">
        <v>614</v>
      </c>
      <c r="N1841" s="9">
        <v>0.35760046592894601</v>
      </c>
      <c r="O1841" s="54" t="s">
        <v>916</v>
      </c>
      <c r="P1841" s="55">
        <v>13.310077519379799</v>
      </c>
      <c r="Q1841" s="55">
        <v>6.6712328767123301</v>
      </c>
      <c r="R1841" s="117"/>
    </row>
    <row r="1842" spans="2:18" s="1" customFormat="1" ht="11.85" customHeight="1" x14ac:dyDescent="0.15">
      <c r="B1842" s="116" t="s">
        <v>363</v>
      </c>
      <c r="C1842" s="56" t="s">
        <v>1004</v>
      </c>
      <c r="D1842" s="56" t="s">
        <v>906</v>
      </c>
      <c r="E1842" s="10"/>
      <c r="F1842" s="11"/>
      <c r="G1842" s="10">
        <v>90</v>
      </c>
      <c r="H1842" s="11">
        <v>4.9027618891975804E-3</v>
      </c>
      <c r="I1842" s="10">
        <v>1183</v>
      </c>
      <c r="J1842" s="11">
        <v>5.2942018867586796E-3</v>
      </c>
      <c r="K1842" s="10">
        <v>38</v>
      </c>
      <c r="L1842" s="11">
        <v>0.422222222222222</v>
      </c>
      <c r="M1842" s="10">
        <v>369</v>
      </c>
      <c r="N1842" s="11">
        <v>0.31191885038038902</v>
      </c>
      <c r="O1842" s="58" t="s">
        <v>921</v>
      </c>
      <c r="P1842" s="59">
        <v>13.1444444444444</v>
      </c>
      <c r="Q1842" s="59">
        <v>6.8846153846153904</v>
      </c>
      <c r="R1842" s="118"/>
    </row>
    <row r="1843" spans="2:18" s="1" customFormat="1" ht="15.4" customHeight="1" x14ac:dyDescent="0.15">
      <c r="B1843" s="119" t="s">
        <v>1009</v>
      </c>
      <c r="C1843" s="63"/>
      <c r="D1843" s="63"/>
      <c r="E1843" s="20">
        <v>6</v>
      </c>
      <c r="F1843" s="22">
        <v>2.15827338129496E-2</v>
      </c>
      <c r="G1843" s="20">
        <v>272</v>
      </c>
      <c r="H1843" s="22">
        <v>1.4817235931797099E-2</v>
      </c>
      <c r="I1843" s="20">
        <v>5457</v>
      </c>
      <c r="J1843" s="22">
        <v>2.4421352236722E-2</v>
      </c>
      <c r="K1843" s="20">
        <v>88</v>
      </c>
      <c r="L1843" s="22">
        <v>0.32352941176470601</v>
      </c>
      <c r="M1843" s="20">
        <v>1465</v>
      </c>
      <c r="N1843" s="22">
        <v>0.26846252519699498</v>
      </c>
      <c r="O1843" s="63"/>
      <c r="P1843" s="64">
        <v>20.0625</v>
      </c>
      <c r="Q1843" s="64">
        <v>13.4402173913043</v>
      </c>
      <c r="R1843" s="120">
        <v>6.75</v>
      </c>
    </row>
    <row r="1844" spans="2:18" s="1" customFormat="1" ht="14.65" customHeight="1" x14ac:dyDescent="0.15">
      <c r="B1844" s="119" t="s">
        <v>1010</v>
      </c>
      <c r="C1844" s="65"/>
      <c r="D1844" s="65"/>
      <c r="E1844" s="21">
        <v>30</v>
      </c>
      <c r="F1844" s="23">
        <v>2.76497695852535E-2</v>
      </c>
      <c r="G1844" s="21">
        <v>1055</v>
      </c>
      <c r="H1844" s="23">
        <v>5.7471264367816098E-2</v>
      </c>
      <c r="I1844" s="21">
        <v>12043</v>
      </c>
      <c r="J1844" s="23">
        <v>5.38952437212466E-2</v>
      </c>
      <c r="K1844" s="21">
        <v>195</v>
      </c>
      <c r="L1844" s="23">
        <v>0.184834123222749</v>
      </c>
      <c r="M1844" s="21">
        <v>2357</v>
      </c>
      <c r="N1844" s="23">
        <v>0.19571535331727999</v>
      </c>
      <c r="O1844" s="65"/>
      <c r="P1844" s="66">
        <v>11.4151658767773</v>
      </c>
      <c r="Q1844" s="66">
        <v>8.4686046511627904</v>
      </c>
      <c r="R1844" s="121"/>
    </row>
    <row r="1845" spans="2:18" s="1" customFormat="1" ht="14.65" customHeight="1" x14ac:dyDescent="0.15">
      <c r="B1845" s="108" t="s">
        <v>879</v>
      </c>
      <c r="C1845" s="122"/>
      <c r="D1845" s="122"/>
      <c r="E1845" s="109">
        <v>637</v>
      </c>
      <c r="F1845" s="110">
        <v>3.3536906391492101E-2</v>
      </c>
      <c r="G1845" s="109">
        <v>18357</v>
      </c>
      <c r="H1845" s="110">
        <v>1</v>
      </c>
      <c r="I1845" s="109">
        <v>223452</v>
      </c>
      <c r="J1845" s="110">
        <v>1</v>
      </c>
      <c r="K1845" s="109">
        <v>1812</v>
      </c>
      <c r="L1845" s="110">
        <v>9.8708939369178003E-2</v>
      </c>
      <c r="M1845" s="109">
        <v>18339</v>
      </c>
      <c r="N1845" s="110">
        <v>8.2071317329896407E-2</v>
      </c>
      <c r="O1845" s="122"/>
      <c r="P1845" s="123">
        <v>12.1725772184998</v>
      </c>
      <c r="Q1845" s="123">
        <v>10.393895436687799</v>
      </c>
      <c r="R1845" s="124">
        <v>6.4551192145862597</v>
      </c>
    </row>
    <row r="1846" spans="2:18" s="1" customFormat="1" ht="12.75" customHeight="1" x14ac:dyDescent="0.2">
      <c r="B1846" s="183" t="s">
        <v>979</v>
      </c>
      <c r="C1846" s="183"/>
      <c r="D1846" s="183"/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</row>
    <row r="1847" spans="2:18" s="1" customFormat="1" ht="14.65" customHeight="1" x14ac:dyDescent="0.15"/>
    <row r="1848" spans="2:18" s="1" customFormat="1" ht="14.65" customHeight="1" x14ac:dyDescent="0.15">
      <c r="B1848" s="114" t="s">
        <v>1857</v>
      </c>
    </row>
    <row r="1849" spans="2:18" s="1" customFormat="1" ht="21.75" customHeight="1" x14ac:dyDescent="0.2">
      <c r="B1849" s="192"/>
      <c r="C1849" s="101"/>
      <c r="D1849" s="193"/>
      <c r="E1849" s="193"/>
      <c r="F1849" s="193"/>
      <c r="G1849" s="167" t="s">
        <v>885</v>
      </c>
      <c r="H1849" s="167"/>
      <c r="I1849" s="167"/>
      <c r="J1849" s="167"/>
      <c r="K1849" s="167"/>
      <c r="L1849" s="167"/>
      <c r="M1849" s="167"/>
      <c r="N1849" s="167"/>
      <c r="O1849" s="167"/>
      <c r="P1849" s="167"/>
      <c r="Q1849" s="167"/>
      <c r="R1849" s="167"/>
    </row>
    <row r="1850" spans="2:18" s="1" customFormat="1" ht="14.65" customHeight="1" x14ac:dyDescent="0.2">
      <c r="B1850" s="192"/>
      <c r="C1850" s="62"/>
      <c r="D1850" s="193"/>
      <c r="E1850" s="193"/>
      <c r="F1850" s="193"/>
      <c r="G1850" s="177" t="s">
        <v>832</v>
      </c>
      <c r="H1850" s="177"/>
      <c r="I1850" s="177"/>
      <c r="J1850" s="177"/>
      <c r="K1850" s="174" t="s">
        <v>886</v>
      </c>
      <c r="L1850" s="174"/>
      <c r="M1850" s="174"/>
      <c r="N1850" s="174"/>
      <c r="O1850" s="174" t="s">
        <v>887</v>
      </c>
      <c r="P1850" s="191" t="s">
        <v>888</v>
      </c>
      <c r="Q1850" s="191"/>
      <c r="R1850" s="191"/>
    </row>
    <row r="1851" spans="2:18" s="1" customFormat="1" ht="14.65" customHeight="1" x14ac:dyDescent="0.15">
      <c r="B1851" s="194" t="s">
        <v>274</v>
      </c>
      <c r="C1851" s="177" t="s">
        <v>1001</v>
      </c>
      <c r="D1851" s="177" t="s">
        <v>889</v>
      </c>
      <c r="E1851" s="195" t="s">
        <v>842</v>
      </c>
      <c r="F1851" s="195"/>
      <c r="G1851" s="177" t="s">
        <v>890</v>
      </c>
      <c r="H1851" s="177"/>
      <c r="I1851" s="177" t="s">
        <v>891</v>
      </c>
      <c r="J1851" s="177"/>
      <c r="K1851" s="174" t="s">
        <v>890</v>
      </c>
      <c r="L1851" s="174"/>
      <c r="M1851" s="174" t="s">
        <v>891</v>
      </c>
      <c r="N1851" s="174"/>
      <c r="O1851" s="174"/>
      <c r="P1851" s="191"/>
      <c r="Q1851" s="191"/>
      <c r="R1851" s="191"/>
    </row>
    <row r="1852" spans="2:18" s="1" customFormat="1" ht="37.15" customHeight="1" x14ac:dyDescent="0.15">
      <c r="B1852" s="194"/>
      <c r="C1852" s="177"/>
      <c r="D1852" s="177"/>
      <c r="E1852" s="50" t="s">
        <v>892</v>
      </c>
      <c r="F1852" s="50" t="s">
        <v>893</v>
      </c>
      <c r="G1852" s="50" t="s">
        <v>892</v>
      </c>
      <c r="H1852" s="27" t="s">
        <v>894</v>
      </c>
      <c r="I1852" s="50" t="s">
        <v>892</v>
      </c>
      <c r="J1852" s="27" t="s">
        <v>894</v>
      </c>
      <c r="K1852" s="27" t="s">
        <v>892</v>
      </c>
      <c r="L1852" s="27" t="s">
        <v>893</v>
      </c>
      <c r="M1852" s="27" t="s">
        <v>892</v>
      </c>
      <c r="N1852" s="27" t="s">
        <v>893</v>
      </c>
      <c r="O1852" s="174"/>
      <c r="P1852" s="27" t="s">
        <v>895</v>
      </c>
      <c r="Q1852" s="27" t="s">
        <v>896</v>
      </c>
      <c r="R1852" s="115" t="s">
        <v>897</v>
      </c>
    </row>
    <row r="1853" spans="2:18" s="1" customFormat="1" ht="11.85" customHeight="1" x14ac:dyDescent="0.15">
      <c r="B1853" s="116" t="s">
        <v>777</v>
      </c>
      <c r="C1853" s="52" t="s">
        <v>1002</v>
      </c>
      <c r="D1853" s="52" t="s">
        <v>899</v>
      </c>
      <c r="E1853" s="8"/>
      <c r="F1853" s="9"/>
      <c r="G1853" s="8">
        <v>1</v>
      </c>
      <c r="H1853" s="9">
        <v>1.0989010989011E-3</v>
      </c>
      <c r="I1853" s="8">
        <v>29</v>
      </c>
      <c r="J1853" s="9">
        <v>2.00262412816794E-3</v>
      </c>
      <c r="K1853" s="8">
        <v>1</v>
      </c>
      <c r="L1853" s="9">
        <v>1</v>
      </c>
      <c r="M1853" s="8">
        <v>3</v>
      </c>
      <c r="N1853" s="9">
        <v>0.10344827586206901</v>
      </c>
      <c r="O1853" s="54" t="s">
        <v>900</v>
      </c>
      <c r="P1853" s="55">
        <v>29</v>
      </c>
      <c r="Q1853" s="55"/>
      <c r="R1853" s="117">
        <v>2</v>
      </c>
    </row>
    <row r="1854" spans="2:18" s="1" customFormat="1" ht="11.85" customHeight="1" x14ac:dyDescent="0.15">
      <c r="B1854" s="116" t="s">
        <v>358</v>
      </c>
      <c r="C1854" s="56" t="s">
        <v>1004</v>
      </c>
      <c r="D1854" s="56" t="s">
        <v>906</v>
      </c>
      <c r="E1854" s="10"/>
      <c r="F1854" s="11"/>
      <c r="G1854" s="10">
        <v>2</v>
      </c>
      <c r="H1854" s="11">
        <v>2.1978021978022E-3</v>
      </c>
      <c r="I1854" s="10">
        <v>30</v>
      </c>
      <c r="J1854" s="11">
        <v>2.0716801325875302E-3</v>
      </c>
      <c r="K1854" s="10">
        <v>1</v>
      </c>
      <c r="L1854" s="11">
        <v>0.5</v>
      </c>
      <c r="M1854" s="10">
        <v>9</v>
      </c>
      <c r="N1854" s="11">
        <v>0.3</v>
      </c>
      <c r="O1854" s="58" t="s">
        <v>923</v>
      </c>
      <c r="P1854" s="59">
        <v>15</v>
      </c>
      <c r="Q1854" s="59">
        <v>6</v>
      </c>
      <c r="R1854" s="118"/>
    </row>
    <row r="1855" spans="2:18" s="1" customFormat="1" ht="11.85" customHeight="1" x14ac:dyDescent="0.15">
      <c r="B1855" s="116" t="s">
        <v>286</v>
      </c>
      <c r="C1855" s="52" t="s">
        <v>1006</v>
      </c>
      <c r="D1855" s="52" t="s">
        <v>906</v>
      </c>
      <c r="E1855" s="8"/>
      <c r="F1855" s="9"/>
      <c r="G1855" s="8">
        <v>1</v>
      </c>
      <c r="H1855" s="9">
        <v>1.0989010989011E-3</v>
      </c>
      <c r="I1855" s="8">
        <v>18</v>
      </c>
      <c r="J1855" s="9">
        <v>1.24300807955252E-3</v>
      </c>
      <c r="K1855" s="8"/>
      <c r="L1855" s="9"/>
      <c r="M1855" s="8"/>
      <c r="N1855" s="9"/>
      <c r="O1855" s="54" t="s">
        <v>911</v>
      </c>
      <c r="P1855" s="55">
        <v>18</v>
      </c>
      <c r="Q1855" s="55">
        <v>18</v>
      </c>
      <c r="R1855" s="117"/>
    </row>
    <row r="1856" spans="2:18" s="1" customFormat="1" ht="11.85" customHeight="1" x14ac:dyDescent="0.15">
      <c r="B1856" s="116" t="s">
        <v>809</v>
      </c>
      <c r="C1856" s="56" t="s">
        <v>918</v>
      </c>
      <c r="D1856" s="56" t="s">
        <v>906</v>
      </c>
      <c r="E1856" s="10"/>
      <c r="F1856" s="11"/>
      <c r="G1856" s="10">
        <v>1</v>
      </c>
      <c r="H1856" s="11">
        <v>1.0989010989011E-3</v>
      </c>
      <c r="I1856" s="10">
        <v>17</v>
      </c>
      <c r="J1856" s="11">
        <v>1.1739520751329301E-3</v>
      </c>
      <c r="K1856" s="10"/>
      <c r="L1856" s="11"/>
      <c r="M1856" s="10"/>
      <c r="N1856" s="11"/>
      <c r="O1856" s="58" t="s">
        <v>971</v>
      </c>
      <c r="P1856" s="59">
        <v>17</v>
      </c>
      <c r="Q1856" s="59">
        <v>17</v>
      </c>
      <c r="R1856" s="118"/>
    </row>
    <row r="1857" spans="2:18" s="1" customFormat="1" ht="11.85" customHeight="1" x14ac:dyDescent="0.15">
      <c r="B1857" s="116" t="s">
        <v>710</v>
      </c>
      <c r="C1857" s="52" t="s">
        <v>909</v>
      </c>
      <c r="D1857" s="52" t="s">
        <v>906</v>
      </c>
      <c r="E1857" s="8">
        <v>2</v>
      </c>
      <c r="F1857" s="9">
        <v>0.4</v>
      </c>
      <c r="G1857" s="8">
        <v>3</v>
      </c>
      <c r="H1857" s="9">
        <v>3.2967032967033002E-3</v>
      </c>
      <c r="I1857" s="8">
        <v>25</v>
      </c>
      <c r="J1857" s="9">
        <v>1.72640011048961E-3</v>
      </c>
      <c r="K1857" s="8">
        <v>1</v>
      </c>
      <c r="L1857" s="9">
        <v>0.33333333333333298</v>
      </c>
      <c r="M1857" s="8">
        <v>6</v>
      </c>
      <c r="N1857" s="9">
        <v>0.24</v>
      </c>
      <c r="O1857" s="54" t="s">
        <v>922</v>
      </c>
      <c r="P1857" s="55">
        <v>8.3333333333333304</v>
      </c>
      <c r="Q1857" s="55">
        <v>5</v>
      </c>
      <c r="R1857" s="117"/>
    </row>
    <row r="1858" spans="2:18" s="1" customFormat="1" ht="11.85" customHeight="1" x14ac:dyDescent="0.15">
      <c r="B1858" s="116" t="s">
        <v>665</v>
      </c>
      <c r="C1858" s="56" t="s">
        <v>935</v>
      </c>
      <c r="D1858" s="56" t="s">
        <v>906</v>
      </c>
      <c r="E1858" s="10"/>
      <c r="F1858" s="11"/>
      <c r="G1858" s="10">
        <v>18</v>
      </c>
      <c r="H1858" s="11">
        <v>1.97802197802198E-2</v>
      </c>
      <c r="I1858" s="10">
        <v>110</v>
      </c>
      <c r="J1858" s="11">
        <v>7.5961604861542699E-3</v>
      </c>
      <c r="K1858" s="10">
        <v>2</v>
      </c>
      <c r="L1858" s="11">
        <v>0.11111111111111099</v>
      </c>
      <c r="M1858" s="10">
        <v>5</v>
      </c>
      <c r="N1858" s="11">
        <v>4.5454545454545497E-2</v>
      </c>
      <c r="O1858" s="58" t="s">
        <v>922</v>
      </c>
      <c r="P1858" s="59">
        <v>6.1111111111111098</v>
      </c>
      <c r="Q1858" s="59">
        <v>5.375</v>
      </c>
      <c r="R1858" s="118"/>
    </row>
    <row r="1859" spans="2:18" s="1" customFormat="1" ht="11.85" customHeight="1" x14ac:dyDescent="0.15">
      <c r="B1859" s="116" t="s">
        <v>359</v>
      </c>
      <c r="C1859" s="52" t="s">
        <v>1004</v>
      </c>
      <c r="D1859" s="52" t="s">
        <v>906</v>
      </c>
      <c r="E1859" s="8"/>
      <c r="F1859" s="9"/>
      <c r="G1859" s="8">
        <v>2</v>
      </c>
      <c r="H1859" s="9">
        <v>2.1978021978022E-3</v>
      </c>
      <c r="I1859" s="8">
        <v>9</v>
      </c>
      <c r="J1859" s="9">
        <v>6.2150403977625905E-4</v>
      </c>
      <c r="K1859" s="8"/>
      <c r="L1859" s="9"/>
      <c r="M1859" s="8"/>
      <c r="N1859" s="9"/>
      <c r="O1859" s="54" t="s">
        <v>931</v>
      </c>
      <c r="P1859" s="55">
        <v>4.5</v>
      </c>
      <c r="Q1859" s="55">
        <v>4.5</v>
      </c>
      <c r="R1859" s="117"/>
    </row>
    <row r="1860" spans="2:18" s="1" customFormat="1" ht="11.85" customHeight="1" x14ac:dyDescent="0.15">
      <c r="B1860" s="116" t="s">
        <v>445</v>
      </c>
      <c r="C1860" s="56" t="s">
        <v>1007</v>
      </c>
      <c r="D1860" s="56" t="s">
        <v>906</v>
      </c>
      <c r="E1860" s="10"/>
      <c r="F1860" s="11"/>
      <c r="G1860" s="10">
        <v>2</v>
      </c>
      <c r="H1860" s="11">
        <v>2.1978021978022E-3</v>
      </c>
      <c r="I1860" s="10">
        <v>11</v>
      </c>
      <c r="J1860" s="11">
        <v>7.5961604861542696E-4</v>
      </c>
      <c r="K1860" s="10"/>
      <c r="L1860" s="11"/>
      <c r="M1860" s="10"/>
      <c r="N1860" s="11"/>
      <c r="O1860" s="58" t="s">
        <v>918</v>
      </c>
      <c r="P1860" s="59">
        <v>5.5</v>
      </c>
      <c r="Q1860" s="59">
        <v>5.5</v>
      </c>
      <c r="R1860" s="118"/>
    </row>
    <row r="1861" spans="2:18" s="1" customFormat="1" ht="11.85" customHeight="1" x14ac:dyDescent="0.15">
      <c r="B1861" s="116" t="s">
        <v>465</v>
      </c>
      <c r="C1861" s="52" t="s">
        <v>1005</v>
      </c>
      <c r="D1861" s="52" t="s">
        <v>906</v>
      </c>
      <c r="E1861" s="8">
        <v>1</v>
      </c>
      <c r="F1861" s="9">
        <v>0.2</v>
      </c>
      <c r="G1861" s="8">
        <v>4</v>
      </c>
      <c r="H1861" s="9">
        <v>4.3956043956043999E-3</v>
      </c>
      <c r="I1861" s="8">
        <v>90</v>
      </c>
      <c r="J1861" s="9">
        <v>6.21504039776259E-3</v>
      </c>
      <c r="K1861" s="8"/>
      <c r="L1861" s="9"/>
      <c r="M1861" s="8"/>
      <c r="N1861" s="9"/>
      <c r="O1861" s="54" t="s">
        <v>944</v>
      </c>
      <c r="P1861" s="55">
        <v>22.5</v>
      </c>
      <c r="Q1861" s="55">
        <v>22.5</v>
      </c>
      <c r="R1861" s="117"/>
    </row>
    <row r="1862" spans="2:18" s="1" customFormat="1" ht="11.85" customHeight="1" x14ac:dyDescent="0.15">
      <c r="B1862" s="116" t="s">
        <v>651</v>
      </c>
      <c r="C1862" s="56" t="s">
        <v>908</v>
      </c>
      <c r="D1862" s="56" t="s">
        <v>906</v>
      </c>
      <c r="E1862" s="10">
        <v>1</v>
      </c>
      <c r="F1862" s="11">
        <v>0.33333333333333298</v>
      </c>
      <c r="G1862" s="10">
        <v>2</v>
      </c>
      <c r="H1862" s="11">
        <v>2.1978021978022E-3</v>
      </c>
      <c r="I1862" s="10">
        <v>12</v>
      </c>
      <c r="J1862" s="11">
        <v>8.2867205303501195E-4</v>
      </c>
      <c r="K1862" s="10"/>
      <c r="L1862" s="11"/>
      <c r="M1862" s="10"/>
      <c r="N1862" s="11"/>
      <c r="O1862" s="58" t="s">
        <v>945</v>
      </c>
      <c r="P1862" s="59">
        <v>6</v>
      </c>
      <c r="Q1862" s="59">
        <v>6</v>
      </c>
      <c r="R1862" s="118"/>
    </row>
    <row r="1863" spans="2:18" s="1" customFormat="1" ht="11.85" customHeight="1" x14ac:dyDescent="0.15">
      <c r="B1863" s="116" t="s">
        <v>351</v>
      </c>
      <c r="C1863" s="52" t="s">
        <v>1004</v>
      </c>
      <c r="D1863" s="52" t="s">
        <v>906</v>
      </c>
      <c r="E1863" s="8">
        <v>1</v>
      </c>
      <c r="F1863" s="9">
        <v>0.25</v>
      </c>
      <c r="G1863" s="8">
        <v>3</v>
      </c>
      <c r="H1863" s="9">
        <v>3.2967032967033002E-3</v>
      </c>
      <c r="I1863" s="8">
        <v>34</v>
      </c>
      <c r="J1863" s="9">
        <v>2.3479041502658701E-3</v>
      </c>
      <c r="K1863" s="8"/>
      <c r="L1863" s="9"/>
      <c r="M1863" s="8"/>
      <c r="N1863" s="9"/>
      <c r="O1863" s="54" t="s">
        <v>933</v>
      </c>
      <c r="P1863" s="55">
        <v>11.3333333333333</v>
      </c>
      <c r="Q1863" s="55">
        <v>11.3333333333333</v>
      </c>
      <c r="R1863" s="117"/>
    </row>
    <row r="1864" spans="2:18" s="1" customFormat="1" ht="11.85" customHeight="1" x14ac:dyDescent="0.15">
      <c r="B1864" s="116" t="s">
        <v>347</v>
      </c>
      <c r="C1864" s="56" t="s">
        <v>1004</v>
      </c>
      <c r="D1864" s="56" t="s">
        <v>906</v>
      </c>
      <c r="E1864" s="10"/>
      <c r="F1864" s="11"/>
      <c r="G1864" s="10">
        <v>1</v>
      </c>
      <c r="H1864" s="11">
        <v>1.0989010989011E-3</v>
      </c>
      <c r="I1864" s="10">
        <v>13</v>
      </c>
      <c r="J1864" s="11">
        <v>8.9772805745459597E-4</v>
      </c>
      <c r="K1864" s="10"/>
      <c r="L1864" s="11"/>
      <c r="M1864" s="10"/>
      <c r="N1864" s="11"/>
      <c r="O1864" s="58" t="s">
        <v>930</v>
      </c>
      <c r="P1864" s="59">
        <v>13</v>
      </c>
      <c r="Q1864" s="59">
        <v>13</v>
      </c>
      <c r="R1864" s="118"/>
    </row>
    <row r="1865" spans="2:18" s="1" customFormat="1" ht="11.85" customHeight="1" x14ac:dyDescent="0.15">
      <c r="B1865" s="116" t="s">
        <v>706</v>
      </c>
      <c r="C1865" s="52" t="s">
        <v>909</v>
      </c>
      <c r="D1865" s="52" t="s">
        <v>906</v>
      </c>
      <c r="E1865" s="8"/>
      <c r="F1865" s="9"/>
      <c r="G1865" s="8">
        <v>9</v>
      </c>
      <c r="H1865" s="9">
        <v>9.8901098901098897E-3</v>
      </c>
      <c r="I1865" s="8">
        <v>82</v>
      </c>
      <c r="J1865" s="9">
        <v>5.6625923624059101E-3</v>
      </c>
      <c r="K1865" s="8">
        <v>1</v>
      </c>
      <c r="L1865" s="9">
        <v>0.11111111111111099</v>
      </c>
      <c r="M1865" s="8">
        <v>5</v>
      </c>
      <c r="N1865" s="9">
        <v>6.0975609756097601E-2</v>
      </c>
      <c r="O1865" s="54" t="s">
        <v>912</v>
      </c>
      <c r="P1865" s="55">
        <v>9.1111111111111107</v>
      </c>
      <c r="Q1865" s="55">
        <v>8</v>
      </c>
      <c r="R1865" s="117"/>
    </row>
    <row r="1866" spans="2:18" s="1" customFormat="1" ht="11.85" customHeight="1" x14ac:dyDescent="0.15">
      <c r="B1866" s="116" t="s">
        <v>443</v>
      </c>
      <c r="C1866" s="56" t="s">
        <v>1007</v>
      </c>
      <c r="D1866" s="56" t="s">
        <v>906</v>
      </c>
      <c r="E1866" s="10"/>
      <c r="F1866" s="11"/>
      <c r="G1866" s="10">
        <v>1</v>
      </c>
      <c r="H1866" s="11">
        <v>1.0989010989011E-3</v>
      </c>
      <c r="I1866" s="10">
        <v>3</v>
      </c>
      <c r="J1866" s="11">
        <v>2.0716801325875299E-4</v>
      </c>
      <c r="K1866" s="10"/>
      <c r="L1866" s="11"/>
      <c r="M1866" s="10"/>
      <c r="N1866" s="11"/>
      <c r="O1866" s="58" t="s">
        <v>935</v>
      </c>
      <c r="P1866" s="59">
        <v>3</v>
      </c>
      <c r="Q1866" s="59">
        <v>3</v>
      </c>
      <c r="R1866" s="118"/>
    </row>
    <row r="1867" spans="2:18" s="1" customFormat="1" ht="11.85" customHeight="1" x14ac:dyDescent="0.15">
      <c r="B1867" s="116" t="s">
        <v>704</v>
      </c>
      <c r="C1867" s="52" t="s">
        <v>909</v>
      </c>
      <c r="D1867" s="52" t="s">
        <v>899</v>
      </c>
      <c r="E1867" s="8"/>
      <c r="F1867" s="9"/>
      <c r="G1867" s="8">
        <v>1</v>
      </c>
      <c r="H1867" s="9">
        <v>1.0989010989011E-3</v>
      </c>
      <c r="I1867" s="8">
        <v>9</v>
      </c>
      <c r="J1867" s="9">
        <v>6.2150403977625905E-4</v>
      </c>
      <c r="K1867" s="8"/>
      <c r="L1867" s="9"/>
      <c r="M1867" s="8"/>
      <c r="N1867" s="9"/>
      <c r="O1867" s="54" t="s">
        <v>913</v>
      </c>
      <c r="P1867" s="55">
        <v>9</v>
      </c>
      <c r="Q1867" s="55">
        <v>9</v>
      </c>
      <c r="R1867" s="117">
        <v>8</v>
      </c>
    </row>
    <row r="1868" spans="2:18" s="1" customFormat="1" ht="11.85" customHeight="1" x14ac:dyDescent="0.15">
      <c r="B1868" s="116" t="s">
        <v>553</v>
      </c>
      <c r="C1868" s="56" t="s">
        <v>920</v>
      </c>
      <c r="D1868" s="56" t="s">
        <v>906</v>
      </c>
      <c r="E1868" s="10"/>
      <c r="F1868" s="11"/>
      <c r="G1868" s="10">
        <v>1</v>
      </c>
      <c r="H1868" s="11">
        <v>1.0989010989011E-3</v>
      </c>
      <c r="I1868" s="10">
        <v>7</v>
      </c>
      <c r="J1868" s="11">
        <v>4.8339203093708999E-4</v>
      </c>
      <c r="K1868" s="10"/>
      <c r="L1868" s="11"/>
      <c r="M1868" s="10"/>
      <c r="N1868" s="11"/>
      <c r="O1868" s="58" t="s">
        <v>910</v>
      </c>
      <c r="P1868" s="59">
        <v>7</v>
      </c>
      <c r="Q1868" s="59">
        <v>7</v>
      </c>
      <c r="R1868" s="118"/>
    </row>
    <row r="1869" spans="2:18" s="1" customFormat="1" ht="11.85" customHeight="1" x14ac:dyDescent="0.15">
      <c r="B1869" s="116" t="s">
        <v>444</v>
      </c>
      <c r="C1869" s="52" t="s">
        <v>1007</v>
      </c>
      <c r="D1869" s="52" t="s">
        <v>906</v>
      </c>
      <c r="E1869" s="8"/>
      <c r="F1869" s="9"/>
      <c r="G1869" s="8">
        <v>2</v>
      </c>
      <c r="H1869" s="9">
        <v>2.1978021978022E-3</v>
      </c>
      <c r="I1869" s="8">
        <v>9</v>
      </c>
      <c r="J1869" s="9">
        <v>6.2150403977625905E-4</v>
      </c>
      <c r="K1869" s="8"/>
      <c r="L1869" s="9"/>
      <c r="M1869" s="8"/>
      <c r="N1869" s="9"/>
      <c r="O1869" s="54" t="s">
        <v>920</v>
      </c>
      <c r="P1869" s="55">
        <v>4.5</v>
      </c>
      <c r="Q1869" s="55">
        <v>4.5</v>
      </c>
      <c r="R1869" s="117"/>
    </row>
    <row r="1870" spans="2:18" s="1" customFormat="1" ht="11.85" customHeight="1" x14ac:dyDescent="0.15">
      <c r="B1870" s="116" t="s">
        <v>663</v>
      </c>
      <c r="C1870" s="56" t="s">
        <v>935</v>
      </c>
      <c r="D1870" s="56" t="s">
        <v>899</v>
      </c>
      <c r="E1870" s="10">
        <v>9</v>
      </c>
      <c r="F1870" s="11">
        <v>5.0279329608938599E-2</v>
      </c>
      <c r="G1870" s="10">
        <v>170</v>
      </c>
      <c r="H1870" s="11">
        <v>0.18681318681318701</v>
      </c>
      <c r="I1870" s="10">
        <v>1435</v>
      </c>
      <c r="J1870" s="11">
        <v>9.9095366342103405E-2</v>
      </c>
      <c r="K1870" s="10">
        <v>25</v>
      </c>
      <c r="L1870" s="11">
        <v>0.14705882352941199</v>
      </c>
      <c r="M1870" s="10">
        <v>510</v>
      </c>
      <c r="N1870" s="11">
        <v>0.35540069686411202</v>
      </c>
      <c r="O1870" s="58" t="s">
        <v>917</v>
      </c>
      <c r="P1870" s="59">
        <v>8.4411764705882408</v>
      </c>
      <c r="Q1870" s="59">
        <v>3.5724137931034501</v>
      </c>
      <c r="R1870" s="118">
        <v>1.9058823529411799</v>
      </c>
    </row>
    <row r="1871" spans="2:18" s="1" customFormat="1" ht="11.85" customHeight="1" x14ac:dyDescent="0.15">
      <c r="B1871" s="116" t="s">
        <v>664</v>
      </c>
      <c r="C1871" s="52" t="s">
        <v>935</v>
      </c>
      <c r="D1871" s="52" t="s">
        <v>906</v>
      </c>
      <c r="E1871" s="8">
        <v>227</v>
      </c>
      <c r="F1871" s="9">
        <v>0.27682926829268301</v>
      </c>
      <c r="G1871" s="8">
        <v>593</v>
      </c>
      <c r="H1871" s="9">
        <v>0.651648351648352</v>
      </c>
      <c r="I1871" s="8">
        <v>11028</v>
      </c>
      <c r="J1871" s="9">
        <v>0.76154961673917498</v>
      </c>
      <c r="K1871" s="8">
        <v>89</v>
      </c>
      <c r="L1871" s="9">
        <v>0.15008431703204</v>
      </c>
      <c r="M1871" s="8">
        <v>1165</v>
      </c>
      <c r="N1871" s="9">
        <v>0.105640188610809</v>
      </c>
      <c r="O1871" s="54" t="s">
        <v>960</v>
      </c>
      <c r="P1871" s="55">
        <v>18.5969645868465</v>
      </c>
      <c r="Q1871" s="55">
        <v>13.450396825396799</v>
      </c>
      <c r="R1871" s="117"/>
    </row>
    <row r="1872" spans="2:18" s="1" customFormat="1" ht="11.85" customHeight="1" x14ac:dyDescent="0.15">
      <c r="B1872" s="116" t="s">
        <v>561</v>
      </c>
      <c r="C1872" s="56" t="s">
        <v>916</v>
      </c>
      <c r="D1872" s="56" t="s">
        <v>899</v>
      </c>
      <c r="E1872" s="10"/>
      <c r="F1872" s="11"/>
      <c r="G1872" s="10">
        <v>1</v>
      </c>
      <c r="H1872" s="11">
        <v>1.0989010989011E-3</v>
      </c>
      <c r="I1872" s="10">
        <v>4</v>
      </c>
      <c r="J1872" s="11">
        <v>2.7622401767833697E-4</v>
      </c>
      <c r="K1872" s="10"/>
      <c r="L1872" s="11"/>
      <c r="M1872" s="10"/>
      <c r="N1872" s="11"/>
      <c r="O1872" s="58" t="s">
        <v>931</v>
      </c>
      <c r="P1872" s="59">
        <v>4</v>
      </c>
      <c r="Q1872" s="59">
        <v>4</v>
      </c>
      <c r="R1872" s="118">
        <v>3</v>
      </c>
    </row>
    <row r="1873" spans="2:18" s="1" customFormat="1" ht="11.85" customHeight="1" x14ac:dyDescent="0.15">
      <c r="B1873" s="116" t="s">
        <v>490</v>
      </c>
      <c r="C1873" s="52" t="s">
        <v>1002</v>
      </c>
      <c r="D1873" s="52" t="s">
        <v>899</v>
      </c>
      <c r="E1873" s="8"/>
      <c r="F1873" s="9"/>
      <c r="G1873" s="8">
        <v>1</v>
      </c>
      <c r="H1873" s="9">
        <v>1.0989010989011E-3</v>
      </c>
      <c r="I1873" s="8">
        <v>2</v>
      </c>
      <c r="J1873" s="9">
        <v>1.38112008839169E-4</v>
      </c>
      <c r="K1873" s="8"/>
      <c r="L1873" s="9"/>
      <c r="M1873" s="8"/>
      <c r="N1873" s="9"/>
      <c r="O1873" s="54" t="s">
        <v>921</v>
      </c>
      <c r="P1873" s="55">
        <v>2</v>
      </c>
      <c r="Q1873" s="55">
        <v>2</v>
      </c>
      <c r="R1873" s="117">
        <v>1</v>
      </c>
    </row>
    <row r="1874" spans="2:18" s="1" customFormat="1" ht="11.85" customHeight="1" x14ac:dyDescent="0.15">
      <c r="B1874" s="116" t="s">
        <v>566</v>
      </c>
      <c r="C1874" s="56" t="s">
        <v>916</v>
      </c>
      <c r="D1874" s="56" t="s">
        <v>899</v>
      </c>
      <c r="E1874" s="10"/>
      <c r="F1874" s="11"/>
      <c r="G1874" s="10">
        <v>1</v>
      </c>
      <c r="H1874" s="11">
        <v>1.0989010989011E-3</v>
      </c>
      <c r="I1874" s="10">
        <v>12</v>
      </c>
      <c r="J1874" s="11">
        <v>8.2867205303501195E-4</v>
      </c>
      <c r="K1874" s="10">
        <v>1</v>
      </c>
      <c r="L1874" s="11">
        <v>1</v>
      </c>
      <c r="M1874" s="10">
        <v>3</v>
      </c>
      <c r="N1874" s="11">
        <v>0.25</v>
      </c>
      <c r="O1874" s="58" t="s">
        <v>922</v>
      </c>
      <c r="P1874" s="59">
        <v>12</v>
      </c>
      <c r="Q1874" s="59"/>
      <c r="R1874" s="118">
        <v>0</v>
      </c>
    </row>
    <row r="1875" spans="2:18" s="1" customFormat="1" ht="11.85" customHeight="1" x14ac:dyDescent="0.15">
      <c r="B1875" s="116" t="s">
        <v>311</v>
      </c>
      <c r="C1875" s="52" t="s">
        <v>1570</v>
      </c>
      <c r="D1875" s="52" t="s">
        <v>899</v>
      </c>
      <c r="E1875" s="8">
        <v>2</v>
      </c>
      <c r="F1875" s="9">
        <v>0.66666666666666696</v>
      </c>
      <c r="G1875" s="8">
        <v>1</v>
      </c>
      <c r="H1875" s="9">
        <v>1.0989010989011E-3</v>
      </c>
      <c r="I1875" s="8">
        <v>3</v>
      </c>
      <c r="J1875" s="9">
        <v>2.0716801325875299E-4</v>
      </c>
      <c r="K1875" s="8"/>
      <c r="L1875" s="9"/>
      <c r="M1875" s="8"/>
      <c r="N1875" s="9"/>
      <c r="O1875" s="54" t="s">
        <v>922</v>
      </c>
      <c r="P1875" s="55">
        <v>3</v>
      </c>
      <c r="Q1875" s="55">
        <v>3</v>
      </c>
      <c r="R1875" s="117">
        <v>0</v>
      </c>
    </row>
    <row r="1876" spans="2:18" s="1" customFormat="1" ht="11.85" customHeight="1" x14ac:dyDescent="0.15">
      <c r="B1876" s="116" t="s">
        <v>707</v>
      </c>
      <c r="C1876" s="56" t="s">
        <v>909</v>
      </c>
      <c r="D1876" s="56" t="s">
        <v>906</v>
      </c>
      <c r="E1876" s="10">
        <v>1</v>
      </c>
      <c r="F1876" s="11">
        <v>7.1428571428571397E-2</v>
      </c>
      <c r="G1876" s="10">
        <v>13</v>
      </c>
      <c r="H1876" s="11">
        <v>1.4285714285714299E-2</v>
      </c>
      <c r="I1876" s="10">
        <v>74</v>
      </c>
      <c r="J1876" s="11">
        <v>5.1101443270492397E-3</v>
      </c>
      <c r="K1876" s="10"/>
      <c r="L1876" s="11"/>
      <c r="M1876" s="10"/>
      <c r="N1876" s="11"/>
      <c r="O1876" s="58" t="s">
        <v>935</v>
      </c>
      <c r="P1876" s="59">
        <v>5.6923076923076898</v>
      </c>
      <c r="Q1876" s="59">
        <v>5.6923076923076898</v>
      </c>
      <c r="R1876" s="118"/>
    </row>
    <row r="1877" spans="2:18" s="1" customFormat="1" ht="11.85" customHeight="1" x14ac:dyDescent="0.15">
      <c r="B1877" s="116" t="s">
        <v>495</v>
      </c>
      <c r="C1877" s="52" t="s">
        <v>1002</v>
      </c>
      <c r="D1877" s="52" t="s">
        <v>906</v>
      </c>
      <c r="E1877" s="8"/>
      <c r="F1877" s="9"/>
      <c r="G1877" s="8">
        <v>6</v>
      </c>
      <c r="H1877" s="9">
        <v>6.5934065934065899E-3</v>
      </c>
      <c r="I1877" s="8">
        <v>52</v>
      </c>
      <c r="J1877" s="9">
        <v>3.59091222981838E-3</v>
      </c>
      <c r="K1877" s="8"/>
      <c r="L1877" s="9"/>
      <c r="M1877" s="8"/>
      <c r="N1877" s="9"/>
      <c r="O1877" s="54" t="s">
        <v>930</v>
      </c>
      <c r="P1877" s="55">
        <v>8.6666666666666696</v>
      </c>
      <c r="Q1877" s="55">
        <v>8.6666666666666696</v>
      </c>
      <c r="R1877" s="117"/>
    </row>
    <row r="1878" spans="2:18" s="1" customFormat="1" ht="11.85" customHeight="1" x14ac:dyDescent="0.15">
      <c r="B1878" s="116" t="s">
        <v>283</v>
      </c>
      <c r="C1878" s="56" t="s">
        <v>1006</v>
      </c>
      <c r="D1878" s="56" t="s">
        <v>906</v>
      </c>
      <c r="E1878" s="10"/>
      <c r="F1878" s="11"/>
      <c r="G1878" s="10">
        <v>3</v>
      </c>
      <c r="H1878" s="11">
        <v>3.2967032967033002E-3</v>
      </c>
      <c r="I1878" s="10">
        <v>24</v>
      </c>
      <c r="J1878" s="11">
        <v>1.65734410607002E-3</v>
      </c>
      <c r="K1878" s="10"/>
      <c r="L1878" s="11"/>
      <c r="M1878" s="10"/>
      <c r="N1878" s="11"/>
      <c r="O1878" s="58" t="s">
        <v>900</v>
      </c>
      <c r="P1878" s="59">
        <v>8</v>
      </c>
      <c r="Q1878" s="59">
        <v>8</v>
      </c>
      <c r="R1878" s="118"/>
    </row>
    <row r="1879" spans="2:18" s="1" customFormat="1" ht="11.85" customHeight="1" x14ac:dyDescent="0.15">
      <c r="B1879" s="116" t="s">
        <v>395</v>
      </c>
      <c r="C1879" s="52" t="s">
        <v>1003</v>
      </c>
      <c r="D1879" s="52" t="s">
        <v>906</v>
      </c>
      <c r="E1879" s="8"/>
      <c r="F1879" s="9"/>
      <c r="G1879" s="8">
        <v>1</v>
      </c>
      <c r="H1879" s="9">
        <v>1.0989010989011E-3</v>
      </c>
      <c r="I1879" s="8">
        <v>2</v>
      </c>
      <c r="J1879" s="9">
        <v>1.38112008839169E-4</v>
      </c>
      <c r="K1879" s="8"/>
      <c r="L1879" s="9"/>
      <c r="M1879" s="8"/>
      <c r="N1879" s="9"/>
      <c r="O1879" s="54" t="s">
        <v>914</v>
      </c>
      <c r="P1879" s="55">
        <v>2</v>
      </c>
      <c r="Q1879" s="55">
        <v>2</v>
      </c>
      <c r="R1879" s="117"/>
    </row>
    <row r="1880" spans="2:18" s="1" customFormat="1" ht="11.85" customHeight="1" x14ac:dyDescent="0.15">
      <c r="B1880" s="116" t="s">
        <v>467</v>
      </c>
      <c r="C1880" s="56" t="s">
        <v>1005</v>
      </c>
      <c r="D1880" s="56" t="s">
        <v>906</v>
      </c>
      <c r="E1880" s="10"/>
      <c r="F1880" s="11"/>
      <c r="G1880" s="10">
        <v>1</v>
      </c>
      <c r="H1880" s="11">
        <v>1.0989010989011E-3</v>
      </c>
      <c r="I1880" s="10">
        <v>18</v>
      </c>
      <c r="J1880" s="11">
        <v>1.24300807955252E-3</v>
      </c>
      <c r="K1880" s="10">
        <v>1</v>
      </c>
      <c r="L1880" s="11">
        <v>1</v>
      </c>
      <c r="M1880" s="10">
        <v>5</v>
      </c>
      <c r="N1880" s="11">
        <v>0.27777777777777801</v>
      </c>
      <c r="O1880" s="58" t="s">
        <v>912</v>
      </c>
      <c r="P1880" s="59">
        <v>18</v>
      </c>
      <c r="Q1880" s="59"/>
      <c r="R1880" s="118"/>
    </row>
    <row r="1881" spans="2:18" s="1" customFormat="1" ht="11.85" customHeight="1" x14ac:dyDescent="0.15">
      <c r="B1881" s="116" t="s">
        <v>534</v>
      </c>
      <c r="C1881" s="52" t="s">
        <v>1008</v>
      </c>
      <c r="D1881" s="52" t="s">
        <v>906</v>
      </c>
      <c r="E1881" s="8"/>
      <c r="F1881" s="9"/>
      <c r="G1881" s="8">
        <v>1</v>
      </c>
      <c r="H1881" s="9">
        <v>1.0989010989011E-3</v>
      </c>
      <c r="I1881" s="8">
        <v>12</v>
      </c>
      <c r="J1881" s="9">
        <v>8.2867205303501195E-4</v>
      </c>
      <c r="K1881" s="8"/>
      <c r="L1881" s="9"/>
      <c r="M1881" s="8"/>
      <c r="N1881" s="9"/>
      <c r="O1881" s="54" t="s">
        <v>913</v>
      </c>
      <c r="P1881" s="55">
        <v>12</v>
      </c>
      <c r="Q1881" s="55">
        <v>12</v>
      </c>
      <c r="R1881" s="117"/>
    </row>
    <row r="1882" spans="2:18" s="1" customFormat="1" ht="11.85" customHeight="1" x14ac:dyDescent="0.15">
      <c r="B1882" s="116" t="s">
        <v>435</v>
      </c>
      <c r="C1882" s="56" t="s">
        <v>1007</v>
      </c>
      <c r="D1882" s="56" t="s">
        <v>906</v>
      </c>
      <c r="E1882" s="10"/>
      <c r="F1882" s="11"/>
      <c r="G1882" s="10">
        <v>1</v>
      </c>
      <c r="H1882" s="11">
        <v>1.0989010989011E-3</v>
      </c>
      <c r="I1882" s="10">
        <v>1</v>
      </c>
      <c r="J1882" s="11">
        <v>6.9056004419584298E-5</v>
      </c>
      <c r="K1882" s="10"/>
      <c r="L1882" s="11"/>
      <c r="M1882" s="10"/>
      <c r="N1882" s="11"/>
      <c r="O1882" s="58" t="s">
        <v>900</v>
      </c>
      <c r="P1882" s="59">
        <v>1</v>
      </c>
      <c r="Q1882" s="59">
        <v>1</v>
      </c>
      <c r="R1882" s="118"/>
    </row>
    <row r="1883" spans="2:18" s="1" customFormat="1" ht="11.85" customHeight="1" x14ac:dyDescent="0.15">
      <c r="B1883" s="116" t="s">
        <v>450</v>
      </c>
      <c r="C1883" s="52" t="s">
        <v>1007</v>
      </c>
      <c r="D1883" s="52" t="s">
        <v>906</v>
      </c>
      <c r="E1883" s="8"/>
      <c r="F1883" s="9"/>
      <c r="G1883" s="8">
        <v>1</v>
      </c>
      <c r="H1883" s="9">
        <v>1.0989010989011E-3</v>
      </c>
      <c r="I1883" s="8">
        <v>4</v>
      </c>
      <c r="J1883" s="9">
        <v>2.7622401767833697E-4</v>
      </c>
      <c r="K1883" s="8"/>
      <c r="L1883" s="9"/>
      <c r="M1883" s="8"/>
      <c r="N1883" s="9"/>
      <c r="O1883" s="54" t="s">
        <v>921</v>
      </c>
      <c r="P1883" s="55">
        <v>4</v>
      </c>
      <c r="Q1883" s="55">
        <v>4</v>
      </c>
      <c r="R1883" s="117"/>
    </row>
    <row r="1884" spans="2:18" s="1" customFormat="1" ht="11.85" customHeight="1" x14ac:dyDescent="0.15">
      <c r="B1884" s="116" t="s">
        <v>345</v>
      </c>
      <c r="C1884" s="56" t="s">
        <v>1004</v>
      </c>
      <c r="D1884" s="56" t="s">
        <v>899</v>
      </c>
      <c r="E1884" s="10"/>
      <c r="F1884" s="11"/>
      <c r="G1884" s="10">
        <v>2</v>
      </c>
      <c r="H1884" s="11">
        <v>2.1978021978022E-3</v>
      </c>
      <c r="I1884" s="10">
        <v>17</v>
      </c>
      <c r="J1884" s="11">
        <v>1.1739520751329301E-3</v>
      </c>
      <c r="K1884" s="10"/>
      <c r="L1884" s="11"/>
      <c r="M1884" s="10"/>
      <c r="N1884" s="11"/>
      <c r="O1884" s="58" t="s">
        <v>928</v>
      </c>
      <c r="P1884" s="59">
        <v>8.5</v>
      </c>
      <c r="Q1884" s="59">
        <v>8.5</v>
      </c>
      <c r="R1884" s="118">
        <v>1.5</v>
      </c>
    </row>
    <row r="1885" spans="2:18" s="1" customFormat="1" ht="11.85" customHeight="1" x14ac:dyDescent="0.15">
      <c r="B1885" s="116" t="s">
        <v>394</v>
      </c>
      <c r="C1885" s="52" t="s">
        <v>1003</v>
      </c>
      <c r="D1885" s="52" t="s">
        <v>906</v>
      </c>
      <c r="E1885" s="8"/>
      <c r="F1885" s="9"/>
      <c r="G1885" s="8">
        <v>1</v>
      </c>
      <c r="H1885" s="9">
        <v>1.0989010989011E-3</v>
      </c>
      <c r="I1885" s="8">
        <v>6</v>
      </c>
      <c r="J1885" s="9">
        <v>4.1433602651750598E-4</v>
      </c>
      <c r="K1885" s="8"/>
      <c r="L1885" s="9"/>
      <c r="M1885" s="8"/>
      <c r="N1885" s="9"/>
      <c r="O1885" s="54" t="s">
        <v>912</v>
      </c>
      <c r="P1885" s="55">
        <v>6</v>
      </c>
      <c r="Q1885" s="55">
        <v>6</v>
      </c>
      <c r="R1885" s="117"/>
    </row>
    <row r="1886" spans="2:18" s="1" customFormat="1" ht="11.85" customHeight="1" x14ac:dyDescent="0.15">
      <c r="B1886" s="116" t="s">
        <v>503</v>
      </c>
      <c r="C1886" s="56" t="s">
        <v>1002</v>
      </c>
      <c r="D1886" s="56" t="s">
        <v>906</v>
      </c>
      <c r="E1886" s="10"/>
      <c r="F1886" s="11"/>
      <c r="G1886" s="10">
        <v>1</v>
      </c>
      <c r="H1886" s="11">
        <v>1.0989010989011E-3</v>
      </c>
      <c r="I1886" s="10">
        <v>9</v>
      </c>
      <c r="J1886" s="11">
        <v>6.2150403977625905E-4</v>
      </c>
      <c r="K1886" s="10"/>
      <c r="L1886" s="11"/>
      <c r="M1886" s="10"/>
      <c r="N1886" s="11"/>
      <c r="O1886" s="58" t="s">
        <v>910</v>
      </c>
      <c r="P1886" s="59">
        <v>9</v>
      </c>
      <c r="Q1886" s="59">
        <v>9</v>
      </c>
      <c r="R1886" s="118"/>
    </row>
    <row r="1887" spans="2:18" s="1" customFormat="1" ht="11.85" customHeight="1" x14ac:dyDescent="0.15">
      <c r="B1887" s="116" t="s">
        <v>721</v>
      </c>
      <c r="C1887" s="52" t="s">
        <v>1572</v>
      </c>
      <c r="D1887" s="52" t="s">
        <v>899</v>
      </c>
      <c r="E1887" s="8"/>
      <c r="F1887" s="9"/>
      <c r="G1887" s="8">
        <v>3</v>
      </c>
      <c r="H1887" s="9">
        <v>3.2967032967033002E-3</v>
      </c>
      <c r="I1887" s="8">
        <v>287</v>
      </c>
      <c r="J1887" s="9">
        <v>1.9819073268420698E-2</v>
      </c>
      <c r="K1887" s="8">
        <v>2</v>
      </c>
      <c r="L1887" s="9">
        <v>0.66666666666666696</v>
      </c>
      <c r="M1887" s="8">
        <v>116</v>
      </c>
      <c r="N1887" s="9">
        <v>0.40418118466899</v>
      </c>
      <c r="O1887" s="54" t="s">
        <v>967</v>
      </c>
      <c r="P1887" s="55">
        <v>95.6666666666667</v>
      </c>
      <c r="Q1887" s="55">
        <v>53</v>
      </c>
      <c r="R1887" s="117">
        <v>22.3333333333333</v>
      </c>
    </row>
    <row r="1888" spans="2:18" s="1" customFormat="1" ht="11.85" customHeight="1" x14ac:dyDescent="0.15">
      <c r="B1888" s="116" t="s">
        <v>354</v>
      </c>
      <c r="C1888" s="56" t="s">
        <v>1004</v>
      </c>
      <c r="D1888" s="56" t="s">
        <v>906</v>
      </c>
      <c r="E1888" s="10"/>
      <c r="F1888" s="11"/>
      <c r="G1888" s="10">
        <v>1</v>
      </c>
      <c r="H1888" s="11">
        <v>1.0989010989011E-3</v>
      </c>
      <c r="I1888" s="10">
        <v>5</v>
      </c>
      <c r="J1888" s="11">
        <v>3.4528002209792099E-4</v>
      </c>
      <c r="K1888" s="10"/>
      <c r="L1888" s="11"/>
      <c r="M1888" s="10"/>
      <c r="N1888" s="11"/>
      <c r="O1888" s="58" t="s">
        <v>923</v>
      </c>
      <c r="P1888" s="59">
        <v>5</v>
      </c>
      <c r="Q1888" s="59">
        <v>5</v>
      </c>
      <c r="R1888" s="118"/>
    </row>
    <row r="1889" spans="2:18" s="1" customFormat="1" ht="11.85" customHeight="1" x14ac:dyDescent="0.15">
      <c r="B1889" s="116" t="s">
        <v>282</v>
      </c>
      <c r="C1889" s="52" t="s">
        <v>1006</v>
      </c>
      <c r="D1889" s="52" t="s">
        <v>906</v>
      </c>
      <c r="E1889" s="8"/>
      <c r="F1889" s="9"/>
      <c r="G1889" s="8">
        <v>3</v>
      </c>
      <c r="H1889" s="9">
        <v>3.2967032967033002E-3</v>
      </c>
      <c r="I1889" s="8">
        <v>20</v>
      </c>
      <c r="J1889" s="9">
        <v>1.38112008839169E-3</v>
      </c>
      <c r="K1889" s="8"/>
      <c r="L1889" s="9"/>
      <c r="M1889" s="8"/>
      <c r="N1889" s="9"/>
      <c r="O1889" s="54" t="s">
        <v>908</v>
      </c>
      <c r="P1889" s="55">
        <v>6.6666666666666696</v>
      </c>
      <c r="Q1889" s="55">
        <v>6.6666666666666696</v>
      </c>
      <c r="R1889" s="117"/>
    </row>
    <row r="1890" spans="2:18" s="1" customFormat="1" ht="11.85" customHeight="1" x14ac:dyDescent="0.15">
      <c r="B1890" s="116" t="s">
        <v>775</v>
      </c>
      <c r="C1890" s="56" t="s">
        <v>1572</v>
      </c>
      <c r="D1890" s="56" t="s">
        <v>899</v>
      </c>
      <c r="E1890" s="10"/>
      <c r="F1890" s="11"/>
      <c r="G1890" s="10">
        <v>2</v>
      </c>
      <c r="H1890" s="11">
        <v>2.1978021978022E-3</v>
      </c>
      <c r="I1890" s="10">
        <v>123</v>
      </c>
      <c r="J1890" s="11">
        <v>8.4938885436088695E-3</v>
      </c>
      <c r="K1890" s="10"/>
      <c r="L1890" s="11"/>
      <c r="M1890" s="10"/>
      <c r="N1890" s="11"/>
      <c r="O1890" s="58" t="s">
        <v>986</v>
      </c>
      <c r="P1890" s="59">
        <v>61.5</v>
      </c>
      <c r="Q1890" s="59">
        <v>61.5</v>
      </c>
      <c r="R1890" s="118">
        <v>13.5</v>
      </c>
    </row>
    <row r="1891" spans="2:18" s="1" customFormat="1" ht="11.85" customHeight="1" x14ac:dyDescent="0.15">
      <c r="B1891" s="116" t="s">
        <v>673</v>
      </c>
      <c r="C1891" s="52" t="s">
        <v>918</v>
      </c>
      <c r="D1891" s="52" t="s">
        <v>906</v>
      </c>
      <c r="E1891" s="8"/>
      <c r="F1891" s="9"/>
      <c r="G1891" s="8">
        <v>1</v>
      </c>
      <c r="H1891" s="9">
        <v>1.0989010989011E-3</v>
      </c>
      <c r="I1891" s="8">
        <v>11</v>
      </c>
      <c r="J1891" s="9">
        <v>7.5961604861542696E-4</v>
      </c>
      <c r="K1891" s="8"/>
      <c r="L1891" s="9"/>
      <c r="M1891" s="8"/>
      <c r="N1891" s="9"/>
      <c r="O1891" s="54" t="s">
        <v>913</v>
      </c>
      <c r="P1891" s="55">
        <v>11</v>
      </c>
      <c r="Q1891" s="55">
        <v>11</v>
      </c>
      <c r="R1891" s="117"/>
    </row>
    <row r="1892" spans="2:18" s="1" customFormat="1" ht="11.85" customHeight="1" x14ac:dyDescent="0.15">
      <c r="B1892" s="116" t="s">
        <v>657</v>
      </c>
      <c r="C1892" s="56" t="s">
        <v>935</v>
      </c>
      <c r="D1892" s="56" t="s">
        <v>899</v>
      </c>
      <c r="E1892" s="10"/>
      <c r="F1892" s="11"/>
      <c r="G1892" s="10">
        <v>1</v>
      </c>
      <c r="H1892" s="11">
        <v>1.0989010989011E-3</v>
      </c>
      <c r="I1892" s="10">
        <v>2</v>
      </c>
      <c r="J1892" s="11">
        <v>1.38112008839169E-4</v>
      </c>
      <c r="K1892" s="10"/>
      <c r="L1892" s="11"/>
      <c r="M1892" s="10"/>
      <c r="N1892" s="11"/>
      <c r="O1892" s="58" t="s">
        <v>944</v>
      </c>
      <c r="P1892" s="59">
        <v>2</v>
      </c>
      <c r="Q1892" s="59">
        <v>2</v>
      </c>
      <c r="R1892" s="118">
        <v>1</v>
      </c>
    </row>
    <row r="1893" spans="2:18" s="1" customFormat="1" ht="11.85" customHeight="1" x14ac:dyDescent="0.15">
      <c r="B1893" s="116" t="s">
        <v>560</v>
      </c>
      <c r="C1893" s="52" t="s">
        <v>916</v>
      </c>
      <c r="D1893" s="52" t="s">
        <v>899</v>
      </c>
      <c r="E1893" s="8"/>
      <c r="F1893" s="9"/>
      <c r="G1893" s="8">
        <v>1</v>
      </c>
      <c r="H1893" s="9">
        <v>1.0989010989011E-3</v>
      </c>
      <c r="I1893" s="8">
        <v>29</v>
      </c>
      <c r="J1893" s="9">
        <v>2.00262412816794E-3</v>
      </c>
      <c r="K1893" s="8">
        <v>1</v>
      </c>
      <c r="L1893" s="9">
        <v>1</v>
      </c>
      <c r="M1893" s="8">
        <v>13</v>
      </c>
      <c r="N1893" s="9">
        <v>0.44827586206896602</v>
      </c>
      <c r="O1893" s="54" t="s">
        <v>908</v>
      </c>
      <c r="P1893" s="55">
        <v>29</v>
      </c>
      <c r="Q1893" s="55"/>
      <c r="R1893" s="117">
        <v>0</v>
      </c>
    </row>
    <row r="1894" spans="2:18" s="1" customFormat="1" ht="11.85" customHeight="1" x14ac:dyDescent="0.15">
      <c r="B1894" s="116" t="s">
        <v>662</v>
      </c>
      <c r="C1894" s="56" t="s">
        <v>935</v>
      </c>
      <c r="D1894" s="56" t="s">
        <v>899</v>
      </c>
      <c r="E1894" s="10"/>
      <c r="F1894" s="11"/>
      <c r="G1894" s="10">
        <v>2</v>
      </c>
      <c r="H1894" s="11">
        <v>2.1978021978022E-3</v>
      </c>
      <c r="I1894" s="10">
        <v>95</v>
      </c>
      <c r="J1894" s="11">
        <v>6.5603204198605098E-3</v>
      </c>
      <c r="K1894" s="10">
        <v>2</v>
      </c>
      <c r="L1894" s="11">
        <v>1</v>
      </c>
      <c r="M1894" s="10">
        <v>43</v>
      </c>
      <c r="N1894" s="11">
        <v>0.452631578947368</v>
      </c>
      <c r="O1894" s="58" t="s">
        <v>900</v>
      </c>
      <c r="P1894" s="59">
        <v>47.5</v>
      </c>
      <c r="Q1894" s="59"/>
      <c r="R1894" s="118">
        <v>15.5</v>
      </c>
    </row>
    <row r="1895" spans="2:18" s="1" customFormat="1" ht="11.85" customHeight="1" x14ac:dyDescent="0.15">
      <c r="B1895" s="116" t="s">
        <v>666</v>
      </c>
      <c r="C1895" s="52" t="s">
        <v>935</v>
      </c>
      <c r="D1895" s="52" t="s">
        <v>906</v>
      </c>
      <c r="E1895" s="8"/>
      <c r="F1895" s="9"/>
      <c r="G1895" s="8">
        <v>2</v>
      </c>
      <c r="H1895" s="9">
        <v>2.1978021978022E-3</v>
      </c>
      <c r="I1895" s="8">
        <v>53</v>
      </c>
      <c r="J1895" s="9">
        <v>3.6599682342379702E-3</v>
      </c>
      <c r="K1895" s="8">
        <v>1</v>
      </c>
      <c r="L1895" s="9">
        <v>0.5</v>
      </c>
      <c r="M1895" s="8">
        <v>24</v>
      </c>
      <c r="N1895" s="9">
        <v>0.45283018867924502</v>
      </c>
      <c r="O1895" s="54" t="s">
        <v>918</v>
      </c>
      <c r="P1895" s="55">
        <v>26.5</v>
      </c>
      <c r="Q1895" s="55">
        <v>11</v>
      </c>
      <c r="R1895" s="117"/>
    </row>
    <row r="1896" spans="2:18" s="1" customFormat="1" ht="11.85" customHeight="1" x14ac:dyDescent="0.15">
      <c r="B1896" s="116" t="s">
        <v>475</v>
      </c>
      <c r="C1896" s="56" t="s">
        <v>1002</v>
      </c>
      <c r="D1896" s="56" t="s">
        <v>899</v>
      </c>
      <c r="E1896" s="10"/>
      <c r="F1896" s="11"/>
      <c r="G1896" s="10">
        <v>1</v>
      </c>
      <c r="H1896" s="11">
        <v>1.0989010989011E-3</v>
      </c>
      <c r="I1896" s="10">
        <v>13</v>
      </c>
      <c r="J1896" s="11">
        <v>8.9772805745459597E-4</v>
      </c>
      <c r="K1896" s="10"/>
      <c r="L1896" s="11"/>
      <c r="M1896" s="10"/>
      <c r="N1896" s="11"/>
      <c r="O1896" s="58" t="s">
        <v>944</v>
      </c>
      <c r="P1896" s="59">
        <v>13</v>
      </c>
      <c r="Q1896" s="59">
        <v>13</v>
      </c>
      <c r="R1896" s="118">
        <v>6</v>
      </c>
    </row>
    <row r="1897" spans="2:18" s="1" customFormat="1" ht="11.85" customHeight="1" x14ac:dyDescent="0.15">
      <c r="B1897" s="116" t="s">
        <v>309</v>
      </c>
      <c r="C1897" s="52" t="s">
        <v>1570</v>
      </c>
      <c r="D1897" s="52" t="s">
        <v>899</v>
      </c>
      <c r="E1897" s="8">
        <v>1</v>
      </c>
      <c r="F1897" s="9">
        <v>0.2</v>
      </c>
      <c r="G1897" s="8">
        <v>4</v>
      </c>
      <c r="H1897" s="9">
        <v>4.3956043956043999E-3</v>
      </c>
      <c r="I1897" s="8">
        <v>13</v>
      </c>
      <c r="J1897" s="9">
        <v>8.9772805745459597E-4</v>
      </c>
      <c r="K1897" s="8"/>
      <c r="L1897" s="9"/>
      <c r="M1897" s="8"/>
      <c r="N1897" s="9"/>
      <c r="O1897" s="54" t="s">
        <v>903</v>
      </c>
      <c r="P1897" s="55">
        <v>3.25</v>
      </c>
      <c r="Q1897" s="55">
        <v>3.25</v>
      </c>
      <c r="R1897" s="117">
        <v>0</v>
      </c>
    </row>
    <row r="1898" spans="2:18" s="1" customFormat="1" ht="11.85" customHeight="1" x14ac:dyDescent="0.15">
      <c r="B1898" s="116" t="s">
        <v>333</v>
      </c>
      <c r="C1898" s="56" t="s">
        <v>1013</v>
      </c>
      <c r="D1898" s="56" t="s">
        <v>906</v>
      </c>
      <c r="E1898" s="10">
        <v>1</v>
      </c>
      <c r="F1898" s="11">
        <v>7.1428571428571397E-2</v>
      </c>
      <c r="G1898" s="10">
        <v>13</v>
      </c>
      <c r="H1898" s="11">
        <v>1.4285714285714299E-2</v>
      </c>
      <c r="I1898" s="10">
        <v>141</v>
      </c>
      <c r="J1898" s="11">
        <v>9.7368966231613802E-3</v>
      </c>
      <c r="K1898" s="10">
        <v>1</v>
      </c>
      <c r="L1898" s="11">
        <v>7.69230769230769E-2</v>
      </c>
      <c r="M1898" s="10">
        <v>34</v>
      </c>
      <c r="N1898" s="11">
        <v>0.24113475177304999</v>
      </c>
      <c r="O1898" s="58" t="s">
        <v>909</v>
      </c>
      <c r="P1898" s="59">
        <v>10.846153846153801</v>
      </c>
      <c r="Q1898" s="59">
        <v>7</v>
      </c>
      <c r="R1898" s="118"/>
    </row>
    <row r="1899" spans="2:18" s="1" customFormat="1" ht="11.85" customHeight="1" x14ac:dyDescent="0.15">
      <c r="B1899" s="116" t="s">
        <v>575</v>
      </c>
      <c r="C1899" s="52" t="s">
        <v>916</v>
      </c>
      <c r="D1899" s="52" t="s">
        <v>906</v>
      </c>
      <c r="E1899" s="8"/>
      <c r="F1899" s="9"/>
      <c r="G1899" s="8">
        <v>1</v>
      </c>
      <c r="H1899" s="9">
        <v>1.0989010989011E-3</v>
      </c>
      <c r="I1899" s="8">
        <v>5</v>
      </c>
      <c r="J1899" s="9">
        <v>3.4528002209792099E-4</v>
      </c>
      <c r="K1899" s="8"/>
      <c r="L1899" s="9"/>
      <c r="M1899" s="8"/>
      <c r="N1899" s="9"/>
      <c r="O1899" s="54" t="s">
        <v>934</v>
      </c>
      <c r="P1899" s="55">
        <v>5</v>
      </c>
      <c r="Q1899" s="55">
        <v>5</v>
      </c>
      <c r="R1899" s="117"/>
    </row>
    <row r="1900" spans="2:18" s="1" customFormat="1" ht="11.85" customHeight="1" x14ac:dyDescent="0.15">
      <c r="B1900" s="116" t="s">
        <v>624</v>
      </c>
      <c r="C1900" s="56" t="s">
        <v>912</v>
      </c>
      <c r="D1900" s="56" t="s">
        <v>906</v>
      </c>
      <c r="E1900" s="10"/>
      <c r="F1900" s="11"/>
      <c r="G1900" s="10">
        <v>1</v>
      </c>
      <c r="H1900" s="11">
        <v>1.0989010989011E-3</v>
      </c>
      <c r="I1900" s="10">
        <v>4</v>
      </c>
      <c r="J1900" s="11">
        <v>2.7622401767833697E-4</v>
      </c>
      <c r="K1900" s="10"/>
      <c r="L1900" s="11"/>
      <c r="M1900" s="10"/>
      <c r="N1900" s="11"/>
      <c r="O1900" s="58" t="s">
        <v>912</v>
      </c>
      <c r="P1900" s="59">
        <v>4</v>
      </c>
      <c r="Q1900" s="59">
        <v>4</v>
      </c>
      <c r="R1900" s="118"/>
    </row>
    <row r="1901" spans="2:18" s="1" customFormat="1" ht="11.85" customHeight="1" x14ac:dyDescent="0.15">
      <c r="B1901" s="116" t="s">
        <v>617</v>
      </c>
      <c r="C1901" s="52" t="s">
        <v>912</v>
      </c>
      <c r="D1901" s="52" t="s">
        <v>899</v>
      </c>
      <c r="E1901" s="8"/>
      <c r="F1901" s="9"/>
      <c r="G1901" s="8">
        <v>1</v>
      </c>
      <c r="H1901" s="9">
        <v>1.0989010989011E-3</v>
      </c>
      <c r="I1901" s="8">
        <v>7</v>
      </c>
      <c r="J1901" s="9">
        <v>4.8339203093708999E-4</v>
      </c>
      <c r="K1901" s="8">
        <v>1</v>
      </c>
      <c r="L1901" s="9">
        <v>1</v>
      </c>
      <c r="M1901" s="8">
        <v>3</v>
      </c>
      <c r="N1901" s="9">
        <v>0.42857142857142899</v>
      </c>
      <c r="O1901" s="54" t="s">
        <v>903</v>
      </c>
      <c r="P1901" s="55">
        <v>7</v>
      </c>
      <c r="Q1901" s="55"/>
      <c r="R1901" s="117">
        <v>3</v>
      </c>
    </row>
    <row r="1902" spans="2:18" s="1" customFormat="1" ht="11.85" customHeight="1" x14ac:dyDescent="0.15">
      <c r="B1902" s="116" t="s">
        <v>529</v>
      </c>
      <c r="C1902" s="56" t="s">
        <v>1008</v>
      </c>
      <c r="D1902" s="56" t="s">
        <v>906</v>
      </c>
      <c r="E1902" s="10"/>
      <c r="F1902" s="11"/>
      <c r="G1902" s="10">
        <v>1</v>
      </c>
      <c r="H1902" s="11">
        <v>1.0989010989011E-3</v>
      </c>
      <c r="I1902" s="10">
        <v>3</v>
      </c>
      <c r="J1902" s="11">
        <v>2.0716801325875299E-4</v>
      </c>
      <c r="K1902" s="10"/>
      <c r="L1902" s="11"/>
      <c r="M1902" s="10"/>
      <c r="N1902" s="11"/>
      <c r="O1902" s="58" t="s">
        <v>911</v>
      </c>
      <c r="P1902" s="59">
        <v>3</v>
      </c>
      <c r="Q1902" s="59">
        <v>3</v>
      </c>
      <c r="R1902" s="118"/>
    </row>
    <row r="1903" spans="2:18" s="1" customFormat="1" ht="11.85" customHeight="1" x14ac:dyDescent="0.15">
      <c r="B1903" s="116" t="s">
        <v>306</v>
      </c>
      <c r="C1903" s="52" t="s">
        <v>1570</v>
      </c>
      <c r="D1903" s="52" t="s">
        <v>899</v>
      </c>
      <c r="E1903" s="8"/>
      <c r="F1903" s="9"/>
      <c r="G1903" s="8">
        <v>1</v>
      </c>
      <c r="H1903" s="9">
        <v>1.0989010989011E-3</v>
      </c>
      <c r="I1903" s="8">
        <v>2</v>
      </c>
      <c r="J1903" s="9">
        <v>1.38112008839169E-4</v>
      </c>
      <c r="K1903" s="8"/>
      <c r="L1903" s="9"/>
      <c r="M1903" s="8"/>
      <c r="N1903" s="9"/>
      <c r="O1903" s="54" t="s">
        <v>910</v>
      </c>
      <c r="P1903" s="55">
        <v>2</v>
      </c>
      <c r="Q1903" s="55">
        <v>2</v>
      </c>
      <c r="R1903" s="117">
        <v>0</v>
      </c>
    </row>
    <row r="1904" spans="2:18" s="1" customFormat="1" ht="11.85" customHeight="1" x14ac:dyDescent="0.15">
      <c r="B1904" s="116" t="s">
        <v>622</v>
      </c>
      <c r="C1904" s="56" t="s">
        <v>912</v>
      </c>
      <c r="D1904" s="56" t="s">
        <v>906</v>
      </c>
      <c r="E1904" s="10"/>
      <c r="F1904" s="11"/>
      <c r="G1904" s="10">
        <v>2</v>
      </c>
      <c r="H1904" s="11">
        <v>2.1978021978022E-3</v>
      </c>
      <c r="I1904" s="10">
        <v>10</v>
      </c>
      <c r="J1904" s="11">
        <v>6.9056004419584295E-4</v>
      </c>
      <c r="K1904" s="10"/>
      <c r="L1904" s="11"/>
      <c r="M1904" s="10"/>
      <c r="N1904" s="11"/>
      <c r="O1904" s="58" t="s">
        <v>935</v>
      </c>
      <c r="P1904" s="59">
        <v>5</v>
      </c>
      <c r="Q1904" s="59">
        <v>5</v>
      </c>
      <c r="R1904" s="118"/>
    </row>
    <row r="1905" spans="2:18" s="1" customFormat="1" ht="11.85" customHeight="1" x14ac:dyDescent="0.15">
      <c r="B1905" s="116" t="s">
        <v>661</v>
      </c>
      <c r="C1905" s="52" t="s">
        <v>935</v>
      </c>
      <c r="D1905" s="52" t="s">
        <v>899</v>
      </c>
      <c r="E1905" s="8"/>
      <c r="F1905" s="9"/>
      <c r="G1905" s="8">
        <v>7</v>
      </c>
      <c r="H1905" s="9">
        <v>7.6923076923076901E-3</v>
      </c>
      <c r="I1905" s="8">
        <v>307</v>
      </c>
      <c r="J1905" s="9">
        <v>2.1200193356812402E-2</v>
      </c>
      <c r="K1905" s="8">
        <v>7</v>
      </c>
      <c r="L1905" s="9">
        <v>1</v>
      </c>
      <c r="M1905" s="8">
        <v>188</v>
      </c>
      <c r="N1905" s="9">
        <v>0.61237785016286705</v>
      </c>
      <c r="O1905" s="54" t="s">
        <v>935</v>
      </c>
      <c r="P1905" s="55">
        <v>43.857142857142897</v>
      </c>
      <c r="Q1905" s="55"/>
      <c r="R1905" s="117">
        <v>17.571428571428601</v>
      </c>
    </row>
    <row r="1906" spans="2:18" s="1" customFormat="1" ht="11.85" customHeight="1" x14ac:dyDescent="0.15">
      <c r="B1906" s="116" t="s">
        <v>623</v>
      </c>
      <c r="C1906" s="56" t="s">
        <v>912</v>
      </c>
      <c r="D1906" s="56" t="s">
        <v>906</v>
      </c>
      <c r="E1906" s="10">
        <v>1</v>
      </c>
      <c r="F1906" s="11">
        <v>0.25</v>
      </c>
      <c r="G1906" s="10">
        <v>3</v>
      </c>
      <c r="H1906" s="11">
        <v>3.2967032967033002E-3</v>
      </c>
      <c r="I1906" s="10">
        <v>81</v>
      </c>
      <c r="J1906" s="11">
        <v>5.5935363579863303E-3</v>
      </c>
      <c r="K1906" s="10">
        <v>1</v>
      </c>
      <c r="L1906" s="11">
        <v>0.33333333333333298</v>
      </c>
      <c r="M1906" s="10">
        <v>53</v>
      </c>
      <c r="N1906" s="11">
        <v>0.65432098765432101</v>
      </c>
      <c r="O1906" s="58" t="s">
        <v>918</v>
      </c>
      <c r="P1906" s="59">
        <v>27</v>
      </c>
      <c r="Q1906" s="59">
        <v>5</v>
      </c>
      <c r="R1906" s="118"/>
    </row>
    <row r="1907" spans="2:18" s="1" customFormat="1" ht="11.85" customHeight="1" x14ac:dyDescent="0.15">
      <c r="B1907" s="116" t="s">
        <v>669</v>
      </c>
      <c r="C1907" s="52" t="s">
        <v>935</v>
      </c>
      <c r="D1907" s="52" t="s">
        <v>906</v>
      </c>
      <c r="E1907" s="8"/>
      <c r="F1907" s="9"/>
      <c r="G1907" s="8">
        <v>1</v>
      </c>
      <c r="H1907" s="9">
        <v>1.0989010989011E-3</v>
      </c>
      <c r="I1907" s="8">
        <v>18</v>
      </c>
      <c r="J1907" s="9">
        <v>1.24300807955252E-3</v>
      </c>
      <c r="K1907" s="8"/>
      <c r="L1907" s="9"/>
      <c r="M1907" s="8"/>
      <c r="N1907" s="9"/>
      <c r="O1907" s="54" t="s">
        <v>944</v>
      </c>
      <c r="P1907" s="55">
        <v>18</v>
      </c>
      <c r="Q1907" s="55">
        <v>18</v>
      </c>
      <c r="R1907" s="117"/>
    </row>
    <row r="1908" spans="2:18" s="1" customFormat="1" ht="11.85" customHeight="1" x14ac:dyDescent="0.15">
      <c r="B1908" s="116" t="s">
        <v>602</v>
      </c>
      <c r="C1908" s="56" t="s">
        <v>921</v>
      </c>
      <c r="D1908" s="56" t="s">
        <v>906</v>
      </c>
      <c r="E1908" s="10"/>
      <c r="F1908" s="11"/>
      <c r="G1908" s="10">
        <v>4</v>
      </c>
      <c r="H1908" s="11">
        <v>4.3956043956043999E-3</v>
      </c>
      <c r="I1908" s="10">
        <v>33</v>
      </c>
      <c r="J1908" s="11">
        <v>2.2788481458462799E-3</v>
      </c>
      <c r="K1908" s="10"/>
      <c r="L1908" s="11"/>
      <c r="M1908" s="10"/>
      <c r="N1908" s="11"/>
      <c r="O1908" s="58" t="s">
        <v>944</v>
      </c>
      <c r="P1908" s="59">
        <v>8.25</v>
      </c>
      <c r="Q1908" s="59">
        <v>8.25</v>
      </c>
      <c r="R1908" s="118"/>
    </row>
    <row r="1909" spans="2:18" s="1" customFormat="1" ht="11.85" customHeight="1" x14ac:dyDescent="0.15">
      <c r="B1909" s="116" t="s">
        <v>528</v>
      </c>
      <c r="C1909" s="52" t="s">
        <v>1008</v>
      </c>
      <c r="D1909" s="52" t="s">
        <v>906</v>
      </c>
      <c r="E1909" s="8"/>
      <c r="F1909" s="9"/>
      <c r="G1909" s="8">
        <v>1</v>
      </c>
      <c r="H1909" s="9">
        <v>1.0989010989011E-3</v>
      </c>
      <c r="I1909" s="8">
        <v>2</v>
      </c>
      <c r="J1909" s="9">
        <v>1.38112008839169E-4</v>
      </c>
      <c r="K1909" s="8"/>
      <c r="L1909" s="9"/>
      <c r="M1909" s="8"/>
      <c r="N1909" s="9"/>
      <c r="O1909" s="54" t="s">
        <v>935</v>
      </c>
      <c r="P1909" s="55">
        <v>2</v>
      </c>
      <c r="Q1909" s="55">
        <v>2</v>
      </c>
      <c r="R1909" s="117"/>
    </row>
    <row r="1910" spans="2:18" s="1" customFormat="1" ht="11.85" customHeight="1" x14ac:dyDescent="0.15">
      <c r="B1910" s="116" t="s">
        <v>525</v>
      </c>
      <c r="C1910" s="56" t="s">
        <v>1008</v>
      </c>
      <c r="D1910" s="56" t="s">
        <v>899</v>
      </c>
      <c r="E1910" s="10"/>
      <c r="F1910" s="11"/>
      <c r="G1910" s="10">
        <v>1</v>
      </c>
      <c r="H1910" s="11">
        <v>1.0989010989011E-3</v>
      </c>
      <c r="I1910" s="10">
        <v>6</v>
      </c>
      <c r="J1910" s="11">
        <v>4.1433602651750598E-4</v>
      </c>
      <c r="K1910" s="10"/>
      <c r="L1910" s="11"/>
      <c r="M1910" s="10"/>
      <c r="N1910" s="11"/>
      <c r="O1910" s="58" t="s">
        <v>921</v>
      </c>
      <c r="P1910" s="59">
        <v>6</v>
      </c>
      <c r="Q1910" s="59">
        <v>6</v>
      </c>
      <c r="R1910" s="118">
        <v>5</v>
      </c>
    </row>
    <row r="1911" spans="2:18" s="1" customFormat="1" ht="15.4" customHeight="1" x14ac:dyDescent="0.15">
      <c r="B1911" s="119" t="s">
        <v>1009</v>
      </c>
      <c r="C1911" s="63"/>
      <c r="D1911" s="63"/>
      <c r="E1911" s="20">
        <v>1</v>
      </c>
      <c r="F1911" s="22">
        <v>1</v>
      </c>
      <c r="G1911" s="20">
        <v>0</v>
      </c>
      <c r="H1911" s="22">
        <v>0</v>
      </c>
      <c r="I1911" s="20">
        <v>0</v>
      </c>
      <c r="J1911" s="22">
        <v>0</v>
      </c>
      <c r="K1911" s="20">
        <v>0</v>
      </c>
      <c r="L1911" s="22">
        <v>0</v>
      </c>
      <c r="M1911" s="20">
        <v>0</v>
      </c>
      <c r="N1911" s="22">
        <v>0</v>
      </c>
      <c r="O1911" s="63"/>
      <c r="P1911" s="64">
        <v>0</v>
      </c>
      <c r="Q1911" s="64">
        <v>0</v>
      </c>
      <c r="R1911" s="120">
        <v>0</v>
      </c>
    </row>
    <row r="1912" spans="2:18" s="1" customFormat="1" ht="14.65" customHeight="1" x14ac:dyDescent="0.15">
      <c r="B1912" s="119" t="s">
        <v>1010</v>
      </c>
      <c r="C1912" s="65"/>
      <c r="D1912" s="65"/>
      <c r="E1912" s="21">
        <v>3</v>
      </c>
      <c r="F1912" s="23">
        <v>1</v>
      </c>
      <c r="G1912" s="21">
        <v>0</v>
      </c>
      <c r="H1912" s="23">
        <v>0</v>
      </c>
      <c r="I1912" s="21">
        <v>0</v>
      </c>
      <c r="J1912" s="23">
        <v>0</v>
      </c>
      <c r="K1912" s="21">
        <v>0</v>
      </c>
      <c r="L1912" s="23">
        <v>0</v>
      </c>
      <c r="M1912" s="21">
        <v>0</v>
      </c>
      <c r="N1912" s="23">
        <v>0</v>
      </c>
      <c r="O1912" s="65"/>
      <c r="P1912" s="66">
        <v>0</v>
      </c>
      <c r="Q1912" s="66">
        <v>0</v>
      </c>
      <c r="R1912" s="121"/>
    </row>
    <row r="1913" spans="2:18" s="1" customFormat="1" ht="14.65" customHeight="1" x14ac:dyDescent="0.15">
      <c r="B1913" s="108" t="s">
        <v>879</v>
      </c>
      <c r="C1913" s="122"/>
      <c r="D1913" s="122"/>
      <c r="E1913" s="109">
        <v>251</v>
      </c>
      <c r="F1913" s="110">
        <v>0.21619293712317</v>
      </c>
      <c r="G1913" s="109">
        <v>910</v>
      </c>
      <c r="H1913" s="110">
        <v>1</v>
      </c>
      <c r="I1913" s="109">
        <v>14481</v>
      </c>
      <c r="J1913" s="110">
        <v>1</v>
      </c>
      <c r="K1913" s="109">
        <v>138</v>
      </c>
      <c r="L1913" s="110">
        <v>0.151648351648352</v>
      </c>
      <c r="M1913" s="109">
        <v>2185</v>
      </c>
      <c r="N1913" s="110">
        <v>0.150887369656792</v>
      </c>
      <c r="O1913" s="122"/>
      <c r="P1913" s="123">
        <v>15.913186813186799</v>
      </c>
      <c r="Q1913" s="123">
        <v>10.7940414507772</v>
      </c>
      <c r="R1913" s="124">
        <v>2.9900990099009901</v>
      </c>
    </row>
    <row r="1914" spans="2:18" s="1" customFormat="1" ht="12.75" customHeight="1" x14ac:dyDescent="0.2">
      <c r="B1914" s="183" t="s">
        <v>979</v>
      </c>
      <c r="C1914" s="183"/>
      <c r="D1914" s="183"/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</row>
    <row r="1915" spans="2:18" s="1" customFormat="1" ht="14.65" customHeight="1" x14ac:dyDescent="0.15"/>
    <row r="1916" spans="2:18" s="1" customFormat="1" ht="14.65" customHeight="1" x14ac:dyDescent="0.15">
      <c r="B1916" s="114" t="s">
        <v>1858</v>
      </c>
    </row>
    <row r="1917" spans="2:18" s="1" customFormat="1" ht="21.75" customHeight="1" x14ac:dyDescent="0.2">
      <c r="B1917" s="192"/>
      <c r="C1917" s="101"/>
      <c r="D1917" s="193"/>
      <c r="E1917" s="193"/>
      <c r="F1917" s="193"/>
      <c r="G1917" s="167" t="s">
        <v>885</v>
      </c>
      <c r="H1917" s="167"/>
      <c r="I1917" s="167"/>
      <c r="J1917" s="167"/>
      <c r="K1917" s="167"/>
      <c r="L1917" s="167"/>
      <c r="M1917" s="167"/>
      <c r="N1917" s="167"/>
      <c r="O1917" s="167"/>
      <c r="P1917" s="167"/>
      <c r="Q1917" s="167"/>
      <c r="R1917" s="167"/>
    </row>
    <row r="1918" spans="2:18" s="1" customFormat="1" ht="14.65" customHeight="1" x14ac:dyDescent="0.2">
      <c r="B1918" s="192"/>
      <c r="C1918" s="62"/>
      <c r="D1918" s="193"/>
      <c r="E1918" s="193"/>
      <c r="F1918" s="193"/>
      <c r="G1918" s="177" t="s">
        <v>832</v>
      </c>
      <c r="H1918" s="177"/>
      <c r="I1918" s="177"/>
      <c r="J1918" s="177"/>
      <c r="K1918" s="174" t="s">
        <v>886</v>
      </c>
      <c r="L1918" s="174"/>
      <c r="M1918" s="174"/>
      <c r="N1918" s="174"/>
      <c r="O1918" s="174" t="s">
        <v>887</v>
      </c>
      <c r="P1918" s="191" t="s">
        <v>888</v>
      </c>
      <c r="Q1918" s="191"/>
      <c r="R1918" s="191"/>
    </row>
    <row r="1919" spans="2:18" s="1" customFormat="1" ht="14.65" customHeight="1" x14ac:dyDescent="0.15">
      <c r="B1919" s="194" t="s">
        <v>274</v>
      </c>
      <c r="C1919" s="177" t="s">
        <v>1001</v>
      </c>
      <c r="D1919" s="177" t="s">
        <v>889</v>
      </c>
      <c r="E1919" s="195" t="s">
        <v>842</v>
      </c>
      <c r="F1919" s="195"/>
      <c r="G1919" s="177" t="s">
        <v>890</v>
      </c>
      <c r="H1919" s="177"/>
      <c r="I1919" s="177" t="s">
        <v>891</v>
      </c>
      <c r="J1919" s="177"/>
      <c r="K1919" s="174" t="s">
        <v>890</v>
      </c>
      <c r="L1919" s="174"/>
      <c r="M1919" s="174" t="s">
        <v>891</v>
      </c>
      <c r="N1919" s="174"/>
      <c r="O1919" s="174"/>
      <c r="P1919" s="191"/>
      <c r="Q1919" s="191"/>
      <c r="R1919" s="191"/>
    </row>
    <row r="1920" spans="2:18" s="1" customFormat="1" ht="37.15" customHeight="1" x14ac:dyDescent="0.15">
      <c r="B1920" s="194"/>
      <c r="C1920" s="177"/>
      <c r="D1920" s="177"/>
      <c r="E1920" s="50" t="s">
        <v>892</v>
      </c>
      <c r="F1920" s="50" t="s">
        <v>893</v>
      </c>
      <c r="G1920" s="50" t="s">
        <v>892</v>
      </c>
      <c r="H1920" s="27" t="s">
        <v>894</v>
      </c>
      <c r="I1920" s="50" t="s">
        <v>892</v>
      </c>
      <c r="J1920" s="27" t="s">
        <v>894</v>
      </c>
      <c r="K1920" s="27" t="s">
        <v>892</v>
      </c>
      <c r="L1920" s="27" t="s">
        <v>893</v>
      </c>
      <c r="M1920" s="27" t="s">
        <v>892</v>
      </c>
      <c r="N1920" s="27" t="s">
        <v>893</v>
      </c>
      <c r="O1920" s="174"/>
      <c r="P1920" s="27" t="s">
        <v>895</v>
      </c>
      <c r="Q1920" s="27" t="s">
        <v>896</v>
      </c>
      <c r="R1920" s="115" t="s">
        <v>897</v>
      </c>
    </row>
    <row r="1921" spans="2:18" s="1" customFormat="1" ht="11.85" customHeight="1" x14ac:dyDescent="0.15">
      <c r="B1921" s="116" t="s">
        <v>512</v>
      </c>
      <c r="C1921" s="52" t="s">
        <v>1002</v>
      </c>
      <c r="D1921" s="52" t="s">
        <v>906</v>
      </c>
      <c r="E1921" s="8"/>
      <c r="F1921" s="9"/>
      <c r="G1921" s="8">
        <v>16</v>
      </c>
      <c r="H1921" s="9">
        <v>1.32780082987552E-2</v>
      </c>
      <c r="I1921" s="8">
        <v>122</v>
      </c>
      <c r="J1921" s="9">
        <v>9.9308099308099296E-3</v>
      </c>
      <c r="K1921" s="8">
        <v>2</v>
      </c>
      <c r="L1921" s="9">
        <v>0.125</v>
      </c>
      <c r="M1921" s="8">
        <v>15</v>
      </c>
      <c r="N1921" s="9">
        <v>0.12295081967213101</v>
      </c>
      <c r="O1921" s="54" t="s">
        <v>912</v>
      </c>
      <c r="P1921" s="55">
        <v>7.625</v>
      </c>
      <c r="Q1921" s="55">
        <v>5.78571428571429</v>
      </c>
      <c r="R1921" s="117"/>
    </row>
    <row r="1922" spans="2:18" s="1" customFormat="1" ht="11.85" customHeight="1" x14ac:dyDescent="0.15">
      <c r="B1922" s="116" t="s">
        <v>391</v>
      </c>
      <c r="C1922" s="56" t="s">
        <v>1003</v>
      </c>
      <c r="D1922" s="56" t="s">
        <v>906</v>
      </c>
      <c r="E1922" s="10"/>
      <c r="F1922" s="11"/>
      <c r="G1922" s="10">
        <v>16</v>
      </c>
      <c r="H1922" s="11">
        <v>1.32780082987552E-2</v>
      </c>
      <c r="I1922" s="10">
        <v>212</v>
      </c>
      <c r="J1922" s="11">
        <v>1.7256817256817301E-2</v>
      </c>
      <c r="K1922" s="10"/>
      <c r="L1922" s="11"/>
      <c r="M1922" s="10"/>
      <c r="N1922" s="11"/>
      <c r="O1922" s="58" t="s">
        <v>915</v>
      </c>
      <c r="P1922" s="59">
        <v>13.25</v>
      </c>
      <c r="Q1922" s="59">
        <v>13.25</v>
      </c>
      <c r="R1922" s="118"/>
    </row>
    <row r="1923" spans="2:18" s="1" customFormat="1" ht="11.85" customHeight="1" x14ac:dyDescent="0.15">
      <c r="B1923" s="116" t="s">
        <v>356</v>
      </c>
      <c r="C1923" s="52" t="s">
        <v>1004</v>
      </c>
      <c r="D1923" s="52" t="s">
        <v>906</v>
      </c>
      <c r="E1923" s="8"/>
      <c r="F1923" s="9"/>
      <c r="G1923" s="8">
        <v>8</v>
      </c>
      <c r="H1923" s="9">
        <v>6.6390041493775897E-3</v>
      </c>
      <c r="I1923" s="8">
        <v>123</v>
      </c>
      <c r="J1923" s="9">
        <v>1.0012210012209999E-2</v>
      </c>
      <c r="K1923" s="8"/>
      <c r="L1923" s="9"/>
      <c r="M1923" s="8"/>
      <c r="N1923" s="9"/>
      <c r="O1923" s="54" t="s">
        <v>914</v>
      </c>
      <c r="P1923" s="55">
        <v>15.375</v>
      </c>
      <c r="Q1923" s="55">
        <v>15.375</v>
      </c>
      <c r="R1923" s="117"/>
    </row>
    <row r="1924" spans="2:18" s="1" customFormat="1" ht="11.85" customHeight="1" x14ac:dyDescent="0.15">
      <c r="B1924" s="116" t="s">
        <v>358</v>
      </c>
      <c r="C1924" s="56" t="s">
        <v>1004</v>
      </c>
      <c r="D1924" s="56" t="s">
        <v>906</v>
      </c>
      <c r="E1924" s="10"/>
      <c r="F1924" s="11"/>
      <c r="G1924" s="10">
        <v>20</v>
      </c>
      <c r="H1924" s="11">
        <v>1.6597510373444001E-2</v>
      </c>
      <c r="I1924" s="10">
        <v>326</v>
      </c>
      <c r="J1924" s="11">
        <v>2.6536426536426499E-2</v>
      </c>
      <c r="K1924" s="10">
        <v>5</v>
      </c>
      <c r="L1924" s="11">
        <v>0.25</v>
      </c>
      <c r="M1924" s="10">
        <v>81</v>
      </c>
      <c r="N1924" s="11">
        <v>0.248466257668712</v>
      </c>
      <c r="O1924" s="58" t="s">
        <v>923</v>
      </c>
      <c r="P1924" s="59">
        <v>16.3</v>
      </c>
      <c r="Q1924" s="59">
        <v>11.3333333333333</v>
      </c>
      <c r="R1924" s="118"/>
    </row>
    <row r="1925" spans="2:18" s="1" customFormat="1" ht="11.85" customHeight="1" x14ac:dyDescent="0.15">
      <c r="B1925" s="116" t="s">
        <v>809</v>
      </c>
      <c r="C1925" s="52" t="s">
        <v>918</v>
      </c>
      <c r="D1925" s="52" t="s">
        <v>906</v>
      </c>
      <c r="E1925" s="8"/>
      <c r="F1925" s="9"/>
      <c r="G1925" s="8">
        <v>8</v>
      </c>
      <c r="H1925" s="9">
        <v>6.6390041493775897E-3</v>
      </c>
      <c r="I1925" s="8">
        <v>56</v>
      </c>
      <c r="J1925" s="9">
        <v>4.5584045584045598E-3</v>
      </c>
      <c r="K1925" s="8"/>
      <c r="L1925" s="9"/>
      <c r="M1925" s="8"/>
      <c r="N1925" s="9"/>
      <c r="O1925" s="54" t="s">
        <v>971</v>
      </c>
      <c r="P1925" s="55">
        <v>7</v>
      </c>
      <c r="Q1925" s="55">
        <v>7</v>
      </c>
      <c r="R1925" s="117"/>
    </row>
    <row r="1926" spans="2:18" s="1" customFormat="1" ht="11.85" customHeight="1" x14ac:dyDescent="0.15">
      <c r="B1926" s="116" t="s">
        <v>572</v>
      </c>
      <c r="C1926" s="56" t="s">
        <v>916</v>
      </c>
      <c r="D1926" s="56" t="s">
        <v>906</v>
      </c>
      <c r="E1926" s="10"/>
      <c r="F1926" s="11"/>
      <c r="G1926" s="10">
        <v>7</v>
      </c>
      <c r="H1926" s="11">
        <v>5.80912863070539E-3</v>
      </c>
      <c r="I1926" s="10">
        <v>88</v>
      </c>
      <c r="J1926" s="11">
        <v>7.16320716320716E-3</v>
      </c>
      <c r="K1926" s="10"/>
      <c r="L1926" s="11"/>
      <c r="M1926" s="10"/>
      <c r="N1926" s="11"/>
      <c r="O1926" s="58" t="s">
        <v>943</v>
      </c>
      <c r="P1926" s="59">
        <v>12.5714285714286</v>
      </c>
      <c r="Q1926" s="59">
        <v>12.5714285714286</v>
      </c>
      <c r="R1926" s="118"/>
    </row>
    <row r="1927" spans="2:18" s="1" customFormat="1" ht="11.85" customHeight="1" x14ac:dyDescent="0.15">
      <c r="B1927" s="116" t="s">
        <v>359</v>
      </c>
      <c r="C1927" s="52" t="s">
        <v>1004</v>
      </c>
      <c r="D1927" s="52" t="s">
        <v>906</v>
      </c>
      <c r="E1927" s="8"/>
      <c r="F1927" s="9"/>
      <c r="G1927" s="8">
        <v>9</v>
      </c>
      <c r="H1927" s="9">
        <v>7.4688796680497903E-3</v>
      </c>
      <c r="I1927" s="8">
        <v>101</v>
      </c>
      <c r="J1927" s="9">
        <v>8.2214082214082194E-3</v>
      </c>
      <c r="K1927" s="8">
        <v>1</v>
      </c>
      <c r="L1927" s="9">
        <v>0.11111111111111099</v>
      </c>
      <c r="M1927" s="8">
        <v>7</v>
      </c>
      <c r="N1927" s="9">
        <v>6.9306930693069299E-2</v>
      </c>
      <c r="O1927" s="54" t="s">
        <v>931</v>
      </c>
      <c r="P1927" s="55">
        <v>11.2222222222222</v>
      </c>
      <c r="Q1927" s="55">
        <v>9.125</v>
      </c>
      <c r="R1927" s="117"/>
    </row>
    <row r="1928" spans="2:18" s="1" customFormat="1" ht="11.85" customHeight="1" x14ac:dyDescent="0.15">
      <c r="B1928" s="116" t="s">
        <v>651</v>
      </c>
      <c r="C1928" s="56" t="s">
        <v>908</v>
      </c>
      <c r="D1928" s="56" t="s">
        <v>906</v>
      </c>
      <c r="E1928" s="10"/>
      <c r="F1928" s="11"/>
      <c r="G1928" s="10">
        <v>9</v>
      </c>
      <c r="H1928" s="11">
        <v>7.4688796680497903E-3</v>
      </c>
      <c r="I1928" s="10">
        <v>107</v>
      </c>
      <c r="J1928" s="11">
        <v>8.7098087098087095E-3</v>
      </c>
      <c r="K1928" s="10">
        <v>1</v>
      </c>
      <c r="L1928" s="11">
        <v>0.11111111111111099</v>
      </c>
      <c r="M1928" s="10">
        <v>5</v>
      </c>
      <c r="N1928" s="11">
        <v>4.67289719626168E-2</v>
      </c>
      <c r="O1928" s="58" t="s">
        <v>945</v>
      </c>
      <c r="P1928" s="59">
        <v>11.8888888888889</v>
      </c>
      <c r="Q1928" s="59">
        <v>9.625</v>
      </c>
      <c r="R1928" s="118"/>
    </row>
    <row r="1929" spans="2:18" s="1" customFormat="1" ht="11.85" customHeight="1" x14ac:dyDescent="0.15">
      <c r="B1929" s="116" t="s">
        <v>347</v>
      </c>
      <c r="C1929" s="52" t="s">
        <v>1004</v>
      </c>
      <c r="D1929" s="52" t="s">
        <v>906</v>
      </c>
      <c r="E1929" s="8"/>
      <c r="F1929" s="9"/>
      <c r="G1929" s="8">
        <v>5</v>
      </c>
      <c r="H1929" s="9">
        <v>4.1493775933610002E-3</v>
      </c>
      <c r="I1929" s="8">
        <v>58</v>
      </c>
      <c r="J1929" s="9">
        <v>4.7212047212047198E-3</v>
      </c>
      <c r="K1929" s="8"/>
      <c r="L1929" s="9"/>
      <c r="M1929" s="8"/>
      <c r="N1929" s="9"/>
      <c r="O1929" s="54" t="s">
        <v>930</v>
      </c>
      <c r="P1929" s="55">
        <v>11.6</v>
      </c>
      <c r="Q1929" s="55">
        <v>11.6</v>
      </c>
      <c r="R1929" s="117"/>
    </row>
    <row r="1930" spans="2:18" s="1" customFormat="1" ht="11.85" customHeight="1" x14ac:dyDescent="0.15">
      <c r="B1930" s="116" t="s">
        <v>499</v>
      </c>
      <c r="C1930" s="56" t="s">
        <v>1002</v>
      </c>
      <c r="D1930" s="56" t="s">
        <v>906</v>
      </c>
      <c r="E1930" s="10"/>
      <c r="F1930" s="11"/>
      <c r="G1930" s="10">
        <v>27</v>
      </c>
      <c r="H1930" s="11">
        <v>2.2406639004149399E-2</v>
      </c>
      <c r="I1930" s="10">
        <v>256</v>
      </c>
      <c r="J1930" s="11">
        <v>2.0838420838420801E-2</v>
      </c>
      <c r="K1930" s="10"/>
      <c r="L1930" s="11"/>
      <c r="M1930" s="10"/>
      <c r="N1930" s="11"/>
      <c r="O1930" s="58" t="s">
        <v>913</v>
      </c>
      <c r="P1930" s="59">
        <v>9.4814814814814792</v>
      </c>
      <c r="Q1930" s="59">
        <v>9.4814814814814792</v>
      </c>
      <c r="R1930" s="118"/>
    </row>
    <row r="1931" spans="2:18" s="1" customFormat="1" ht="11.85" customHeight="1" x14ac:dyDescent="0.15">
      <c r="B1931" s="116" t="s">
        <v>504</v>
      </c>
      <c r="C1931" s="52" t="s">
        <v>1002</v>
      </c>
      <c r="D1931" s="52" t="s">
        <v>906</v>
      </c>
      <c r="E1931" s="8"/>
      <c r="F1931" s="9"/>
      <c r="G1931" s="8">
        <v>11</v>
      </c>
      <c r="H1931" s="9">
        <v>9.1286307053941897E-3</v>
      </c>
      <c r="I1931" s="8">
        <v>105</v>
      </c>
      <c r="J1931" s="9">
        <v>8.5470085470085496E-3</v>
      </c>
      <c r="K1931" s="8"/>
      <c r="L1931" s="9"/>
      <c r="M1931" s="8"/>
      <c r="N1931" s="9"/>
      <c r="O1931" s="54" t="s">
        <v>909</v>
      </c>
      <c r="P1931" s="55">
        <v>9.5454545454545503</v>
      </c>
      <c r="Q1931" s="55">
        <v>9.5454545454545503</v>
      </c>
      <c r="R1931" s="117"/>
    </row>
    <row r="1932" spans="2:18" s="1" customFormat="1" ht="11.85" customHeight="1" x14ac:dyDescent="0.15">
      <c r="B1932" s="116" t="s">
        <v>553</v>
      </c>
      <c r="C1932" s="56" t="s">
        <v>920</v>
      </c>
      <c r="D1932" s="56" t="s">
        <v>906</v>
      </c>
      <c r="E1932" s="10"/>
      <c r="F1932" s="11"/>
      <c r="G1932" s="10">
        <v>5</v>
      </c>
      <c r="H1932" s="11">
        <v>4.1493775933610002E-3</v>
      </c>
      <c r="I1932" s="10">
        <v>52</v>
      </c>
      <c r="J1932" s="11">
        <v>4.2328042328042296E-3</v>
      </c>
      <c r="K1932" s="10"/>
      <c r="L1932" s="11"/>
      <c r="M1932" s="10"/>
      <c r="N1932" s="11"/>
      <c r="O1932" s="58" t="s">
        <v>910</v>
      </c>
      <c r="P1932" s="59">
        <v>10.4</v>
      </c>
      <c r="Q1932" s="59">
        <v>10.4</v>
      </c>
      <c r="R1932" s="118"/>
    </row>
    <row r="1933" spans="2:18" s="1" customFormat="1" ht="11.85" customHeight="1" x14ac:dyDescent="0.15">
      <c r="B1933" s="116" t="s">
        <v>707</v>
      </c>
      <c r="C1933" s="52" t="s">
        <v>909</v>
      </c>
      <c r="D1933" s="52" t="s">
        <v>906</v>
      </c>
      <c r="E1933" s="8"/>
      <c r="F1933" s="9"/>
      <c r="G1933" s="8">
        <v>6</v>
      </c>
      <c r="H1933" s="9">
        <v>4.9792531120331999E-3</v>
      </c>
      <c r="I1933" s="8">
        <v>49</v>
      </c>
      <c r="J1933" s="9">
        <v>3.9886039886039898E-3</v>
      </c>
      <c r="K1933" s="8"/>
      <c r="L1933" s="9"/>
      <c r="M1933" s="8"/>
      <c r="N1933" s="9"/>
      <c r="O1933" s="54" t="s">
        <v>935</v>
      </c>
      <c r="P1933" s="55">
        <v>8.1666666666666696</v>
      </c>
      <c r="Q1933" s="55">
        <v>8.1666666666666696</v>
      </c>
      <c r="R1933" s="117"/>
    </row>
    <row r="1934" spans="2:18" s="1" customFormat="1" ht="11.85" customHeight="1" x14ac:dyDescent="0.15">
      <c r="B1934" s="116" t="s">
        <v>495</v>
      </c>
      <c r="C1934" s="56" t="s">
        <v>1002</v>
      </c>
      <c r="D1934" s="56" t="s">
        <v>906</v>
      </c>
      <c r="E1934" s="10"/>
      <c r="F1934" s="11"/>
      <c r="G1934" s="10">
        <v>27</v>
      </c>
      <c r="H1934" s="11">
        <v>2.2406639004149399E-2</v>
      </c>
      <c r="I1934" s="10">
        <v>341</v>
      </c>
      <c r="J1934" s="11">
        <v>2.7757427757427799E-2</v>
      </c>
      <c r="K1934" s="10"/>
      <c r="L1934" s="11"/>
      <c r="M1934" s="10"/>
      <c r="N1934" s="11"/>
      <c r="O1934" s="58" t="s">
        <v>930</v>
      </c>
      <c r="P1934" s="59">
        <v>12.6296296296296</v>
      </c>
      <c r="Q1934" s="59">
        <v>12.6296296296296</v>
      </c>
      <c r="R1934" s="118"/>
    </row>
    <row r="1935" spans="2:18" s="1" customFormat="1" ht="11.85" customHeight="1" x14ac:dyDescent="0.15">
      <c r="B1935" s="116" t="s">
        <v>807</v>
      </c>
      <c r="C1935" s="52" t="s">
        <v>908</v>
      </c>
      <c r="D1935" s="52" t="s">
        <v>906</v>
      </c>
      <c r="E1935" s="8"/>
      <c r="F1935" s="9"/>
      <c r="G1935" s="8">
        <v>7</v>
      </c>
      <c r="H1935" s="9">
        <v>5.80912863070539E-3</v>
      </c>
      <c r="I1935" s="8">
        <v>93</v>
      </c>
      <c r="J1935" s="9">
        <v>7.5702075702075702E-3</v>
      </c>
      <c r="K1935" s="8"/>
      <c r="L1935" s="9"/>
      <c r="M1935" s="8"/>
      <c r="N1935" s="9"/>
      <c r="O1935" s="54" t="s">
        <v>945</v>
      </c>
      <c r="P1935" s="55">
        <v>13.285714285714301</v>
      </c>
      <c r="Q1935" s="55">
        <v>13.285714285714301</v>
      </c>
      <c r="R1935" s="117"/>
    </row>
    <row r="1936" spans="2:18" s="1" customFormat="1" ht="11.85" customHeight="1" x14ac:dyDescent="0.15">
      <c r="B1936" s="116" t="s">
        <v>394</v>
      </c>
      <c r="C1936" s="56" t="s">
        <v>1003</v>
      </c>
      <c r="D1936" s="56" t="s">
        <v>906</v>
      </c>
      <c r="E1936" s="10"/>
      <c r="F1936" s="11"/>
      <c r="G1936" s="10">
        <v>6</v>
      </c>
      <c r="H1936" s="11">
        <v>4.9792531120331999E-3</v>
      </c>
      <c r="I1936" s="10">
        <v>47</v>
      </c>
      <c r="J1936" s="11">
        <v>3.8258038258038298E-3</v>
      </c>
      <c r="K1936" s="10"/>
      <c r="L1936" s="11"/>
      <c r="M1936" s="10"/>
      <c r="N1936" s="11"/>
      <c r="O1936" s="58" t="s">
        <v>912</v>
      </c>
      <c r="P1936" s="59">
        <v>7.8333333333333304</v>
      </c>
      <c r="Q1936" s="59">
        <v>7.8333333333333304</v>
      </c>
      <c r="R1936" s="118"/>
    </row>
    <row r="1937" spans="2:18" s="1" customFormat="1" ht="11.85" customHeight="1" x14ac:dyDescent="0.15">
      <c r="B1937" s="116" t="s">
        <v>404</v>
      </c>
      <c r="C1937" s="52" t="s">
        <v>1003</v>
      </c>
      <c r="D1937" s="52" t="s">
        <v>906</v>
      </c>
      <c r="E1937" s="8"/>
      <c r="F1937" s="9"/>
      <c r="G1937" s="8">
        <v>5</v>
      </c>
      <c r="H1937" s="9">
        <v>4.1493775933610002E-3</v>
      </c>
      <c r="I1937" s="8">
        <v>39</v>
      </c>
      <c r="J1937" s="9">
        <v>3.1746031746031698E-3</v>
      </c>
      <c r="K1937" s="8"/>
      <c r="L1937" s="9"/>
      <c r="M1937" s="8"/>
      <c r="N1937" s="9"/>
      <c r="O1937" s="54" t="s">
        <v>918</v>
      </c>
      <c r="P1937" s="55">
        <v>7.8</v>
      </c>
      <c r="Q1937" s="55">
        <v>7.8</v>
      </c>
      <c r="R1937" s="117"/>
    </row>
    <row r="1938" spans="2:18" s="1" customFormat="1" ht="11.85" customHeight="1" x14ac:dyDescent="0.15">
      <c r="B1938" s="116" t="s">
        <v>497</v>
      </c>
      <c r="C1938" s="56" t="s">
        <v>1002</v>
      </c>
      <c r="D1938" s="56" t="s">
        <v>906</v>
      </c>
      <c r="E1938" s="10">
        <v>1</v>
      </c>
      <c r="F1938" s="11">
        <v>3.1645569620253199E-3</v>
      </c>
      <c r="G1938" s="10">
        <v>315</v>
      </c>
      <c r="H1938" s="11">
        <v>0.26141078838174298</v>
      </c>
      <c r="I1938" s="10">
        <v>2706</v>
      </c>
      <c r="J1938" s="11">
        <v>0.22026862026862001</v>
      </c>
      <c r="K1938" s="10">
        <v>5</v>
      </c>
      <c r="L1938" s="11">
        <v>1.58730158730159E-2</v>
      </c>
      <c r="M1938" s="10">
        <v>15</v>
      </c>
      <c r="N1938" s="11">
        <v>5.5432372505543198E-3</v>
      </c>
      <c r="O1938" s="58" t="s">
        <v>913</v>
      </c>
      <c r="P1938" s="59">
        <v>8.5904761904761902</v>
      </c>
      <c r="Q1938" s="59">
        <v>8.3258064516129</v>
      </c>
      <c r="R1938" s="118"/>
    </row>
    <row r="1939" spans="2:18" s="1" customFormat="1" ht="11.85" customHeight="1" x14ac:dyDescent="0.15">
      <c r="B1939" s="116" t="s">
        <v>503</v>
      </c>
      <c r="C1939" s="52" t="s">
        <v>1002</v>
      </c>
      <c r="D1939" s="52" t="s">
        <v>906</v>
      </c>
      <c r="E1939" s="8"/>
      <c r="F1939" s="9"/>
      <c r="G1939" s="8">
        <v>51</v>
      </c>
      <c r="H1939" s="9">
        <v>4.2323651452282202E-2</v>
      </c>
      <c r="I1939" s="8">
        <v>386</v>
      </c>
      <c r="J1939" s="9">
        <v>3.1420431420431397E-2</v>
      </c>
      <c r="K1939" s="8">
        <v>2</v>
      </c>
      <c r="L1939" s="9">
        <v>3.9215686274509803E-2</v>
      </c>
      <c r="M1939" s="8">
        <v>4</v>
      </c>
      <c r="N1939" s="9">
        <v>1.03626943005181E-2</v>
      </c>
      <c r="O1939" s="54" t="s">
        <v>910</v>
      </c>
      <c r="P1939" s="55">
        <v>7.5686274509803901</v>
      </c>
      <c r="Q1939" s="55">
        <v>6.9795918367346896</v>
      </c>
      <c r="R1939" s="117"/>
    </row>
    <row r="1940" spans="2:18" s="1" customFormat="1" ht="11.85" customHeight="1" x14ac:dyDescent="0.15">
      <c r="B1940" s="116" t="s">
        <v>653</v>
      </c>
      <c r="C1940" s="56" t="s">
        <v>908</v>
      </c>
      <c r="D1940" s="56" t="s">
        <v>906</v>
      </c>
      <c r="E1940" s="10"/>
      <c r="F1940" s="11"/>
      <c r="G1940" s="10">
        <v>6</v>
      </c>
      <c r="H1940" s="11">
        <v>4.9792531120331999E-3</v>
      </c>
      <c r="I1940" s="10">
        <v>49</v>
      </c>
      <c r="J1940" s="11">
        <v>3.9886039886039898E-3</v>
      </c>
      <c r="K1940" s="10"/>
      <c r="L1940" s="11"/>
      <c r="M1940" s="10"/>
      <c r="N1940" s="11"/>
      <c r="O1940" s="58" t="s">
        <v>915</v>
      </c>
      <c r="P1940" s="59">
        <v>8.1666666666666696</v>
      </c>
      <c r="Q1940" s="59">
        <v>8.1666666666666696</v>
      </c>
      <c r="R1940" s="118"/>
    </row>
    <row r="1941" spans="2:18" s="1" customFormat="1" ht="11.85" customHeight="1" x14ac:dyDescent="0.15">
      <c r="B1941" s="116" t="s">
        <v>587</v>
      </c>
      <c r="C1941" s="52" t="s">
        <v>916</v>
      </c>
      <c r="D1941" s="52" t="s">
        <v>906</v>
      </c>
      <c r="E1941" s="8"/>
      <c r="F1941" s="9"/>
      <c r="G1941" s="8">
        <v>6</v>
      </c>
      <c r="H1941" s="9">
        <v>4.9792531120331999E-3</v>
      </c>
      <c r="I1941" s="8">
        <v>56</v>
      </c>
      <c r="J1941" s="9">
        <v>4.5584045584045598E-3</v>
      </c>
      <c r="K1941" s="8">
        <v>2</v>
      </c>
      <c r="L1941" s="9">
        <v>0.33333333333333298</v>
      </c>
      <c r="M1941" s="8">
        <v>14</v>
      </c>
      <c r="N1941" s="9">
        <v>0.25</v>
      </c>
      <c r="O1941" s="54" t="s">
        <v>916</v>
      </c>
      <c r="P1941" s="55">
        <v>9.3333333333333304</v>
      </c>
      <c r="Q1941" s="55">
        <v>5</v>
      </c>
      <c r="R1941" s="117"/>
    </row>
    <row r="1942" spans="2:18" s="1" customFormat="1" ht="11.85" customHeight="1" x14ac:dyDescent="0.15">
      <c r="B1942" s="116" t="s">
        <v>673</v>
      </c>
      <c r="C1942" s="56" t="s">
        <v>918</v>
      </c>
      <c r="D1942" s="56" t="s">
        <v>906</v>
      </c>
      <c r="E1942" s="10"/>
      <c r="F1942" s="11"/>
      <c r="G1942" s="10">
        <v>5</v>
      </c>
      <c r="H1942" s="11">
        <v>4.1493775933610002E-3</v>
      </c>
      <c r="I1942" s="10">
        <v>93</v>
      </c>
      <c r="J1942" s="11">
        <v>7.5702075702075702E-3</v>
      </c>
      <c r="K1942" s="10">
        <v>2</v>
      </c>
      <c r="L1942" s="11">
        <v>0.4</v>
      </c>
      <c r="M1942" s="10">
        <v>6</v>
      </c>
      <c r="N1942" s="11">
        <v>6.4516129032258104E-2</v>
      </c>
      <c r="O1942" s="58" t="s">
        <v>913</v>
      </c>
      <c r="P1942" s="59">
        <v>18.600000000000001</v>
      </c>
      <c r="Q1942" s="59">
        <v>14.3333333333333</v>
      </c>
      <c r="R1942" s="118"/>
    </row>
    <row r="1943" spans="2:18" s="1" customFormat="1" ht="11.85" customHeight="1" x14ac:dyDescent="0.15">
      <c r="B1943" s="116" t="s">
        <v>496</v>
      </c>
      <c r="C1943" s="52" t="s">
        <v>1002</v>
      </c>
      <c r="D1943" s="52" t="s">
        <v>906</v>
      </c>
      <c r="E1943" s="8">
        <v>1</v>
      </c>
      <c r="F1943" s="9">
        <v>4.2735042735042696E-3</v>
      </c>
      <c r="G1943" s="8">
        <v>233</v>
      </c>
      <c r="H1943" s="9">
        <v>0.193360995850622</v>
      </c>
      <c r="I1943" s="8">
        <v>2722</v>
      </c>
      <c r="J1943" s="9">
        <v>0.22157102157102199</v>
      </c>
      <c r="K1943" s="8">
        <v>46</v>
      </c>
      <c r="L1943" s="9">
        <v>0.19742489270386299</v>
      </c>
      <c r="M1943" s="8">
        <v>419</v>
      </c>
      <c r="N1943" s="9">
        <v>0.153930933137399</v>
      </c>
      <c r="O1943" s="54" t="s">
        <v>908</v>
      </c>
      <c r="P1943" s="55">
        <v>11.6824034334764</v>
      </c>
      <c r="Q1943" s="55">
        <v>8.3796791443850296</v>
      </c>
      <c r="R1943" s="117"/>
    </row>
    <row r="1944" spans="2:18" s="1" customFormat="1" ht="11.85" customHeight="1" x14ac:dyDescent="0.15">
      <c r="B1944" s="116" t="s">
        <v>655</v>
      </c>
      <c r="C1944" s="56" t="s">
        <v>908</v>
      </c>
      <c r="D1944" s="56" t="s">
        <v>906</v>
      </c>
      <c r="E1944" s="10"/>
      <c r="F1944" s="11"/>
      <c r="G1944" s="10">
        <v>6</v>
      </c>
      <c r="H1944" s="11">
        <v>4.9792531120331999E-3</v>
      </c>
      <c r="I1944" s="10">
        <v>107</v>
      </c>
      <c r="J1944" s="11">
        <v>8.7098087098087095E-3</v>
      </c>
      <c r="K1944" s="10">
        <v>2</v>
      </c>
      <c r="L1944" s="11">
        <v>0.33333333333333298</v>
      </c>
      <c r="M1944" s="10">
        <v>27</v>
      </c>
      <c r="N1944" s="11">
        <v>0.25233644859813098</v>
      </c>
      <c r="O1944" s="58" t="s">
        <v>928</v>
      </c>
      <c r="P1944" s="59">
        <v>17.8333333333333</v>
      </c>
      <c r="Q1944" s="59">
        <v>10.5</v>
      </c>
      <c r="R1944" s="118"/>
    </row>
    <row r="1945" spans="2:18" s="1" customFormat="1" ht="11.85" customHeight="1" x14ac:dyDescent="0.15">
      <c r="B1945" s="116" t="s">
        <v>540</v>
      </c>
      <c r="C1945" s="52" t="s">
        <v>1008</v>
      </c>
      <c r="D1945" s="52" t="s">
        <v>906</v>
      </c>
      <c r="E1945" s="8"/>
      <c r="F1945" s="9"/>
      <c r="G1945" s="8">
        <v>6</v>
      </c>
      <c r="H1945" s="9">
        <v>4.9792531120331999E-3</v>
      </c>
      <c r="I1945" s="8">
        <v>55</v>
      </c>
      <c r="J1945" s="9">
        <v>4.4770044770044799E-3</v>
      </c>
      <c r="K1945" s="8"/>
      <c r="L1945" s="9"/>
      <c r="M1945" s="8"/>
      <c r="N1945" s="9"/>
      <c r="O1945" s="54" t="s">
        <v>928</v>
      </c>
      <c r="P1945" s="55">
        <v>9.1666666666666696</v>
      </c>
      <c r="Q1945" s="55">
        <v>9.1666666666666696</v>
      </c>
      <c r="R1945" s="117"/>
    </row>
    <row r="1946" spans="2:18" s="1" customFormat="1" ht="11.85" customHeight="1" x14ac:dyDescent="0.15">
      <c r="B1946" s="116" t="s">
        <v>361</v>
      </c>
      <c r="C1946" s="56" t="s">
        <v>1004</v>
      </c>
      <c r="D1946" s="56" t="s">
        <v>906</v>
      </c>
      <c r="E1946" s="10"/>
      <c r="F1946" s="11"/>
      <c r="G1946" s="10">
        <v>5</v>
      </c>
      <c r="H1946" s="11">
        <v>4.1493775933610002E-3</v>
      </c>
      <c r="I1946" s="10">
        <v>26</v>
      </c>
      <c r="J1946" s="11">
        <v>2.11640211640212E-3</v>
      </c>
      <c r="K1946" s="10"/>
      <c r="L1946" s="11"/>
      <c r="M1946" s="10"/>
      <c r="N1946" s="11"/>
      <c r="O1946" s="58" t="s">
        <v>923</v>
      </c>
      <c r="P1946" s="59">
        <v>5.2</v>
      </c>
      <c r="Q1946" s="59">
        <v>5.2</v>
      </c>
      <c r="R1946" s="118"/>
    </row>
    <row r="1947" spans="2:18" s="1" customFormat="1" ht="11.85" customHeight="1" x14ac:dyDescent="0.15">
      <c r="B1947" s="116" t="s">
        <v>475</v>
      </c>
      <c r="C1947" s="52" t="s">
        <v>1002</v>
      </c>
      <c r="D1947" s="52" t="s">
        <v>899</v>
      </c>
      <c r="E1947" s="8"/>
      <c r="F1947" s="9"/>
      <c r="G1947" s="8">
        <v>9</v>
      </c>
      <c r="H1947" s="9">
        <v>7.4688796680497903E-3</v>
      </c>
      <c r="I1947" s="8">
        <v>42</v>
      </c>
      <c r="J1947" s="9">
        <v>3.4188034188034201E-3</v>
      </c>
      <c r="K1947" s="8"/>
      <c r="L1947" s="9"/>
      <c r="M1947" s="8"/>
      <c r="N1947" s="9"/>
      <c r="O1947" s="54" t="s">
        <v>944</v>
      </c>
      <c r="P1947" s="55">
        <v>4.6666666666666696</v>
      </c>
      <c r="Q1947" s="55">
        <v>4.6666666666666696</v>
      </c>
      <c r="R1947" s="117">
        <v>3.3333333333333299</v>
      </c>
    </row>
    <row r="1948" spans="2:18" s="1" customFormat="1" ht="11.85" customHeight="1" x14ac:dyDescent="0.15">
      <c r="B1948" s="116" t="s">
        <v>501</v>
      </c>
      <c r="C1948" s="56" t="s">
        <v>1002</v>
      </c>
      <c r="D1948" s="56" t="s">
        <v>906</v>
      </c>
      <c r="E1948" s="10"/>
      <c r="F1948" s="11"/>
      <c r="G1948" s="10">
        <v>44</v>
      </c>
      <c r="H1948" s="11">
        <v>3.65145228215768E-2</v>
      </c>
      <c r="I1948" s="10">
        <v>373</v>
      </c>
      <c r="J1948" s="11">
        <v>3.0362230362230399E-2</v>
      </c>
      <c r="K1948" s="10">
        <v>2</v>
      </c>
      <c r="L1948" s="11">
        <v>4.5454545454545497E-2</v>
      </c>
      <c r="M1948" s="10">
        <v>14</v>
      </c>
      <c r="N1948" s="11">
        <v>3.7533512064343202E-2</v>
      </c>
      <c r="O1948" s="58" t="s">
        <v>915</v>
      </c>
      <c r="P1948" s="59">
        <v>8.4772727272727302</v>
      </c>
      <c r="Q1948" s="59">
        <v>7.4047619047619104</v>
      </c>
      <c r="R1948" s="118"/>
    </row>
    <row r="1949" spans="2:18" s="1" customFormat="1" ht="11.85" customHeight="1" x14ac:dyDescent="0.15">
      <c r="B1949" s="116" t="s">
        <v>709</v>
      </c>
      <c r="C1949" s="52" t="s">
        <v>909</v>
      </c>
      <c r="D1949" s="52" t="s">
        <v>906</v>
      </c>
      <c r="E1949" s="8"/>
      <c r="F1949" s="9"/>
      <c r="G1949" s="8">
        <v>65</v>
      </c>
      <c r="H1949" s="9">
        <v>5.3941908713692997E-2</v>
      </c>
      <c r="I1949" s="8">
        <v>366</v>
      </c>
      <c r="J1949" s="9">
        <v>2.9792429792429801E-2</v>
      </c>
      <c r="K1949" s="8">
        <v>4</v>
      </c>
      <c r="L1949" s="9">
        <v>6.15384615384615E-2</v>
      </c>
      <c r="M1949" s="8">
        <v>8</v>
      </c>
      <c r="N1949" s="9">
        <v>2.1857923497267801E-2</v>
      </c>
      <c r="O1949" s="54" t="s">
        <v>922</v>
      </c>
      <c r="P1949" s="55">
        <v>5.6307692307692303</v>
      </c>
      <c r="Q1949" s="55">
        <v>5.2786885245901596</v>
      </c>
      <c r="R1949" s="117"/>
    </row>
    <row r="1950" spans="2:18" s="1" customFormat="1" ht="11.85" customHeight="1" x14ac:dyDescent="0.15">
      <c r="B1950" s="116" t="s">
        <v>494</v>
      </c>
      <c r="C1950" s="56" t="s">
        <v>1002</v>
      </c>
      <c r="D1950" s="56" t="s">
        <v>906</v>
      </c>
      <c r="E1950" s="10"/>
      <c r="F1950" s="11"/>
      <c r="G1950" s="10">
        <v>7</v>
      </c>
      <c r="H1950" s="11">
        <v>5.80912863070539E-3</v>
      </c>
      <c r="I1950" s="10">
        <v>53</v>
      </c>
      <c r="J1950" s="11">
        <v>4.3142043142043096E-3</v>
      </c>
      <c r="K1950" s="10"/>
      <c r="L1950" s="11"/>
      <c r="M1950" s="10"/>
      <c r="N1950" s="11"/>
      <c r="O1950" s="58" t="s">
        <v>952</v>
      </c>
      <c r="P1950" s="59">
        <v>7.5714285714285703</v>
      </c>
      <c r="Q1950" s="59">
        <v>7.5714285714285703</v>
      </c>
      <c r="R1950" s="118"/>
    </row>
    <row r="1951" spans="2:18" s="1" customFormat="1" ht="11.85" customHeight="1" x14ac:dyDescent="0.15">
      <c r="B1951" s="116" t="s">
        <v>502</v>
      </c>
      <c r="C1951" s="52" t="s">
        <v>1002</v>
      </c>
      <c r="D1951" s="52" t="s">
        <v>906</v>
      </c>
      <c r="E1951" s="8"/>
      <c r="F1951" s="9"/>
      <c r="G1951" s="8">
        <v>22</v>
      </c>
      <c r="H1951" s="9">
        <v>1.82572614107884E-2</v>
      </c>
      <c r="I1951" s="8">
        <v>161</v>
      </c>
      <c r="J1951" s="9">
        <v>1.31054131054131E-2</v>
      </c>
      <c r="K1951" s="8"/>
      <c r="L1951" s="9"/>
      <c r="M1951" s="8"/>
      <c r="N1951" s="9"/>
      <c r="O1951" s="54" t="s">
        <v>915</v>
      </c>
      <c r="P1951" s="55">
        <v>7.3181818181818201</v>
      </c>
      <c r="Q1951" s="55">
        <v>7.3181818181818201</v>
      </c>
      <c r="R1951" s="117"/>
    </row>
    <row r="1952" spans="2:18" s="1" customFormat="1" ht="11.85" customHeight="1" x14ac:dyDescent="0.15">
      <c r="B1952" s="116" t="s">
        <v>498</v>
      </c>
      <c r="C1952" s="56" t="s">
        <v>1002</v>
      </c>
      <c r="D1952" s="56" t="s">
        <v>906</v>
      </c>
      <c r="E1952" s="10"/>
      <c r="F1952" s="11"/>
      <c r="G1952" s="10">
        <v>9</v>
      </c>
      <c r="H1952" s="11">
        <v>7.4688796680497903E-3</v>
      </c>
      <c r="I1952" s="10">
        <v>136</v>
      </c>
      <c r="J1952" s="11">
        <v>1.1070411070411099E-2</v>
      </c>
      <c r="K1952" s="10"/>
      <c r="L1952" s="11"/>
      <c r="M1952" s="10"/>
      <c r="N1952" s="11"/>
      <c r="O1952" s="58" t="s">
        <v>953</v>
      </c>
      <c r="P1952" s="59">
        <v>15.1111111111111</v>
      </c>
      <c r="Q1952" s="59">
        <v>15.1111111111111</v>
      </c>
      <c r="R1952" s="118"/>
    </row>
    <row r="1953" spans="2:18" s="1" customFormat="1" ht="11.85" customHeight="1" x14ac:dyDescent="0.15">
      <c r="B1953" s="116" t="s">
        <v>500</v>
      </c>
      <c r="C1953" s="52" t="s">
        <v>1002</v>
      </c>
      <c r="D1953" s="52" t="s">
        <v>906</v>
      </c>
      <c r="E1953" s="8">
        <v>1</v>
      </c>
      <c r="F1953" s="9">
        <v>2.9411764705882401E-2</v>
      </c>
      <c r="G1953" s="8">
        <v>33</v>
      </c>
      <c r="H1953" s="9">
        <v>2.73858921161826E-2</v>
      </c>
      <c r="I1953" s="8">
        <v>310</v>
      </c>
      <c r="J1953" s="9">
        <v>2.5234025234025199E-2</v>
      </c>
      <c r="K1953" s="8">
        <v>5</v>
      </c>
      <c r="L1953" s="9">
        <v>0.15151515151515199</v>
      </c>
      <c r="M1953" s="8">
        <v>47</v>
      </c>
      <c r="N1953" s="9">
        <v>0.15161290322580601</v>
      </c>
      <c r="O1953" s="54" t="s">
        <v>912</v>
      </c>
      <c r="P1953" s="55">
        <v>9.3939393939393998</v>
      </c>
      <c r="Q1953" s="55">
        <v>7.0714285714285703</v>
      </c>
      <c r="R1953" s="117"/>
    </row>
    <row r="1954" spans="2:18" s="1" customFormat="1" ht="11.85" customHeight="1" x14ac:dyDescent="0.15">
      <c r="B1954" s="116" t="s">
        <v>320</v>
      </c>
      <c r="C1954" s="56" t="s">
        <v>1013</v>
      </c>
      <c r="D1954" s="56" t="s">
        <v>899</v>
      </c>
      <c r="E1954" s="10"/>
      <c r="F1954" s="11"/>
      <c r="G1954" s="10">
        <v>7</v>
      </c>
      <c r="H1954" s="11">
        <v>5.80912863070539E-3</v>
      </c>
      <c r="I1954" s="10">
        <v>61</v>
      </c>
      <c r="J1954" s="11">
        <v>4.96540496540497E-3</v>
      </c>
      <c r="K1954" s="10"/>
      <c r="L1954" s="11"/>
      <c r="M1954" s="10"/>
      <c r="N1954" s="11"/>
      <c r="O1954" s="58" t="s">
        <v>910</v>
      </c>
      <c r="P1954" s="59">
        <v>8.71428571428571</v>
      </c>
      <c r="Q1954" s="59">
        <v>8.71428571428571</v>
      </c>
      <c r="R1954" s="118">
        <v>2.8571428571428599</v>
      </c>
    </row>
    <row r="1955" spans="2:18" s="1" customFormat="1" ht="15.4" customHeight="1" x14ac:dyDescent="0.15">
      <c r="B1955" s="119" t="s">
        <v>1009</v>
      </c>
      <c r="C1955" s="63"/>
      <c r="D1955" s="63"/>
      <c r="E1955" s="20"/>
      <c r="F1955" s="22"/>
      <c r="G1955" s="20">
        <v>25</v>
      </c>
      <c r="H1955" s="22">
        <v>2.0746887966804999E-2</v>
      </c>
      <c r="I1955" s="20">
        <v>500</v>
      </c>
      <c r="J1955" s="22">
        <v>4.0700040700040699E-2</v>
      </c>
      <c r="K1955" s="20">
        <v>9</v>
      </c>
      <c r="L1955" s="22">
        <v>0.36</v>
      </c>
      <c r="M1955" s="20">
        <v>156</v>
      </c>
      <c r="N1955" s="22">
        <v>0.312</v>
      </c>
      <c r="O1955" s="63"/>
      <c r="P1955" s="64">
        <v>20</v>
      </c>
      <c r="Q1955" s="64">
        <v>14.6875</v>
      </c>
      <c r="R1955" s="120">
        <v>8.44</v>
      </c>
    </row>
    <row r="1956" spans="2:18" s="1" customFormat="1" ht="14.65" customHeight="1" x14ac:dyDescent="0.15">
      <c r="B1956" s="119" t="s">
        <v>1010</v>
      </c>
      <c r="C1956" s="65"/>
      <c r="D1956" s="65"/>
      <c r="E1956" s="21">
        <v>2</v>
      </c>
      <c r="F1956" s="23">
        <v>1.2422360248447201E-2</v>
      </c>
      <c r="G1956" s="21">
        <v>159</v>
      </c>
      <c r="H1956" s="23">
        <v>0.13195020746888</v>
      </c>
      <c r="I1956" s="21">
        <v>1908</v>
      </c>
      <c r="J1956" s="23">
        <v>0.15531135531135501</v>
      </c>
      <c r="K1956" s="21">
        <v>36</v>
      </c>
      <c r="L1956" s="23">
        <v>0.22641509433962301</v>
      </c>
      <c r="M1956" s="21">
        <v>260</v>
      </c>
      <c r="N1956" s="23">
        <v>0.136268343815514</v>
      </c>
      <c r="O1956" s="65"/>
      <c r="P1956" s="66">
        <v>12</v>
      </c>
      <c r="Q1956" s="66">
        <v>9.7804878048780495</v>
      </c>
      <c r="R1956" s="121"/>
    </row>
    <row r="1957" spans="2:18" s="1" customFormat="1" ht="14.65" customHeight="1" x14ac:dyDescent="0.15">
      <c r="B1957" s="108" t="s">
        <v>879</v>
      </c>
      <c r="C1957" s="122"/>
      <c r="D1957" s="122"/>
      <c r="E1957" s="109">
        <v>5</v>
      </c>
      <c r="F1957" s="110">
        <v>4.1322314049586804E-3</v>
      </c>
      <c r="G1957" s="109">
        <v>1205</v>
      </c>
      <c r="H1957" s="110">
        <v>1</v>
      </c>
      <c r="I1957" s="109">
        <v>12285</v>
      </c>
      <c r="J1957" s="110">
        <v>1</v>
      </c>
      <c r="K1957" s="109">
        <v>124</v>
      </c>
      <c r="L1957" s="110">
        <v>0.102904564315353</v>
      </c>
      <c r="M1957" s="109">
        <v>1078</v>
      </c>
      <c r="N1957" s="110">
        <v>8.7749287749287794E-2</v>
      </c>
      <c r="O1957" s="122"/>
      <c r="P1957" s="123">
        <v>10.195020746888</v>
      </c>
      <c r="Q1957" s="123">
        <v>8.66512488436633</v>
      </c>
      <c r="R1957" s="124">
        <v>6.3658536585365901</v>
      </c>
    </row>
    <row r="1958" spans="2:18" s="1" customFormat="1" ht="12.75" customHeight="1" x14ac:dyDescent="0.2">
      <c r="B1958" s="183" t="s">
        <v>979</v>
      </c>
      <c r="C1958" s="183"/>
      <c r="D1958" s="183"/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</row>
    <row r="1959" spans="2:18" s="1" customFormat="1" ht="14.65" customHeight="1" x14ac:dyDescent="0.15"/>
    <row r="1960" spans="2:18" s="1" customFormat="1" ht="14.65" customHeight="1" x14ac:dyDescent="0.15">
      <c r="B1960" s="114" t="s">
        <v>1859</v>
      </c>
    </row>
    <row r="1961" spans="2:18" s="1" customFormat="1" ht="21.75" customHeight="1" x14ac:dyDescent="0.2">
      <c r="B1961" s="192"/>
      <c r="C1961" s="101"/>
      <c r="D1961" s="193"/>
      <c r="E1961" s="193"/>
      <c r="F1961" s="193"/>
      <c r="G1961" s="167" t="s">
        <v>885</v>
      </c>
      <c r="H1961" s="167"/>
      <c r="I1961" s="167"/>
      <c r="J1961" s="167"/>
      <c r="K1961" s="167"/>
      <c r="L1961" s="167"/>
      <c r="M1961" s="167"/>
      <c r="N1961" s="167"/>
      <c r="O1961" s="167"/>
      <c r="P1961" s="167"/>
      <c r="Q1961" s="167"/>
      <c r="R1961" s="167"/>
    </row>
    <row r="1962" spans="2:18" s="1" customFormat="1" ht="14.65" customHeight="1" x14ac:dyDescent="0.2">
      <c r="B1962" s="192"/>
      <c r="C1962" s="62"/>
      <c r="D1962" s="193"/>
      <c r="E1962" s="193"/>
      <c r="F1962" s="193"/>
      <c r="G1962" s="177" t="s">
        <v>832</v>
      </c>
      <c r="H1962" s="177"/>
      <c r="I1962" s="177"/>
      <c r="J1962" s="177"/>
      <c r="K1962" s="174" t="s">
        <v>886</v>
      </c>
      <c r="L1962" s="174"/>
      <c r="M1962" s="174"/>
      <c r="N1962" s="174"/>
      <c r="O1962" s="174" t="s">
        <v>887</v>
      </c>
      <c r="P1962" s="191" t="s">
        <v>888</v>
      </c>
      <c r="Q1962" s="191"/>
      <c r="R1962" s="191"/>
    </row>
    <row r="1963" spans="2:18" s="1" customFormat="1" ht="14.65" customHeight="1" x14ac:dyDescent="0.15">
      <c r="B1963" s="194" t="s">
        <v>274</v>
      </c>
      <c r="C1963" s="177" t="s">
        <v>1001</v>
      </c>
      <c r="D1963" s="177" t="s">
        <v>889</v>
      </c>
      <c r="E1963" s="195" t="s">
        <v>842</v>
      </c>
      <c r="F1963" s="195"/>
      <c r="G1963" s="177" t="s">
        <v>890</v>
      </c>
      <c r="H1963" s="177"/>
      <c r="I1963" s="177" t="s">
        <v>891</v>
      </c>
      <c r="J1963" s="177"/>
      <c r="K1963" s="174" t="s">
        <v>890</v>
      </c>
      <c r="L1963" s="174"/>
      <c r="M1963" s="174" t="s">
        <v>891</v>
      </c>
      <c r="N1963" s="174"/>
      <c r="O1963" s="174"/>
      <c r="P1963" s="191"/>
      <c r="Q1963" s="191"/>
      <c r="R1963" s="191"/>
    </row>
    <row r="1964" spans="2:18" s="1" customFormat="1" ht="37.15" customHeight="1" x14ac:dyDescent="0.15">
      <c r="B1964" s="194"/>
      <c r="C1964" s="177"/>
      <c r="D1964" s="177"/>
      <c r="E1964" s="50" t="s">
        <v>892</v>
      </c>
      <c r="F1964" s="50" t="s">
        <v>893</v>
      </c>
      <c r="G1964" s="50" t="s">
        <v>892</v>
      </c>
      <c r="H1964" s="27" t="s">
        <v>894</v>
      </c>
      <c r="I1964" s="50" t="s">
        <v>892</v>
      </c>
      <c r="J1964" s="27" t="s">
        <v>894</v>
      </c>
      <c r="K1964" s="27" t="s">
        <v>892</v>
      </c>
      <c r="L1964" s="27" t="s">
        <v>893</v>
      </c>
      <c r="M1964" s="27" t="s">
        <v>892</v>
      </c>
      <c r="N1964" s="27" t="s">
        <v>893</v>
      </c>
      <c r="O1964" s="174"/>
      <c r="P1964" s="27" t="s">
        <v>895</v>
      </c>
      <c r="Q1964" s="27" t="s">
        <v>896</v>
      </c>
      <c r="R1964" s="115" t="s">
        <v>897</v>
      </c>
    </row>
    <row r="1965" spans="2:18" s="1" customFormat="1" ht="11.85" customHeight="1" x14ac:dyDescent="0.15">
      <c r="B1965" s="116" t="s">
        <v>647</v>
      </c>
      <c r="C1965" s="52" t="s">
        <v>923</v>
      </c>
      <c r="D1965" s="52" t="s">
        <v>906</v>
      </c>
      <c r="E1965" s="8"/>
      <c r="F1965" s="9"/>
      <c r="G1965" s="8">
        <v>7</v>
      </c>
      <c r="H1965" s="9">
        <v>1.5086206896551701E-2</v>
      </c>
      <c r="I1965" s="8">
        <v>38</v>
      </c>
      <c r="J1965" s="9">
        <v>4.4382153702406E-3</v>
      </c>
      <c r="K1965" s="8">
        <v>2</v>
      </c>
      <c r="L1965" s="9">
        <v>0.28571428571428598</v>
      </c>
      <c r="M1965" s="8">
        <v>7</v>
      </c>
      <c r="N1965" s="9">
        <v>0.18421052631578899</v>
      </c>
      <c r="O1965" s="54" t="s">
        <v>919</v>
      </c>
      <c r="P1965" s="55">
        <v>5.4285714285714297</v>
      </c>
      <c r="Q1965" s="55">
        <v>3</v>
      </c>
      <c r="R1965" s="117"/>
    </row>
    <row r="1966" spans="2:18" s="1" customFormat="1" ht="11.85" customHeight="1" x14ac:dyDescent="0.15">
      <c r="B1966" s="116" t="s">
        <v>391</v>
      </c>
      <c r="C1966" s="56" t="s">
        <v>1003</v>
      </c>
      <c r="D1966" s="56" t="s">
        <v>906</v>
      </c>
      <c r="E1966" s="10"/>
      <c r="F1966" s="11"/>
      <c r="G1966" s="10">
        <v>2</v>
      </c>
      <c r="H1966" s="11">
        <v>4.3103448275862103E-3</v>
      </c>
      <c r="I1966" s="10">
        <v>46</v>
      </c>
      <c r="J1966" s="11">
        <v>5.3725765008175701E-3</v>
      </c>
      <c r="K1966" s="10">
        <v>1</v>
      </c>
      <c r="L1966" s="11">
        <v>0.5</v>
      </c>
      <c r="M1966" s="10">
        <v>21</v>
      </c>
      <c r="N1966" s="11">
        <v>0.45652173913043498</v>
      </c>
      <c r="O1966" s="58" t="s">
        <v>915</v>
      </c>
      <c r="P1966" s="59">
        <v>23</v>
      </c>
      <c r="Q1966" s="59">
        <v>1</v>
      </c>
      <c r="R1966" s="118"/>
    </row>
    <row r="1967" spans="2:18" s="1" customFormat="1" ht="11.85" customHeight="1" x14ac:dyDescent="0.15">
      <c r="B1967" s="116" t="s">
        <v>710</v>
      </c>
      <c r="C1967" s="52" t="s">
        <v>909</v>
      </c>
      <c r="D1967" s="52" t="s">
        <v>906</v>
      </c>
      <c r="E1967" s="8">
        <v>1</v>
      </c>
      <c r="F1967" s="9">
        <v>0.25</v>
      </c>
      <c r="G1967" s="8">
        <v>3</v>
      </c>
      <c r="H1967" s="9">
        <v>6.4655172413793103E-3</v>
      </c>
      <c r="I1967" s="8">
        <v>14</v>
      </c>
      <c r="J1967" s="9">
        <v>1.6351319785096899E-3</v>
      </c>
      <c r="K1967" s="8"/>
      <c r="L1967" s="9"/>
      <c r="M1967" s="8"/>
      <c r="N1967" s="9"/>
      <c r="O1967" s="54" t="s">
        <v>922</v>
      </c>
      <c r="P1967" s="55">
        <v>4.6666666666666696</v>
      </c>
      <c r="Q1967" s="55">
        <v>4.6666666666666696</v>
      </c>
      <c r="R1967" s="117"/>
    </row>
    <row r="1968" spans="2:18" s="1" customFormat="1" ht="11.85" customHeight="1" x14ac:dyDescent="0.15">
      <c r="B1968" s="116" t="s">
        <v>412</v>
      </c>
      <c r="C1968" s="56" t="s">
        <v>1007</v>
      </c>
      <c r="D1968" s="56" t="s">
        <v>899</v>
      </c>
      <c r="E1968" s="10"/>
      <c r="F1968" s="11"/>
      <c r="G1968" s="10">
        <v>2</v>
      </c>
      <c r="H1968" s="11">
        <v>4.3103448275862103E-3</v>
      </c>
      <c r="I1968" s="10">
        <v>29</v>
      </c>
      <c r="J1968" s="11">
        <v>3.3870590983415098E-3</v>
      </c>
      <c r="K1968" s="10"/>
      <c r="L1968" s="11"/>
      <c r="M1968" s="10"/>
      <c r="N1968" s="11"/>
      <c r="O1968" s="58" t="s">
        <v>932</v>
      </c>
      <c r="P1968" s="59">
        <v>14.5</v>
      </c>
      <c r="Q1968" s="59">
        <v>14.5</v>
      </c>
      <c r="R1968" s="118">
        <v>1</v>
      </c>
    </row>
    <row r="1969" spans="2:18" s="1" customFormat="1" ht="11.85" customHeight="1" x14ac:dyDescent="0.15">
      <c r="B1969" s="116" t="s">
        <v>367</v>
      </c>
      <c r="C1969" s="52" t="s">
        <v>1004</v>
      </c>
      <c r="D1969" s="52" t="s">
        <v>906</v>
      </c>
      <c r="E1969" s="8"/>
      <c r="F1969" s="9"/>
      <c r="G1969" s="8">
        <v>20</v>
      </c>
      <c r="H1969" s="9">
        <v>4.31034482758621E-2</v>
      </c>
      <c r="I1969" s="8">
        <v>109</v>
      </c>
      <c r="J1969" s="9">
        <v>1.2730670404111201E-2</v>
      </c>
      <c r="K1969" s="8"/>
      <c r="L1969" s="9"/>
      <c r="M1969" s="8"/>
      <c r="N1969" s="9"/>
      <c r="O1969" s="54" t="s">
        <v>921</v>
      </c>
      <c r="P1969" s="55">
        <v>5.45</v>
      </c>
      <c r="Q1969" s="55">
        <v>5.45</v>
      </c>
      <c r="R1969" s="117"/>
    </row>
    <row r="1970" spans="2:18" s="1" customFormat="1" ht="11.85" customHeight="1" x14ac:dyDescent="0.15">
      <c r="B1970" s="116" t="s">
        <v>446</v>
      </c>
      <c r="C1970" s="56" t="s">
        <v>1007</v>
      </c>
      <c r="D1970" s="56" t="s">
        <v>906</v>
      </c>
      <c r="E1970" s="10"/>
      <c r="F1970" s="11"/>
      <c r="G1970" s="10">
        <v>2</v>
      </c>
      <c r="H1970" s="11">
        <v>4.3103448275862103E-3</v>
      </c>
      <c r="I1970" s="10">
        <v>42</v>
      </c>
      <c r="J1970" s="11">
        <v>4.9053959355290803E-3</v>
      </c>
      <c r="K1970" s="10">
        <v>2</v>
      </c>
      <c r="L1970" s="11">
        <v>1</v>
      </c>
      <c r="M1970" s="10">
        <v>34</v>
      </c>
      <c r="N1970" s="11">
        <v>0.80952380952380998</v>
      </c>
      <c r="O1970" s="58" t="s">
        <v>903</v>
      </c>
      <c r="P1970" s="59">
        <v>21</v>
      </c>
      <c r="Q1970" s="59"/>
      <c r="R1970" s="118"/>
    </row>
    <row r="1971" spans="2:18" s="1" customFormat="1" ht="11.85" customHeight="1" x14ac:dyDescent="0.15">
      <c r="B1971" s="116" t="s">
        <v>645</v>
      </c>
      <c r="C1971" s="52" t="s">
        <v>923</v>
      </c>
      <c r="D1971" s="52" t="s">
        <v>906</v>
      </c>
      <c r="E1971" s="8">
        <v>3</v>
      </c>
      <c r="F1971" s="9">
        <v>5.3571428571428603E-2</v>
      </c>
      <c r="G1971" s="8">
        <v>53</v>
      </c>
      <c r="H1971" s="9">
        <v>0.114224137931035</v>
      </c>
      <c r="I1971" s="8">
        <v>938</v>
      </c>
      <c r="J1971" s="9">
        <v>0.109553842560149</v>
      </c>
      <c r="K1971" s="8">
        <v>9</v>
      </c>
      <c r="L1971" s="9">
        <v>0.169811320754717</v>
      </c>
      <c r="M1971" s="8">
        <v>441</v>
      </c>
      <c r="N1971" s="9">
        <v>0.47014925373134298</v>
      </c>
      <c r="O1971" s="54" t="s">
        <v>908</v>
      </c>
      <c r="P1971" s="55">
        <v>17.698113207547198</v>
      </c>
      <c r="Q1971" s="55">
        <v>8.0227272727272698</v>
      </c>
      <c r="R1971" s="117"/>
    </row>
    <row r="1972" spans="2:18" s="1" customFormat="1" ht="11.85" customHeight="1" x14ac:dyDescent="0.15">
      <c r="B1972" s="116" t="s">
        <v>344</v>
      </c>
      <c r="C1972" s="56" t="s">
        <v>1004</v>
      </c>
      <c r="D1972" s="56" t="s">
        <v>899</v>
      </c>
      <c r="E1972" s="10"/>
      <c r="F1972" s="11"/>
      <c r="G1972" s="10">
        <v>2</v>
      </c>
      <c r="H1972" s="11">
        <v>4.3103448275862103E-3</v>
      </c>
      <c r="I1972" s="10">
        <v>8</v>
      </c>
      <c r="J1972" s="11">
        <v>9.3436113057696795E-4</v>
      </c>
      <c r="K1972" s="10"/>
      <c r="L1972" s="11"/>
      <c r="M1972" s="10"/>
      <c r="N1972" s="11"/>
      <c r="O1972" s="58" t="s">
        <v>907</v>
      </c>
      <c r="P1972" s="59">
        <v>4</v>
      </c>
      <c r="Q1972" s="59">
        <v>4</v>
      </c>
      <c r="R1972" s="118">
        <v>1</v>
      </c>
    </row>
    <row r="1973" spans="2:18" s="1" customFormat="1" ht="11.85" customHeight="1" x14ac:dyDescent="0.15">
      <c r="B1973" s="116" t="s">
        <v>646</v>
      </c>
      <c r="C1973" s="52" t="s">
        <v>923</v>
      </c>
      <c r="D1973" s="52" t="s">
        <v>906</v>
      </c>
      <c r="E1973" s="8"/>
      <c r="F1973" s="9"/>
      <c r="G1973" s="8">
        <v>8</v>
      </c>
      <c r="H1973" s="9">
        <v>1.72413793103448E-2</v>
      </c>
      <c r="I1973" s="8">
        <v>81</v>
      </c>
      <c r="J1973" s="9">
        <v>9.4604064470918004E-3</v>
      </c>
      <c r="K1973" s="8">
        <v>2</v>
      </c>
      <c r="L1973" s="9">
        <v>0.25</v>
      </c>
      <c r="M1973" s="8">
        <v>37</v>
      </c>
      <c r="N1973" s="9">
        <v>0.45679012345678999</v>
      </c>
      <c r="O1973" s="54" t="s">
        <v>916</v>
      </c>
      <c r="P1973" s="55">
        <v>10.125</v>
      </c>
      <c r="Q1973" s="55">
        <v>3.6666666666666701</v>
      </c>
      <c r="R1973" s="117"/>
    </row>
    <row r="1974" spans="2:18" s="1" customFormat="1" ht="11.85" customHeight="1" x14ac:dyDescent="0.15">
      <c r="B1974" s="116" t="s">
        <v>339</v>
      </c>
      <c r="C1974" s="56" t="s">
        <v>1013</v>
      </c>
      <c r="D1974" s="56" t="s">
        <v>906</v>
      </c>
      <c r="E1974" s="10"/>
      <c r="F1974" s="11"/>
      <c r="G1974" s="10">
        <v>5</v>
      </c>
      <c r="H1974" s="11">
        <v>1.0775862068965501E-2</v>
      </c>
      <c r="I1974" s="10">
        <v>23</v>
      </c>
      <c r="J1974" s="11">
        <v>2.6862882504087799E-3</v>
      </c>
      <c r="K1974" s="10">
        <v>1</v>
      </c>
      <c r="L1974" s="11">
        <v>0.2</v>
      </c>
      <c r="M1974" s="10">
        <v>2</v>
      </c>
      <c r="N1974" s="11">
        <v>8.6956521739130405E-2</v>
      </c>
      <c r="O1974" s="58" t="s">
        <v>922</v>
      </c>
      <c r="P1974" s="59">
        <v>4.5999999999999996</v>
      </c>
      <c r="Q1974" s="59">
        <v>3</v>
      </c>
      <c r="R1974" s="118"/>
    </row>
    <row r="1975" spans="2:18" s="1" customFormat="1" ht="11.85" customHeight="1" x14ac:dyDescent="0.15">
      <c r="B1975" s="116" t="s">
        <v>403</v>
      </c>
      <c r="C1975" s="52" t="s">
        <v>1003</v>
      </c>
      <c r="D1975" s="52" t="s">
        <v>906</v>
      </c>
      <c r="E1975" s="8"/>
      <c r="F1975" s="9"/>
      <c r="G1975" s="8">
        <v>3</v>
      </c>
      <c r="H1975" s="9">
        <v>6.4655172413793103E-3</v>
      </c>
      <c r="I1975" s="8">
        <v>25</v>
      </c>
      <c r="J1975" s="9">
        <v>2.91987853305302E-3</v>
      </c>
      <c r="K1975" s="8"/>
      <c r="L1975" s="9"/>
      <c r="M1975" s="8"/>
      <c r="N1975" s="9"/>
      <c r="O1975" s="54" t="s">
        <v>917</v>
      </c>
      <c r="P1975" s="55">
        <v>8.3333333333333304</v>
      </c>
      <c r="Q1975" s="55">
        <v>8.3333333333333304</v>
      </c>
      <c r="R1975" s="117"/>
    </row>
    <row r="1976" spans="2:18" s="1" customFormat="1" ht="11.85" customHeight="1" x14ac:dyDescent="0.15">
      <c r="B1976" s="116" t="s">
        <v>360</v>
      </c>
      <c r="C1976" s="56" t="s">
        <v>1004</v>
      </c>
      <c r="D1976" s="56" t="s">
        <v>906</v>
      </c>
      <c r="E1976" s="10"/>
      <c r="F1976" s="11"/>
      <c r="G1976" s="10">
        <v>9</v>
      </c>
      <c r="H1976" s="11">
        <v>1.93965517241379E-2</v>
      </c>
      <c r="I1976" s="10">
        <v>78</v>
      </c>
      <c r="J1976" s="11">
        <v>9.1100210231254402E-3</v>
      </c>
      <c r="K1976" s="10">
        <v>1</v>
      </c>
      <c r="L1976" s="11">
        <v>0.11111111111111099</v>
      </c>
      <c r="M1976" s="10">
        <v>15</v>
      </c>
      <c r="N1976" s="11">
        <v>0.19230769230769201</v>
      </c>
      <c r="O1976" s="58" t="s">
        <v>923</v>
      </c>
      <c r="P1976" s="59">
        <v>8.6666666666666696</v>
      </c>
      <c r="Q1976" s="59">
        <v>6</v>
      </c>
      <c r="R1976" s="118"/>
    </row>
    <row r="1977" spans="2:18" s="1" customFormat="1" ht="11.85" customHeight="1" x14ac:dyDescent="0.15">
      <c r="B1977" s="116" t="s">
        <v>802</v>
      </c>
      <c r="C1977" s="52" t="s">
        <v>1007</v>
      </c>
      <c r="D1977" s="52" t="s">
        <v>899</v>
      </c>
      <c r="E1977" s="8"/>
      <c r="F1977" s="9"/>
      <c r="G1977" s="8">
        <v>5</v>
      </c>
      <c r="H1977" s="9">
        <v>1.0775862068965501E-2</v>
      </c>
      <c r="I1977" s="8">
        <v>184</v>
      </c>
      <c r="J1977" s="9">
        <v>2.1490306003270301E-2</v>
      </c>
      <c r="K1977" s="8">
        <v>3</v>
      </c>
      <c r="L1977" s="9">
        <v>0.6</v>
      </c>
      <c r="M1977" s="8">
        <v>94</v>
      </c>
      <c r="N1977" s="9">
        <v>0.51086956521739102</v>
      </c>
      <c r="O1977" s="54" t="s">
        <v>915</v>
      </c>
      <c r="P1977" s="55">
        <v>36.799999999999997</v>
      </c>
      <c r="Q1977" s="55">
        <v>9</v>
      </c>
      <c r="R1977" s="117">
        <v>5</v>
      </c>
    </row>
    <row r="1978" spans="2:18" s="1" customFormat="1" ht="11.85" customHeight="1" x14ac:dyDescent="0.15">
      <c r="B1978" s="116" t="s">
        <v>682</v>
      </c>
      <c r="C1978" s="56" t="s">
        <v>928</v>
      </c>
      <c r="D1978" s="56" t="s">
        <v>906</v>
      </c>
      <c r="E1978" s="10">
        <v>1</v>
      </c>
      <c r="F1978" s="11">
        <v>0.33333333333333298</v>
      </c>
      <c r="G1978" s="10">
        <v>2</v>
      </c>
      <c r="H1978" s="11">
        <v>4.3103448275862103E-3</v>
      </c>
      <c r="I1978" s="10">
        <v>11</v>
      </c>
      <c r="J1978" s="11">
        <v>1.2847465545433299E-3</v>
      </c>
      <c r="K1978" s="10"/>
      <c r="L1978" s="11"/>
      <c r="M1978" s="10"/>
      <c r="N1978" s="11"/>
      <c r="O1978" s="58" t="s">
        <v>943</v>
      </c>
      <c r="P1978" s="59">
        <v>5.5</v>
      </c>
      <c r="Q1978" s="59">
        <v>5.5</v>
      </c>
      <c r="R1978" s="118"/>
    </row>
    <row r="1979" spans="2:18" s="1" customFormat="1" ht="11.85" customHeight="1" x14ac:dyDescent="0.15">
      <c r="B1979" s="116" t="s">
        <v>644</v>
      </c>
      <c r="C1979" s="52" t="s">
        <v>923</v>
      </c>
      <c r="D1979" s="52" t="s">
        <v>906</v>
      </c>
      <c r="E1979" s="8">
        <v>1</v>
      </c>
      <c r="F1979" s="9">
        <v>0.2</v>
      </c>
      <c r="G1979" s="8">
        <v>4</v>
      </c>
      <c r="H1979" s="9">
        <v>8.6206896551724102E-3</v>
      </c>
      <c r="I1979" s="8">
        <v>63</v>
      </c>
      <c r="J1979" s="9">
        <v>7.35809390329362E-3</v>
      </c>
      <c r="K1979" s="8">
        <v>1</v>
      </c>
      <c r="L1979" s="9">
        <v>0.25</v>
      </c>
      <c r="M1979" s="8">
        <v>22</v>
      </c>
      <c r="N1979" s="9">
        <v>0.34920634920634902</v>
      </c>
      <c r="O1979" s="54" t="s">
        <v>900</v>
      </c>
      <c r="P1979" s="55">
        <v>15.75</v>
      </c>
      <c r="Q1979" s="55">
        <v>5</v>
      </c>
      <c r="R1979" s="117"/>
    </row>
    <row r="1980" spans="2:18" s="1" customFormat="1" ht="11.85" customHeight="1" x14ac:dyDescent="0.15">
      <c r="B1980" s="116" t="s">
        <v>675</v>
      </c>
      <c r="C1980" s="56" t="s">
        <v>918</v>
      </c>
      <c r="D1980" s="56" t="s">
        <v>906</v>
      </c>
      <c r="E1980" s="10"/>
      <c r="F1980" s="11"/>
      <c r="G1980" s="10">
        <v>3</v>
      </c>
      <c r="H1980" s="11">
        <v>6.4655172413793103E-3</v>
      </c>
      <c r="I1980" s="10">
        <v>11</v>
      </c>
      <c r="J1980" s="11">
        <v>1.2847465545433299E-3</v>
      </c>
      <c r="K1980" s="10"/>
      <c r="L1980" s="11"/>
      <c r="M1980" s="10"/>
      <c r="N1980" s="11"/>
      <c r="O1980" s="58" t="s">
        <v>920</v>
      </c>
      <c r="P1980" s="59">
        <v>3.6666666666666701</v>
      </c>
      <c r="Q1980" s="59">
        <v>3.6666666666666701</v>
      </c>
      <c r="R1980" s="118"/>
    </row>
    <row r="1981" spans="2:18" s="1" customFormat="1" ht="11.85" customHeight="1" x14ac:dyDescent="0.15">
      <c r="B1981" s="116" t="s">
        <v>377</v>
      </c>
      <c r="C1981" s="52" t="s">
        <v>1003</v>
      </c>
      <c r="D1981" s="52" t="s">
        <v>899</v>
      </c>
      <c r="E1981" s="8"/>
      <c r="F1981" s="9"/>
      <c r="G1981" s="8">
        <v>2</v>
      </c>
      <c r="H1981" s="9">
        <v>4.3103448275862103E-3</v>
      </c>
      <c r="I1981" s="8">
        <v>121</v>
      </c>
      <c r="J1981" s="9">
        <v>1.41322120999766E-2</v>
      </c>
      <c r="K1981" s="8">
        <v>2</v>
      </c>
      <c r="L1981" s="9">
        <v>1</v>
      </c>
      <c r="M1981" s="8">
        <v>85</v>
      </c>
      <c r="N1981" s="9">
        <v>0.70247933884297498</v>
      </c>
      <c r="O1981" s="54" t="s">
        <v>918</v>
      </c>
      <c r="P1981" s="55">
        <v>60.5</v>
      </c>
      <c r="Q1981" s="55"/>
      <c r="R1981" s="117">
        <v>17</v>
      </c>
    </row>
    <row r="1982" spans="2:18" s="1" customFormat="1" ht="11.85" customHeight="1" x14ac:dyDescent="0.15">
      <c r="B1982" s="116" t="s">
        <v>799</v>
      </c>
      <c r="C1982" s="56" t="s">
        <v>1004</v>
      </c>
      <c r="D1982" s="56" t="s">
        <v>906</v>
      </c>
      <c r="E1982" s="10"/>
      <c r="F1982" s="11"/>
      <c r="G1982" s="10">
        <v>4</v>
      </c>
      <c r="H1982" s="11">
        <v>8.6206896551724102E-3</v>
      </c>
      <c r="I1982" s="10">
        <v>20</v>
      </c>
      <c r="J1982" s="11">
        <v>2.3359028264424201E-3</v>
      </c>
      <c r="K1982" s="10"/>
      <c r="L1982" s="11"/>
      <c r="M1982" s="10"/>
      <c r="N1982" s="11"/>
      <c r="O1982" s="58" t="s">
        <v>978</v>
      </c>
      <c r="P1982" s="59">
        <v>5</v>
      </c>
      <c r="Q1982" s="59">
        <v>5</v>
      </c>
      <c r="R1982" s="118"/>
    </row>
    <row r="1983" spans="2:18" s="1" customFormat="1" ht="11.85" customHeight="1" x14ac:dyDescent="0.15">
      <c r="B1983" s="116" t="s">
        <v>774</v>
      </c>
      <c r="C1983" s="52" t="s">
        <v>1572</v>
      </c>
      <c r="D1983" s="52" t="s">
        <v>899</v>
      </c>
      <c r="E1983" s="8"/>
      <c r="F1983" s="9"/>
      <c r="G1983" s="8">
        <v>7</v>
      </c>
      <c r="H1983" s="9">
        <v>1.5086206896551701E-2</v>
      </c>
      <c r="I1983" s="8">
        <v>541</v>
      </c>
      <c r="J1983" s="9">
        <v>6.3186171455267504E-2</v>
      </c>
      <c r="K1983" s="8">
        <v>2</v>
      </c>
      <c r="L1983" s="9">
        <v>0.28571428571428598</v>
      </c>
      <c r="M1983" s="8">
        <v>137</v>
      </c>
      <c r="N1983" s="9">
        <v>0.25323475046210697</v>
      </c>
      <c r="O1983" s="54" t="s">
        <v>976</v>
      </c>
      <c r="P1983" s="55">
        <v>77.285714285714306</v>
      </c>
      <c r="Q1983" s="55">
        <v>36</v>
      </c>
      <c r="R1983" s="117">
        <v>13.5714285714286</v>
      </c>
    </row>
    <row r="1984" spans="2:18" s="1" customFormat="1" ht="11.85" customHeight="1" x14ac:dyDescent="0.15">
      <c r="B1984" s="116" t="s">
        <v>643</v>
      </c>
      <c r="C1984" s="56" t="s">
        <v>923</v>
      </c>
      <c r="D1984" s="56" t="s">
        <v>906</v>
      </c>
      <c r="E1984" s="10"/>
      <c r="F1984" s="11"/>
      <c r="G1984" s="10">
        <v>18</v>
      </c>
      <c r="H1984" s="11">
        <v>3.8793103448275898E-2</v>
      </c>
      <c r="I1984" s="10">
        <v>293</v>
      </c>
      <c r="J1984" s="11">
        <v>3.4220976407381497E-2</v>
      </c>
      <c r="K1984" s="10"/>
      <c r="L1984" s="11"/>
      <c r="M1984" s="10"/>
      <c r="N1984" s="11"/>
      <c r="O1984" s="58" t="s">
        <v>938</v>
      </c>
      <c r="P1984" s="59">
        <v>16.2777777777778</v>
      </c>
      <c r="Q1984" s="59">
        <v>16.2777777777778</v>
      </c>
      <c r="R1984" s="118"/>
    </row>
    <row r="1985" spans="2:18" s="1" customFormat="1" ht="11.85" customHeight="1" x14ac:dyDescent="0.15">
      <c r="B1985" s="116" t="s">
        <v>798</v>
      </c>
      <c r="C1985" s="52" t="s">
        <v>1004</v>
      </c>
      <c r="D1985" s="52" t="s">
        <v>906</v>
      </c>
      <c r="E1985" s="8"/>
      <c r="F1985" s="9"/>
      <c r="G1985" s="8">
        <v>6</v>
      </c>
      <c r="H1985" s="9">
        <v>1.29310344827586E-2</v>
      </c>
      <c r="I1985" s="8">
        <v>281</v>
      </c>
      <c r="J1985" s="9">
        <v>3.2819434711516E-2</v>
      </c>
      <c r="K1985" s="8">
        <v>3</v>
      </c>
      <c r="L1985" s="9">
        <v>0.5</v>
      </c>
      <c r="M1985" s="8">
        <v>77</v>
      </c>
      <c r="N1985" s="9">
        <v>0.27402135231316699</v>
      </c>
      <c r="O1985" s="54" t="s">
        <v>978</v>
      </c>
      <c r="P1985" s="55">
        <v>46.8333333333333</v>
      </c>
      <c r="Q1985" s="55">
        <v>24</v>
      </c>
      <c r="R1985" s="117"/>
    </row>
    <row r="1986" spans="2:18" s="1" customFormat="1" ht="11.85" customHeight="1" x14ac:dyDescent="0.15">
      <c r="B1986" s="116" t="s">
        <v>642</v>
      </c>
      <c r="C1986" s="56" t="s">
        <v>923</v>
      </c>
      <c r="D1986" s="56" t="s">
        <v>906</v>
      </c>
      <c r="E1986" s="10">
        <v>2</v>
      </c>
      <c r="F1986" s="11">
        <v>6.6666666666666693E-2</v>
      </c>
      <c r="G1986" s="10">
        <v>28</v>
      </c>
      <c r="H1986" s="11">
        <v>6.0344827586206899E-2</v>
      </c>
      <c r="I1986" s="10">
        <v>1528</v>
      </c>
      <c r="J1986" s="11">
        <v>0.178462975940201</v>
      </c>
      <c r="K1986" s="10">
        <v>2</v>
      </c>
      <c r="L1986" s="11">
        <v>7.1428571428571397E-2</v>
      </c>
      <c r="M1986" s="10">
        <v>260</v>
      </c>
      <c r="N1986" s="11">
        <v>0.17015706806282699</v>
      </c>
      <c r="O1986" s="58" t="s">
        <v>959</v>
      </c>
      <c r="P1986" s="59">
        <v>54.571428571428598</v>
      </c>
      <c r="Q1986" s="59">
        <v>38.153846153846203</v>
      </c>
      <c r="R1986" s="118"/>
    </row>
    <row r="1987" spans="2:18" s="1" customFormat="1" ht="11.85" customHeight="1" x14ac:dyDescent="0.15">
      <c r="B1987" s="116" t="s">
        <v>794</v>
      </c>
      <c r="C1987" s="52" t="s">
        <v>1006</v>
      </c>
      <c r="D1987" s="52" t="s">
        <v>906</v>
      </c>
      <c r="E1987" s="8"/>
      <c r="F1987" s="9"/>
      <c r="G1987" s="8">
        <v>2</v>
      </c>
      <c r="H1987" s="9">
        <v>4.3103448275862103E-3</v>
      </c>
      <c r="I1987" s="8">
        <v>20</v>
      </c>
      <c r="J1987" s="9">
        <v>2.3359028264424201E-3</v>
      </c>
      <c r="K1987" s="8"/>
      <c r="L1987" s="9"/>
      <c r="M1987" s="8"/>
      <c r="N1987" s="9"/>
      <c r="O1987" s="54" t="s">
        <v>904</v>
      </c>
      <c r="P1987" s="55">
        <v>10</v>
      </c>
      <c r="Q1987" s="55">
        <v>10</v>
      </c>
      <c r="R1987" s="117"/>
    </row>
    <row r="1988" spans="2:18" s="1" customFormat="1" ht="11.85" customHeight="1" x14ac:dyDescent="0.15">
      <c r="B1988" s="116" t="s">
        <v>368</v>
      </c>
      <c r="C1988" s="56" t="s">
        <v>1004</v>
      </c>
      <c r="D1988" s="56" t="s">
        <v>906</v>
      </c>
      <c r="E1988" s="10"/>
      <c r="F1988" s="11"/>
      <c r="G1988" s="10">
        <v>2</v>
      </c>
      <c r="H1988" s="11">
        <v>4.3103448275862103E-3</v>
      </c>
      <c r="I1988" s="10">
        <v>15</v>
      </c>
      <c r="J1988" s="11">
        <v>1.7519271198318199E-3</v>
      </c>
      <c r="K1988" s="10"/>
      <c r="L1988" s="11"/>
      <c r="M1988" s="10"/>
      <c r="N1988" s="11"/>
      <c r="O1988" s="58" t="s">
        <v>921</v>
      </c>
      <c r="P1988" s="59">
        <v>7.5</v>
      </c>
      <c r="Q1988" s="59">
        <v>7.5</v>
      </c>
      <c r="R1988" s="118"/>
    </row>
    <row r="1989" spans="2:18" s="1" customFormat="1" ht="11.85" customHeight="1" x14ac:dyDescent="0.15">
      <c r="B1989" s="116" t="s">
        <v>641</v>
      </c>
      <c r="C1989" s="52" t="s">
        <v>923</v>
      </c>
      <c r="D1989" s="52" t="s">
        <v>906</v>
      </c>
      <c r="E1989" s="8"/>
      <c r="F1989" s="9"/>
      <c r="G1989" s="8">
        <v>210</v>
      </c>
      <c r="H1989" s="9">
        <v>0.45258620689655199</v>
      </c>
      <c r="I1989" s="8">
        <v>3219</v>
      </c>
      <c r="J1989" s="9">
        <v>0.37596355991590802</v>
      </c>
      <c r="K1989" s="8">
        <v>29</v>
      </c>
      <c r="L1989" s="9">
        <v>0.13809523809523799</v>
      </c>
      <c r="M1989" s="8">
        <v>1774</v>
      </c>
      <c r="N1989" s="9">
        <v>0.55110282696489599</v>
      </c>
      <c r="O1989" s="54" t="s">
        <v>913</v>
      </c>
      <c r="P1989" s="55">
        <v>15.328571428571401</v>
      </c>
      <c r="Q1989" s="55">
        <v>4.4585635359116003</v>
      </c>
      <c r="R1989" s="117"/>
    </row>
    <row r="1990" spans="2:18" s="1" customFormat="1" ht="11.85" customHeight="1" x14ac:dyDescent="0.15">
      <c r="B1990" s="116" t="s">
        <v>452</v>
      </c>
      <c r="C1990" s="56" t="s">
        <v>1007</v>
      </c>
      <c r="D1990" s="56" t="s">
        <v>906</v>
      </c>
      <c r="E1990" s="10"/>
      <c r="F1990" s="11"/>
      <c r="G1990" s="10">
        <v>3</v>
      </c>
      <c r="H1990" s="11">
        <v>6.4655172413793103E-3</v>
      </c>
      <c r="I1990" s="10">
        <v>18</v>
      </c>
      <c r="J1990" s="11">
        <v>2.1023125437981799E-3</v>
      </c>
      <c r="K1990" s="10"/>
      <c r="L1990" s="11"/>
      <c r="M1990" s="10"/>
      <c r="N1990" s="11"/>
      <c r="O1990" s="58" t="s">
        <v>922</v>
      </c>
      <c r="P1990" s="59">
        <v>6</v>
      </c>
      <c r="Q1990" s="59">
        <v>6</v>
      </c>
      <c r="R1990" s="118"/>
    </row>
    <row r="1991" spans="2:18" s="1" customFormat="1" ht="11.85" customHeight="1" x14ac:dyDescent="0.15">
      <c r="B1991" s="116" t="s">
        <v>709</v>
      </c>
      <c r="C1991" s="52" t="s">
        <v>909</v>
      </c>
      <c r="D1991" s="52" t="s">
        <v>906</v>
      </c>
      <c r="E1991" s="8">
        <v>6</v>
      </c>
      <c r="F1991" s="9">
        <v>0.66666666666666696</v>
      </c>
      <c r="G1991" s="8">
        <v>3</v>
      </c>
      <c r="H1991" s="9">
        <v>6.4655172413793103E-3</v>
      </c>
      <c r="I1991" s="8">
        <v>5</v>
      </c>
      <c r="J1991" s="9">
        <v>5.8397570661060502E-4</v>
      </c>
      <c r="K1991" s="8"/>
      <c r="L1991" s="9"/>
      <c r="M1991" s="8"/>
      <c r="N1991" s="9"/>
      <c r="O1991" s="54" t="s">
        <v>922</v>
      </c>
      <c r="P1991" s="55">
        <v>1.6666666666666701</v>
      </c>
      <c r="Q1991" s="55">
        <v>1.6666666666666701</v>
      </c>
      <c r="R1991" s="117"/>
    </row>
    <row r="1992" spans="2:18" s="1" customFormat="1" ht="11.85" customHeight="1" x14ac:dyDescent="0.15">
      <c r="B1992" s="116" t="s">
        <v>804</v>
      </c>
      <c r="C1992" s="56" t="s">
        <v>1007</v>
      </c>
      <c r="D1992" s="56" t="s">
        <v>906</v>
      </c>
      <c r="E1992" s="10">
        <v>1</v>
      </c>
      <c r="F1992" s="11">
        <v>0.25</v>
      </c>
      <c r="G1992" s="10">
        <v>3</v>
      </c>
      <c r="H1992" s="11">
        <v>6.4655172413793103E-3</v>
      </c>
      <c r="I1992" s="10">
        <v>77</v>
      </c>
      <c r="J1992" s="11">
        <v>8.9932258818033201E-3</v>
      </c>
      <c r="K1992" s="10">
        <v>2</v>
      </c>
      <c r="L1992" s="11">
        <v>0.66666666666666696</v>
      </c>
      <c r="M1992" s="10">
        <v>54</v>
      </c>
      <c r="N1992" s="11">
        <v>0.70129870129870098</v>
      </c>
      <c r="O1992" s="58" t="s">
        <v>916</v>
      </c>
      <c r="P1992" s="59">
        <v>25.6666666666667</v>
      </c>
      <c r="Q1992" s="59">
        <v>1</v>
      </c>
      <c r="R1992" s="118"/>
    </row>
    <row r="1993" spans="2:18" s="1" customFormat="1" ht="11.85" customHeight="1" x14ac:dyDescent="0.15">
      <c r="B1993" s="116" t="s">
        <v>589</v>
      </c>
      <c r="C1993" s="52" t="s">
        <v>916</v>
      </c>
      <c r="D1993" s="52" t="s">
        <v>906</v>
      </c>
      <c r="E1993" s="8"/>
      <c r="F1993" s="9"/>
      <c r="G1993" s="8">
        <v>2</v>
      </c>
      <c r="H1993" s="9">
        <v>4.3103448275862103E-3</v>
      </c>
      <c r="I1993" s="8">
        <v>24</v>
      </c>
      <c r="J1993" s="9">
        <v>2.8030833917308999E-3</v>
      </c>
      <c r="K1993" s="8">
        <v>1</v>
      </c>
      <c r="L1993" s="9">
        <v>0.5</v>
      </c>
      <c r="M1993" s="8">
        <v>7</v>
      </c>
      <c r="N1993" s="9">
        <v>0.29166666666666702</v>
      </c>
      <c r="O1993" s="54" t="s">
        <v>923</v>
      </c>
      <c r="P1993" s="55">
        <v>12</v>
      </c>
      <c r="Q1993" s="55">
        <v>2</v>
      </c>
      <c r="R1993" s="117"/>
    </row>
    <row r="1994" spans="2:18" s="1" customFormat="1" ht="11.85" customHeight="1" x14ac:dyDescent="0.15">
      <c r="B1994" s="116" t="s">
        <v>401</v>
      </c>
      <c r="C1994" s="56" t="s">
        <v>1003</v>
      </c>
      <c r="D1994" s="56" t="s">
        <v>906</v>
      </c>
      <c r="E1994" s="10">
        <v>2</v>
      </c>
      <c r="F1994" s="11">
        <v>0.105263157894737</v>
      </c>
      <c r="G1994" s="10">
        <v>17</v>
      </c>
      <c r="H1994" s="11">
        <v>3.6637931034482797E-2</v>
      </c>
      <c r="I1994" s="10">
        <v>147</v>
      </c>
      <c r="J1994" s="11">
        <v>1.71688857743518E-2</v>
      </c>
      <c r="K1994" s="10">
        <v>3</v>
      </c>
      <c r="L1994" s="11">
        <v>0.17647058823529399</v>
      </c>
      <c r="M1994" s="10">
        <v>65</v>
      </c>
      <c r="N1994" s="11">
        <v>0.44217687074829898</v>
      </c>
      <c r="O1994" s="58" t="s">
        <v>921</v>
      </c>
      <c r="P1994" s="59">
        <v>8.6470588235294095</v>
      </c>
      <c r="Q1994" s="59">
        <v>3.28571428571429</v>
      </c>
      <c r="R1994" s="118"/>
    </row>
    <row r="1995" spans="2:18" s="1" customFormat="1" ht="11.85" customHeight="1" x14ac:dyDescent="0.15">
      <c r="B1995" s="116" t="s">
        <v>670</v>
      </c>
      <c r="C1995" s="52" t="s">
        <v>918</v>
      </c>
      <c r="D1995" s="52" t="s">
        <v>906</v>
      </c>
      <c r="E1995" s="8"/>
      <c r="F1995" s="9"/>
      <c r="G1995" s="8">
        <v>2</v>
      </c>
      <c r="H1995" s="9">
        <v>4.3103448275862103E-3</v>
      </c>
      <c r="I1995" s="8">
        <v>43</v>
      </c>
      <c r="J1995" s="9">
        <v>5.0221910768512004E-3</v>
      </c>
      <c r="K1995" s="8">
        <v>1</v>
      </c>
      <c r="L1995" s="9">
        <v>0.5</v>
      </c>
      <c r="M1995" s="8">
        <v>15</v>
      </c>
      <c r="N1995" s="9">
        <v>0.34883720930232598</v>
      </c>
      <c r="O1995" s="54" t="s">
        <v>909</v>
      </c>
      <c r="P1995" s="55">
        <v>21.5</v>
      </c>
      <c r="Q1995" s="55">
        <v>5</v>
      </c>
      <c r="R1995" s="117"/>
    </row>
    <row r="1996" spans="2:18" s="1" customFormat="1" ht="11.85" customHeight="1" x14ac:dyDescent="0.15">
      <c r="B1996" s="116" t="s">
        <v>418</v>
      </c>
      <c r="C1996" s="56" t="s">
        <v>1007</v>
      </c>
      <c r="D1996" s="56" t="s">
        <v>899</v>
      </c>
      <c r="E1996" s="10"/>
      <c r="F1996" s="11"/>
      <c r="G1996" s="10">
        <v>2</v>
      </c>
      <c r="H1996" s="11">
        <v>4.3103448275862103E-3</v>
      </c>
      <c r="I1996" s="10">
        <v>78</v>
      </c>
      <c r="J1996" s="11">
        <v>9.1100210231254402E-3</v>
      </c>
      <c r="K1996" s="10">
        <v>1</v>
      </c>
      <c r="L1996" s="11">
        <v>0.5</v>
      </c>
      <c r="M1996" s="10">
        <v>28</v>
      </c>
      <c r="N1996" s="11">
        <v>0.35897435897435898</v>
      </c>
      <c r="O1996" s="58" t="s">
        <v>911</v>
      </c>
      <c r="P1996" s="59">
        <v>39</v>
      </c>
      <c r="Q1996" s="59">
        <v>20</v>
      </c>
      <c r="R1996" s="118">
        <v>1</v>
      </c>
    </row>
    <row r="1997" spans="2:18" s="1" customFormat="1" ht="15.4" customHeight="1" x14ac:dyDescent="0.15">
      <c r="B1997" s="119" t="s">
        <v>1009</v>
      </c>
      <c r="C1997" s="63"/>
      <c r="D1997" s="63"/>
      <c r="E1997" s="20"/>
      <c r="F1997" s="22"/>
      <c r="G1997" s="20">
        <v>8</v>
      </c>
      <c r="H1997" s="22">
        <v>1.72413793103448E-2</v>
      </c>
      <c r="I1997" s="20">
        <v>243</v>
      </c>
      <c r="J1997" s="22">
        <v>2.8381219341275399E-2</v>
      </c>
      <c r="K1997" s="20">
        <v>5</v>
      </c>
      <c r="L1997" s="22">
        <v>0.625</v>
      </c>
      <c r="M1997" s="20">
        <v>77</v>
      </c>
      <c r="N1997" s="22">
        <v>0.31687242798353898</v>
      </c>
      <c r="O1997" s="63"/>
      <c r="P1997" s="64">
        <v>30.375</v>
      </c>
      <c r="Q1997" s="64">
        <v>2</v>
      </c>
      <c r="R1997" s="120">
        <v>10</v>
      </c>
    </row>
    <row r="1998" spans="2:18" s="1" customFormat="1" ht="14.65" customHeight="1" x14ac:dyDescent="0.15">
      <c r="B1998" s="119" t="s">
        <v>1010</v>
      </c>
      <c r="C1998" s="65"/>
      <c r="D1998" s="65"/>
      <c r="E1998" s="21">
        <v>4</v>
      </c>
      <c r="F1998" s="23">
        <v>0.21052631578947401</v>
      </c>
      <c r="G1998" s="21">
        <v>15</v>
      </c>
      <c r="H1998" s="23">
        <v>3.2327586206896602E-2</v>
      </c>
      <c r="I1998" s="21">
        <v>189</v>
      </c>
      <c r="J1998" s="23">
        <v>2.2074281709880898E-2</v>
      </c>
      <c r="K1998" s="21">
        <v>4</v>
      </c>
      <c r="L1998" s="23">
        <v>0.266666666666667</v>
      </c>
      <c r="M1998" s="21">
        <v>111</v>
      </c>
      <c r="N1998" s="23">
        <v>0.58730158730158699</v>
      </c>
      <c r="O1998" s="65"/>
      <c r="P1998" s="66">
        <v>12.6</v>
      </c>
      <c r="Q1998" s="66">
        <v>6.2727272727272698</v>
      </c>
      <c r="R1998" s="121"/>
    </row>
    <row r="1999" spans="2:18" s="1" customFormat="1" ht="14.65" customHeight="1" x14ac:dyDescent="0.15">
      <c r="B1999" s="108" t="s">
        <v>879</v>
      </c>
      <c r="C1999" s="122"/>
      <c r="D1999" s="122"/>
      <c r="E1999" s="109">
        <v>21</v>
      </c>
      <c r="F1999" s="110">
        <v>4.3298969072164899E-2</v>
      </c>
      <c r="G1999" s="109">
        <v>464</v>
      </c>
      <c r="H1999" s="110">
        <v>1</v>
      </c>
      <c r="I1999" s="109">
        <v>8562</v>
      </c>
      <c r="J1999" s="110">
        <v>1</v>
      </c>
      <c r="K1999" s="109">
        <v>77</v>
      </c>
      <c r="L1999" s="110">
        <v>0.16594827586206901</v>
      </c>
      <c r="M1999" s="109">
        <v>3317</v>
      </c>
      <c r="N1999" s="110">
        <v>0.38740948376547502</v>
      </c>
      <c r="O1999" s="122"/>
      <c r="P1999" s="123">
        <v>18.452586206896601</v>
      </c>
      <c r="Q1999" s="123">
        <v>8.4289405684754506</v>
      </c>
      <c r="R1999" s="124">
        <v>8.5714285714285694</v>
      </c>
    </row>
    <row r="2000" spans="2:18" s="1" customFormat="1" ht="12.75" customHeight="1" x14ac:dyDescent="0.2">
      <c r="B2000" s="183" t="s">
        <v>979</v>
      </c>
      <c r="C2000" s="183"/>
      <c r="D2000" s="183"/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</row>
    <row r="2001" spans="2:18" s="1" customFormat="1" ht="14.65" customHeight="1" x14ac:dyDescent="0.15"/>
    <row r="2002" spans="2:18" s="1" customFormat="1" ht="14.65" customHeight="1" x14ac:dyDescent="0.15">
      <c r="B2002" s="114" t="s">
        <v>1860</v>
      </c>
    </row>
    <row r="2003" spans="2:18" s="1" customFormat="1" ht="21.75" customHeight="1" x14ac:dyDescent="0.2">
      <c r="B2003" s="192"/>
      <c r="C2003" s="101"/>
      <c r="D2003" s="193"/>
      <c r="E2003" s="193"/>
      <c r="F2003" s="193"/>
      <c r="G2003" s="167" t="s">
        <v>885</v>
      </c>
      <c r="H2003" s="167"/>
      <c r="I2003" s="167"/>
      <c r="J2003" s="167"/>
      <c r="K2003" s="167"/>
      <c r="L2003" s="167"/>
      <c r="M2003" s="167"/>
      <c r="N2003" s="167"/>
      <c r="O2003" s="167"/>
      <c r="P2003" s="167"/>
      <c r="Q2003" s="167"/>
      <c r="R2003" s="167"/>
    </row>
    <row r="2004" spans="2:18" s="1" customFormat="1" ht="14.65" customHeight="1" x14ac:dyDescent="0.2">
      <c r="B2004" s="192"/>
      <c r="C2004" s="62"/>
      <c r="D2004" s="193"/>
      <c r="E2004" s="193"/>
      <c r="F2004" s="193"/>
      <c r="G2004" s="177" t="s">
        <v>832</v>
      </c>
      <c r="H2004" s="177"/>
      <c r="I2004" s="177"/>
      <c r="J2004" s="177"/>
      <c r="K2004" s="174" t="s">
        <v>886</v>
      </c>
      <c r="L2004" s="174"/>
      <c r="M2004" s="174"/>
      <c r="N2004" s="174"/>
      <c r="O2004" s="174" t="s">
        <v>887</v>
      </c>
      <c r="P2004" s="191" t="s">
        <v>888</v>
      </c>
      <c r="Q2004" s="191"/>
      <c r="R2004" s="191"/>
    </row>
    <row r="2005" spans="2:18" s="1" customFormat="1" ht="14.65" customHeight="1" x14ac:dyDescent="0.15">
      <c r="B2005" s="194" t="s">
        <v>274</v>
      </c>
      <c r="C2005" s="177" t="s">
        <v>1001</v>
      </c>
      <c r="D2005" s="177" t="s">
        <v>889</v>
      </c>
      <c r="E2005" s="195" t="s">
        <v>842</v>
      </c>
      <c r="F2005" s="195"/>
      <c r="G2005" s="177" t="s">
        <v>890</v>
      </c>
      <c r="H2005" s="177"/>
      <c r="I2005" s="177" t="s">
        <v>891</v>
      </c>
      <c r="J2005" s="177"/>
      <c r="K2005" s="174" t="s">
        <v>890</v>
      </c>
      <c r="L2005" s="174"/>
      <c r="M2005" s="174" t="s">
        <v>891</v>
      </c>
      <c r="N2005" s="174"/>
      <c r="O2005" s="174"/>
      <c r="P2005" s="191"/>
      <c r="Q2005" s="191"/>
      <c r="R2005" s="191"/>
    </row>
    <row r="2006" spans="2:18" s="1" customFormat="1" ht="37.15" customHeight="1" x14ac:dyDescent="0.15">
      <c r="B2006" s="194"/>
      <c r="C2006" s="177"/>
      <c r="D2006" s="177"/>
      <c r="E2006" s="50" t="s">
        <v>892</v>
      </c>
      <c r="F2006" s="50" t="s">
        <v>893</v>
      </c>
      <c r="G2006" s="50" t="s">
        <v>892</v>
      </c>
      <c r="H2006" s="27" t="s">
        <v>894</v>
      </c>
      <c r="I2006" s="50" t="s">
        <v>892</v>
      </c>
      <c r="J2006" s="27" t="s">
        <v>894</v>
      </c>
      <c r="K2006" s="27" t="s">
        <v>892</v>
      </c>
      <c r="L2006" s="27" t="s">
        <v>893</v>
      </c>
      <c r="M2006" s="27" t="s">
        <v>892</v>
      </c>
      <c r="N2006" s="27" t="s">
        <v>893</v>
      </c>
      <c r="O2006" s="174"/>
      <c r="P2006" s="27" t="s">
        <v>895</v>
      </c>
      <c r="Q2006" s="27" t="s">
        <v>896</v>
      </c>
      <c r="R2006" s="115" t="s">
        <v>897</v>
      </c>
    </row>
    <row r="2007" spans="2:18" s="1" customFormat="1" ht="11.85" customHeight="1" x14ac:dyDescent="0.15">
      <c r="B2007" s="116" t="s">
        <v>512</v>
      </c>
      <c r="C2007" s="52" t="s">
        <v>1002</v>
      </c>
      <c r="D2007" s="52" t="s">
        <v>906</v>
      </c>
      <c r="E2007" s="8"/>
      <c r="F2007" s="9"/>
      <c r="G2007" s="8">
        <v>143</v>
      </c>
      <c r="H2007" s="9">
        <v>3.2881122097033803E-2</v>
      </c>
      <c r="I2007" s="8">
        <v>2975</v>
      </c>
      <c r="J2007" s="9">
        <v>2.29140511272173E-2</v>
      </c>
      <c r="K2007" s="8">
        <v>71</v>
      </c>
      <c r="L2007" s="9">
        <v>0.49650349650349701</v>
      </c>
      <c r="M2007" s="8">
        <v>231</v>
      </c>
      <c r="N2007" s="9">
        <v>7.7647058823529402E-2</v>
      </c>
      <c r="O2007" s="54" t="s">
        <v>912</v>
      </c>
      <c r="P2007" s="55">
        <v>20.8041958041958</v>
      </c>
      <c r="Q2007" s="55">
        <v>19.6527777777778</v>
      </c>
      <c r="R2007" s="117"/>
    </row>
    <row r="2008" spans="2:18" s="1" customFormat="1" ht="11.85" customHeight="1" x14ac:dyDescent="0.15">
      <c r="B2008" s="116" t="s">
        <v>284</v>
      </c>
      <c r="C2008" s="56" t="s">
        <v>1006</v>
      </c>
      <c r="D2008" s="56" t="s">
        <v>906</v>
      </c>
      <c r="E2008" s="10">
        <v>3</v>
      </c>
      <c r="F2008" s="11">
        <v>1.66204986149584E-3</v>
      </c>
      <c r="G2008" s="10">
        <v>1802</v>
      </c>
      <c r="H2008" s="11">
        <v>0.41434812600597798</v>
      </c>
      <c r="I2008" s="10">
        <v>66370</v>
      </c>
      <c r="J2008" s="11">
        <v>0.51119515069358301</v>
      </c>
      <c r="K2008" s="10">
        <v>144</v>
      </c>
      <c r="L2008" s="11">
        <v>7.99112097669257E-2</v>
      </c>
      <c r="M2008" s="10">
        <v>1463</v>
      </c>
      <c r="N2008" s="11">
        <v>2.2043091758324501E-2</v>
      </c>
      <c r="O2008" s="58" t="s">
        <v>909</v>
      </c>
      <c r="P2008" s="59">
        <v>36.831298557158703</v>
      </c>
      <c r="Q2008" s="59">
        <v>33.9252110977081</v>
      </c>
      <c r="R2008" s="118"/>
    </row>
    <row r="2009" spans="2:18" s="1" customFormat="1" ht="11.85" customHeight="1" x14ac:dyDescent="0.15">
      <c r="B2009" s="116" t="s">
        <v>286</v>
      </c>
      <c r="C2009" s="52" t="s">
        <v>1006</v>
      </c>
      <c r="D2009" s="52" t="s">
        <v>906</v>
      </c>
      <c r="E2009" s="8"/>
      <c r="F2009" s="9"/>
      <c r="G2009" s="8">
        <v>4</v>
      </c>
      <c r="H2009" s="9">
        <v>9.1975166704989699E-4</v>
      </c>
      <c r="I2009" s="8">
        <v>94</v>
      </c>
      <c r="J2009" s="9">
        <v>7.2400699359946997E-4</v>
      </c>
      <c r="K2009" s="8"/>
      <c r="L2009" s="9"/>
      <c r="M2009" s="8"/>
      <c r="N2009" s="9"/>
      <c r="O2009" s="54" t="s">
        <v>911</v>
      </c>
      <c r="P2009" s="55">
        <v>23.5</v>
      </c>
      <c r="Q2009" s="55">
        <v>23.5</v>
      </c>
      <c r="R2009" s="117"/>
    </row>
    <row r="2010" spans="2:18" s="1" customFormat="1" ht="11.85" customHeight="1" x14ac:dyDescent="0.15">
      <c r="B2010" s="116" t="s">
        <v>683</v>
      </c>
      <c r="C2010" s="56" t="s">
        <v>928</v>
      </c>
      <c r="D2010" s="56" t="s">
        <v>906</v>
      </c>
      <c r="E2010" s="10"/>
      <c r="F2010" s="11"/>
      <c r="G2010" s="10">
        <v>20</v>
      </c>
      <c r="H2010" s="11">
        <v>4.5987583352494798E-3</v>
      </c>
      <c r="I2010" s="10">
        <v>489</v>
      </c>
      <c r="J2010" s="11">
        <v>3.76637680712916E-3</v>
      </c>
      <c r="K2010" s="10">
        <v>7</v>
      </c>
      <c r="L2010" s="11">
        <v>0.35</v>
      </c>
      <c r="M2010" s="10">
        <v>58</v>
      </c>
      <c r="N2010" s="11">
        <v>0.118609406952965</v>
      </c>
      <c r="O2010" s="58" t="s">
        <v>962</v>
      </c>
      <c r="P2010" s="59">
        <v>24.45</v>
      </c>
      <c r="Q2010" s="59">
        <v>17</v>
      </c>
      <c r="R2010" s="118"/>
    </row>
    <row r="2011" spans="2:18" s="1" customFormat="1" ht="11.85" customHeight="1" x14ac:dyDescent="0.15">
      <c r="B2011" s="116" t="s">
        <v>710</v>
      </c>
      <c r="C2011" s="52" t="s">
        <v>909</v>
      </c>
      <c r="D2011" s="52" t="s">
        <v>906</v>
      </c>
      <c r="E2011" s="8"/>
      <c r="F2011" s="9"/>
      <c r="G2011" s="8">
        <v>17</v>
      </c>
      <c r="H2011" s="9">
        <v>3.9089445849620598E-3</v>
      </c>
      <c r="I2011" s="8">
        <v>179</v>
      </c>
      <c r="J2011" s="9">
        <v>1.37869416866282E-3</v>
      </c>
      <c r="K2011" s="8"/>
      <c r="L2011" s="9"/>
      <c r="M2011" s="8"/>
      <c r="N2011" s="9"/>
      <c r="O2011" s="54" t="s">
        <v>922</v>
      </c>
      <c r="P2011" s="55">
        <v>10.5294117647059</v>
      </c>
      <c r="Q2011" s="55">
        <v>10.5294117647059</v>
      </c>
      <c r="R2011" s="117"/>
    </row>
    <row r="2012" spans="2:18" s="1" customFormat="1" ht="11.85" customHeight="1" x14ac:dyDescent="0.15">
      <c r="B2012" s="116" t="s">
        <v>492</v>
      </c>
      <c r="C2012" s="56" t="s">
        <v>1002</v>
      </c>
      <c r="D2012" s="56" t="s">
        <v>906</v>
      </c>
      <c r="E2012" s="10"/>
      <c r="F2012" s="11"/>
      <c r="G2012" s="10">
        <v>250</v>
      </c>
      <c r="H2012" s="11">
        <v>5.7484479190618498E-2</v>
      </c>
      <c r="I2012" s="10">
        <v>8714</v>
      </c>
      <c r="J2012" s="11">
        <v>6.7116988747082801E-2</v>
      </c>
      <c r="K2012" s="10">
        <v>101</v>
      </c>
      <c r="L2012" s="11">
        <v>0.40400000000000003</v>
      </c>
      <c r="M2012" s="10">
        <v>296</v>
      </c>
      <c r="N2012" s="11">
        <v>3.3968326830387897E-2</v>
      </c>
      <c r="O2012" s="58" t="s">
        <v>907</v>
      </c>
      <c r="P2012" s="59">
        <v>34.856000000000002</v>
      </c>
      <c r="Q2012" s="59">
        <v>30.966442953020099</v>
      </c>
      <c r="R2012" s="118"/>
    </row>
    <row r="2013" spans="2:18" s="1" customFormat="1" ht="11.85" customHeight="1" x14ac:dyDescent="0.15">
      <c r="B2013" s="116" t="s">
        <v>446</v>
      </c>
      <c r="C2013" s="52" t="s">
        <v>1007</v>
      </c>
      <c r="D2013" s="52" t="s">
        <v>906</v>
      </c>
      <c r="E2013" s="8"/>
      <c r="F2013" s="9"/>
      <c r="G2013" s="8">
        <v>8</v>
      </c>
      <c r="H2013" s="9">
        <v>1.8395033340997901E-3</v>
      </c>
      <c r="I2013" s="8">
        <v>126</v>
      </c>
      <c r="J2013" s="9">
        <v>9.7047745950567296E-4</v>
      </c>
      <c r="K2013" s="8">
        <v>3</v>
      </c>
      <c r="L2013" s="9">
        <v>0.375</v>
      </c>
      <c r="M2013" s="8">
        <v>35</v>
      </c>
      <c r="N2013" s="9">
        <v>0.27777777777777801</v>
      </c>
      <c r="O2013" s="54" t="s">
        <v>903</v>
      </c>
      <c r="P2013" s="55">
        <v>15.75</v>
      </c>
      <c r="Q2013" s="55">
        <v>6.2</v>
      </c>
      <c r="R2013" s="117"/>
    </row>
    <row r="2014" spans="2:18" s="1" customFormat="1" ht="11.85" customHeight="1" x14ac:dyDescent="0.15">
      <c r="B2014" s="116" t="s">
        <v>681</v>
      </c>
      <c r="C2014" s="56" t="s">
        <v>928</v>
      </c>
      <c r="D2014" s="56" t="s">
        <v>906</v>
      </c>
      <c r="E2014" s="10"/>
      <c r="F2014" s="11"/>
      <c r="G2014" s="10">
        <v>4</v>
      </c>
      <c r="H2014" s="11">
        <v>9.1975166704989699E-4</v>
      </c>
      <c r="I2014" s="10">
        <v>79</v>
      </c>
      <c r="J2014" s="11">
        <v>6.0847396270593797E-4</v>
      </c>
      <c r="K2014" s="10"/>
      <c r="L2014" s="11"/>
      <c r="M2014" s="10"/>
      <c r="N2014" s="11"/>
      <c r="O2014" s="58" t="s">
        <v>944</v>
      </c>
      <c r="P2014" s="59">
        <v>19.75</v>
      </c>
      <c r="Q2014" s="59">
        <v>19.75</v>
      </c>
      <c r="R2014" s="118"/>
    </row>
    <row r="2015" spans="2:18" s="1" customFormat="1" ht="11.85" customHeight="1" x14ac:dyDescent="0.15">
      <c r="B2015" s="116" t="s">
        <v>304</v>
      </c>
      <c r="C2015" s="52" t="s">
        <v>1006</v>
      </c>
      <c r="D2015" s="52" t="s">
        <v>906</v>
      </c>
      <c r="E2015" s="8"/>
      <c r="F2015" s="9"/>
      <c r="G2015" s="8">
        <v>263</v>
      </c>
      <c r="H2015" s="9">
        <v>6.0473672108530697E-2</v>
      </c>
      <c r="I2015" s="8">
        <v>4454</v>
      </c>
      <c r="J2015" s="9">
        <v>3.43056079733196E-2</v>
      </c>
      <c r="K2015" s="8">
        <v>15</v>
      </c>
      <c r="L2015" s="9">
        <v>5.70342205323194E-2</v>
      </c>
      <c r="M2015" s="8">
        <v>388</v>
      </c>
      <c r="N2015" s="9">
        <v>8.7112707678491302E-2</v>
      </c>
      <c r="O2015" s="54" t="s">
        <v>910</v>
      </c>
      <c r="P2015" s="55">
        <v>16.935361216730001</v>
      </c>
      <c r="Q2015" s="55">
        <v>13.9758064516129</v>
      </c>
      <c r="R2015" s="117"/>
    </row>
    <row r="2016" spans="2:18" s="1" customFormat="1" ht="11.85" customHeight="1" x14ac:dyDescent="0.15">
      <c r="B2016" s="116" t="s">
        <v>499</v>
      </c>
      <c r="C2016" s="56" t="s">
        <v>1002</v>
      </c>
      <c r="D2016" s="56" t="s">
        <v>906</v>
      </c>
      <c r="E2016" s="10"/>
      <c r="F2016" s="11"/>
      <c r="G2016" s="10">
        <v>9</v>
      </c>
      <c r="H2016" s="11">
        <v>2.0694412508622702E-3</v>
      </c>
      <c r="I2016" s="10">
        <v>215</v>
      </c>
      <c r="J2016" s="11">
        <v>1.6559734428073E-3</v>
      </c>
      <c r="K2016" s="10">
        <v>7</v>
      </c>
      <c r="L2016" s="11">
        <v>0.77777777777777801</v>
      </c>
      <c r="M2016" s="10">
        <v>53</v>
      </c>
      <c r="N2016" s="11">
        <v>0.246511627906977</v>
      </c>
      <c r="O2016" s="58" t="s">
        <v>913</v>
      </c>
      <c r="P2016" s="59">
        <v>23.8888888888889</v>
      </c>
      <c r="Q2016" s="59">
        <v>18</v>
      </c>
      <c r="R2016" s="118"/>
    </row>
    <row r="2017" spans="2:18" s="1" customFormat="1" ht="11.85" customHeight="1" x14ac:dyDescent="0.15">
      <c r="B2017" s="116" t="s">
        <v>759</v>
      </c>
      <c r="C2017" s="52" t="s">
        <v>1006</v>
      </c>
      <c r="D2017" s="52" t="s">
        <v>906</v>
      </c>
      <c r="E2017" s="8"/>
      <c r="F2017" s="9"/>
      <c r="G2017" s="8">
        <v>11</v>
      </c>
      <c r="H2017" s="9">
        <v>2.52931708438722E-3</v>
      </c>
      <c r="I2017" s="8">
        <v>298</v>
      </c>
      <c r="J2017" s="9">
        <v>2.2952562137515098E-3</v>
      </c>
      <c r="K2017" s="8">
        <v>1</v>
      </c>
      <c r="L2017" s="9">
        <v>9.0909090909090898E-2</v>
      </c>
      <c r="M2017" s="8">
        <v>7</v>
      </c>
      <c r="N2017" s="9">
        <v>2.3489932885905999E-2</v>
      </c>
      <c r="O2017" s="54" t="s">
        <v>912</v>
      </c>
      <c r="P2017" s="55">
        <v>27.090909090909101</v>
      </c>
      <c r="Q2017" s="55">
        <v>24.1</v>
      </c>
      <c r="R2017" s="117"/>
    </row>
    <row r="2018" spans="2:18" s="1" customFormat="1" ht="11.85" customHeight="1" x14ac:dyDescent="0.15">
      <c r="B2018" s="116" t="s">
        <v>295</v>
      </c>
      <c r="C2018" s="56" t="s">
        <v>1006</v>
      </c>
      <c r="D2018" s="56" t="s">
        <v>906</v>
      </c>
      <c r="E2018" s="10">
        <v>1</v>
      </c>
      <c r="F2018" s="11">
        <v>3.4482758620689703E-2</v>
      </c>
      <c r="G2018" s="10">
        <v>28</v>
      </c>
      <c r="H2018" s="11">
        <v>6.4382616693492798E-3</v>
      </c>
      <c r="I2018" s="10">
        <v>299</v>
      </c>
      <c r="J2018" s="11">
        <v>2.3029584158110799E-3</v>
      </c>
      <c r="K2018" s="10"/>
      <c r="L2018" s="11"/>
      <c r="M2018" s="10"/>
      <c r="N2018" s="11"/>
      <c r="O2018" s="58" t="s">
        <v>916</v>
      </c>
      <c r="P2018" s="59">
        <v>10.6785714285714</v>
      </c>
      <c r="Q2018" s="59">
        <v>10.6785714285714</v>
      </c>
      <c r="R2018" s="118"/>
    </row>
    <row r="2019" spans="2:18" s="1" customFormat="1" ht="11.85" customHeight="1" x14ac:dyDescent="0.15">
      <c r="B2019" s="116" t="s">
        <v>682</v>
      </c>
      <c r="C2019" s="52" t="s">
        <v>928</v>
      </c>
      <c r="D2019" s="52" t="s">
        <v>906</v>
      </c>
      <c r="E2019" s="8">
        <v>4</v>
      </c>
      <c r="F2019" s="9">
        <v>5.29801324503311E-3</v>
      </c>
      <c r="G2019" s="8">
        <v>751</v>
      </c>
      <c r="H2019" s="9">
        <v>0.17268337548861801</v>
      </c>
      <c r="I2019" s="8">
        <v>7325</v>
      </c>
      <c r="J2019" s="9">
        <v>5.6418630086341702E-2</v>
      </c>
      <c r="K2019" s="8">
        <v>7</v>
      </c>
      <c r="L2019" s="9">
        <v>9.3209054593874803E-3</v>
      </c>
      <c r="M2019" s="8">
        <v>120</v>
      </c>
      <c r="N2019" s="9">
        <v>1.6382252559727001E-2</v>
      </c>
      <c r="O2019" s="54" t="s">
        <v>943</v>
      </c>
      <c r="P2019" s="55">
        <v>9.7536617842876208</v>
      </c>
      <c r="Q2019" s="55">
        <v>9.3991935483870996</v>
      </c>
      <c r="R2019" s="117"/>
    </row>
    <row r="2020" spans="2:18" s="1" customFormat="1" ht="11.85" customHeight="1" x14ac:dyDescent="0.15">
      <c r="B2020" s="116" t="s">
        <v>281</v>
      </c>
      <c r="C2020" s="56" t="s">
        <v>1006</v>
      </c>
      <c r="D2020" s="56" t="s">
        <v>906</v>
      </c>
      <c r="E2020" s="10">
        <v>3</v>
      </c>
      <c r="F2020" s="11">
        <v>6.8181818181818196E-3</v>
      </c>
      <c r="G2020" s="10">
        <v>437</v>
      </c>
      <c r="H2020" s="11">
        <v>0.100482869625201</v>
      </c>
      <c r="I2020" s="10">
        <v>18301</v>
      </c>
      <c r="J2020" s="11">
        <v>0.14095799989216901</v>
      </c>
      <c r="K2020" s="10">
        <v>6</v>
      </c>
      <c r="L2020" s="11">
        <v>1.3729977116704799E-2</v>
      </c>
      <c r="M2020" s="10">
        <v>24</v>
      </c>
      <c r="N2020" s="11">
        <v>1.3114037484290499E-3</v>
      </c>
      <c r="O2020" s="58" t="s">
        <v>907</v>
      </c>
      <c r="P2020" s="59">
        <v>41.878718535469098</v>
      </c>
      <c r="Q2020" s="59">
        <v>39.900232018561503</v>
      </c>
      <c r="R2020" s="118"/>
    </row>
    <row r="2021" spans="2:18" s="1" customFormat="1" ht="11.85" customHeight="1" x14ac:dyDescent="0.15">
      <c r="B2021" s="116" t="s">
        <v>285</v>
      </c>
      <c r="C2021" s="52" t="s">
        <v>1006</v>
      </c>
      <c r="D2021" s="52" t="s">
        <v>906</v>
      </c>
      <c r="E2021" s="8"/>
      <c r="F2021" s="9"/>
      <c r="G2021" s="8">
        <v>178</v>
      </c>
      <c r="H2021" s="9">
        <v>4.0928949183720399E-2</v>
      </c>
      <c r="I2021" s="8">
        <v>4621</v>
      </c>
      <c r="J2021" s="9">
        <v>3.5591875717267601E-2</v>
      </c>
      <c r="K2021" s="8">
        <v>13</v>
      </c>
      <c r="L2021" s="9">
        <v>7.3033707865168496E-2</v>
      </c>
      <c r="M2021" s="8">
        <v>96</v>
      </c>
      <c r="N2021" s="9">
        <v>2.0774724085695698E-2</v>
      </c>
      <c r="O2021" s="54" t="s">
        <v>910</v>
      </c>
      <c r="P2021" s="55">
        <v>25.960674157303401</v>
      </c>
      <c r="Q2021" s="55">
        <v>22.696969696969699</v>
      </c>
      <c r="R2021" s="117"/>
    </row>
    <row r="2022" spans="2:18" s="1" customFormat="1" ht="11.85" customHeight="1" x14ac:dyDescent="0.15">
      <c r="B2022" s="116" t="s">
        <v>291</v>
      </c>
      <c r="C2022" s="56" t="s">
        <v>1006</v>
      </c>
      <c r="D2022" s="56" t="s">
        <v>906</v>
      </c>
      <c r="E2022" s="10">
        <v>1</v>
      </c>
      <c r="F2022" s="11">
        <v>1.6666666666666701E-2</v>
      </c>
      <c r="G2022" s="10">
        <v>59</v>
      </c>
      <c r="H2022" s="11">
        <v>1.3566337088986E-2</v>
      </c>
      <c r="I2022" s="10">
        <v>1538</v>
      </c>
      <c r="J2022" s="11">
        <v>1.18459867676169E-2</v>
      </c>
      <c r="K2022" s="10">
        <v>10</v>
      </c>
      <c r="L2022" s="11">
        <v>0.169491525423729</v>
      </c>
      <c r="M2022" s="10">
        <v>245</v>
      </c>
      <c r="N2022" s="11">
        <v>0.159297789336801</v>
      </c>
      <c r="O2022" s="58" t="s">
        <v>913</v>
      </c>
      <c r="P2022" s="59">
        <v>26.067796610169498</v>
      </c>
      <c r="Q2022" s="59">
        <v>18.224489795918402</v>
      </c>
      <c r="R2022" s="118"/>
    </row>
    <row r="2023" spans="2:18" s="1" customFormat="1" ht="11.85" customHeight="1" x14ac:dyDescent="0.15">
      <c r="B2023" s="116" t="s">
        <v>796</v>
      </c>
      <c r="C2023" s="52" t="s">
        <v>1006</v>
      </c>
      <c r="D2023" s="52" t="s">
        <v>906</v>
      </c>
      <c r="E2023" s="8"/>
      <c r="F2023" s="9"/>
      <c r="G2023" s="8">
        <v>3</v>
      </c>
      <c r="H2023" s="9">
        <v>6.8981375028742198E-4</v>
      </c>
      <c r="I2023" s="8">
        <v>17</v>
      </c>
      <c r="J2023" s="9">
        <v>1.3093743501267001E-4</v>
      </c>
      <c r="K2023" s="8"/>
      <c r="L2023" s="9"/>
      <c r="M2023" s="8"/>
      <c r="N2023" s="9"/>
      <c r="O2023" s="54" t="s">
        <v>935</v>
      </c>
      <c r="P2023" s="55">
        <v>5.6666666666666696</v>
      </c>
      <c r="Q2023" s="55">
        <v>5.6666666666666696</v>
      </c>
      <c r="R2023" s="117"/>
    </row>
    <row r="2024" spans="2:18" s="1" customFormat="1" ht="11.85" customHeight="1" x14ac:dyDescent="0.15">
      <c r="B2024" s="116" t="s">
        <v>303</v>
      </c>
      <c r="C2024" s="56" t="s">
        <v>1006</v>
      </c>
      <c r="D2024" s="56" t="s">
        <v>906</v>
      </c>
      <c r="E2024" s="10"/>
      <c r="F2024" s="11"/>
      <c r="G2024" s="10">
        <v>110</v>
      </c>
      <c r="H2024" s="11">
        <v>2.5293170843872202E-2</v>
      </c>
      <c r="I2024" s="10">
        <v>1940</v>
      </c>
      <c r="J2024" s="11">
        <v>1.49422719955635E-2</v>
      </c>
      <c r="K2024" s="10">
        <v>9</v>
      </c>
      <c r="L2024" s="11">
        <v>8.1818181818181804E-2</v>
      </c>
      <c r="M2024" s="10">
        <v>172</v>
      </c>
      <c r="N2024" s="11">
        <v>8.8659793814432994E-2</v>
      </c>
      <c r="O2024" s="58" t="s">
        <v>920</v>
      </c>
      <c r="P2024" s="59">
        <v>17.636363636363601</v>
      </c>
      <c r="Q2024" s="59">
        <v>13.9405940594059</v>
      </c>
      <c r="R2024" s="118"/>
    </row>
    <row r="2025" spans="2:18" s="1" customFormat="1" ht="11.85" customHeight="1" x14ac:dyDescent="0.15">
      <c r="B2025" s="116" t="s">
        <v>289</v>
      </c>
      <c r="C2025" s="52" t="s">
        <v>1006</v>
      </c>
      <c r="D2025" s="52" t="s">
        <v>906</v>
      </c>
      <c r="E2025" s="8"/>
      <c r="F2025" s="9"/>
      <c r="G2025" s="8">
        <v>4</v>
      </c>
      <c r="H2025" s="9">
        <v>9.1975166704989699E-4</v>
      </c>
      <c r="I2025" s="8">
        <v>215</v>
      </c>
      <c r="J2025" s="9">
        <v>1.6559734428073E-3</v>
      </c>
      <c r="K2025" s="8">
        <v>3</v>
      </c>
      <c r="L2025" s="9">
        <v>0.75</v>
      </c>
      <c r="M2025" s="8">
        <v>18</v>
      </c>
      <c r="N2025" s="9">
        <v>8.3720930232558194E-2</v>
      </c>
      <c r="O2025" s="54" t="s">
        <v>910</v>
      </c>
      <c r="P2025" s="55">
        <v>53.75</v>
      </c>
      <c r="Q2025" s="55">
        <v>47</v>
      </c>
      <c r="R2025" s="117"/>
    </row>
    <row r="2026" spans="2:18" s="1" customFormat="1" ht="11.85" customHeight="1" x14ac:dyDescent="0.15">
      <c r="B2026" s="116" t="s">
        <v>294</v>
      </c>
      <c r="C2026" s="56" t="s">
        <v>1006</v>
      </c>
      <c r="D2026" s="56" t="s">
        <v>906</v>
      </c>
      <c r="E2026" s="10"/>
      <c r="F2026" s="11"/>
      <c r="G2026" s="10">
        <v>80</v>
      </c>
      <c r="H2026" s="11">
        <v>1.8395033340997902E-2</v>
      </c>
      <c r="I2026" s="10">
        <v>7698</v>
      </c>
      <c r="J2026" s="11">
        <v>5.9291551454560901E-2</v>
      </c>
      <c r="K2026" s="10">
        <v>13</v>
      </c>
      <c r="L2026" s="11">
        <v>0.16250000000000001</v>
      </c>
      <c r="M2026" s="10">
        <v>114</v>
      </c>
      <c r="N2026" s="11">
        <v>1.4809041309431E-2</v>
      </c>
      <c r="O2026" s="58" t="s">
        <v>915</v>
      </c>
      <c r="P2026" s="59">
        <v>96.224999999999994</v>
      </c>
      <c r="Q2026" s="59">
        <v>78.268656716417894</v>
      </c>
      <c r="R2026" s="118"/>
    </row>
    <row r="2027" spans="2:18" s="1" customFormat="1" ht="11.85" customHeight="1" x14ac:dyDescent="0.15">
      <c r="B2027" s="116" t="s">
        <v>314</v>
      </c>
      <c r="C2027" s="52" t="s">
        <v>1570</v>
      </c>
      <c r="D2027" s="52" t="s">
        <v>906</v>
      </c>
      <c r="E2027" s="8"/>
      <c r="F2027" s="9"/>
      <c r="G2027" s="8">
        <v>4</v>
      </c>
      <c r="H2027" s="9">
        <v>9.1975166704989699E-4</v>
      </c>
      <c r="I2027" s="8">
        <v>23</v>
      </c>
      <c r="J2027" s="9">
        <v>1.7715064737008299E-4</v>
      </c>
      <c r="K2027" s="8"/>
      <c r="L2027" s="9"/>
      <c r="M2027" s="8"/>
      <c r="N2027" s="9"/>
      <c r="O2027" s="54" t="s">
        <v>910</v>
      </c>
      <c r="P2027" s="55">
        <v>5.75</v>
      </c>
      <c r="Q2027" s="55">
        <v>5.75</v>
      </c>
      <c r="R2027" s="117"/>
    </row>
    <row r="2028" spans="2:18" s="1" customFormat="1" ht="11.85" customHeight="1" x14ac:dyDescent="0.15">
      <c r="B2028" s="116" t="s">
        <v>794</v>
      </c>
      <c r="C2028" s="56" t="s">
        <v>1006</v>
      </c>
      <c r="D2028" s="56" t="s">
        <v>906</v>
      </c>
      <c r="E2028" s="10"/>
      <c r="F2028" s="11"/>
      <c r="G2028" s="10">
        <v>3</v>
      </c>
      <c r="H2028" s="11">
        <v>6.8981375028742198E-4</v>
      </c>
      <c r="I2028" s="10">
        <v>145</v>
      </c>
      <c r="J2028" s="11">
        <v>1.11681929863748E-3</v>
      </c>
      <c r="K2028" s="10">
        <v>2</v>
      </c>
      <c r="L2028" s="11">
        <v>0.66666666666666696</v>
      </c>
      <c r="M2028" s="10">
        <v>43</v>
      </c>
      <c r="N2028" s="11">
        <v>0.29655172413793102</v>
      </c>
      <c r="O2028" s="58" t="s">
        <v>904</v>
      </c>
      <c r="P2028" s="59">
        <v>48.3333333333333</v>
      </c>
      <c r="Q2028" s="59">
        <v>22</v>
      </c>
      <c r="R2028" s="118"/>
    </row>
    <row r="2029" spans="2:18" s="1" customFormat="1" ht="11.85" customHeight="1" x14ac:dyDescent="0.15">
      <c r="B2029" s="116" t="s">
        <v>290</v>
      </c>
      <c r="C2029" s="52" t="s">
        <v>1006</v>
      </c>
      <c r="D2029" s="52" t="s">
        <v>906</v>
      </c>
      <c r="E2029" s="8"/>
      <c r="F2029" s="9"/>
      <c r="G2029" s="8">
        <v>12</v>
      </c>
      <c r="H2029" s="9">
        <v>2.7592550011496901E-3</v>
      </c>
      <c r="I2029" s="8">
        <v>447</v>
      </c>
      <c r="J2029" s="9">
        <v>3.4428843206272702E-3</v>
      </c>
      <c r="K2029" s="8">
        <v>2</v>
      </c>
      <c r="L2029" s="9">
        <v>0.16666666666666699</v>
      </c>
      <c r="M2029" s="8">
        <v>7</v>
      </c>
      <c r="N2029" s="9">
        <v>1.5659955257270701E-2</v>
      </c>
      <c r="O2029" s="54" t="s">
        <v>912</v>
      </c>
      <c r="P2029" s="55">
        <v>37.25</v>
      </c>
      <c r="Q2029" s="55">
        <v>34</v>
      </c>
      <c r="R2029" s="117"/>
    </row>
    <row r="2030" spans="2:18" s="1" customFormat="1" ht="11.85" customHeight="1" x14ac:dyDescent="0.15">
      <c r="B2030" s="116" t="s">
        <v>288</v>
      </c>
      <c r="C2030" s="56" t="s">
        <v>1006</v>
      </c>
      <c r="D2030" s="56" t="s">
        <v>906</v>
      </c>
      <c r="E2030" s="10"/>
      <c r="F2030" s="11"/>
      <c r="G2030" s="10">
        <v>3</v>
      </c>
      <c r="H2030" s="11">
        <v>6.8981375028742198E-4</v>
      </c>
      <c r="I2030" s="10">
        <v>324</v>
      </c>
      <c r="J2030" s="11">
        <v>2.4955134673003E-3</v>
      </c>
      <c r="K2030" s="10">
        <v>1</v>
      </c>
      <c r="L2030" s="11">
        <v>0.33333333333333298</v>
      </c>
      <c r="M2030" s="10">
        <v>220</v>
      </c>
      <c r="N2030" s="11">
        <v>0.67901234567901203</v>
      </c>
      <c r="O2030" s="58" t="s">
        <v>912</v>
      </c>
      <c r="P2030" s="59">
        <v>108</v>
      </c>
      <c r="Q2030" s="59">
        <v>27</v>
      </c>
      <c r="R2030" s="118"/>
    </row>
    <row r="2031" spans="2:18" s="1" customFormat="1" ht="11.85" customHeight="1" x14ac:dyDescent="0.15">
      <c r="B2031" s="116" t="s">
        <v>793</v>
      </c>
      <c r="C2031" s="52" t="s">
        <v>1006</v>
      </c>
      <c r="D2031" s="52" t="s">
        <v>906</v>
      </c>
      <c r="E2031" s="8"/>
      <c r="F2031" s="9"/>
      <c r="G2031" s="8">
        <v>7</v>
      </c>
      <c r="H2031" s="9">
        <v>1.60956541733732E-3</v>
      </c>
      <c r="I2031" s="8">
        <v>215</v>
      </c>
      <c r="J2031" s="9">
        <v>1.6559734428073E-3</v>
      </c>
      <c r="K2031" s="8">
        <v>1</v>
      </c>
      <c r="L2031" s="9">
        <v>0.14285714285714299</v>
      </c>
      <c r="M2031" s="8">
        <v>44</v>
      </c>
      <c r="N2031" s="9">
        <v>0.204651162790698</v>
      </c>
      <c r="O2031" s="54" t="s">
        <v>904</v>
      </c>
      <c r="P2031" s="55">
        <v>30.714285714285701</v>
      </c>
      <c r="Q2031" s="55">
        <v>21.8333333333333</v>
      </c>
      <c r="R2031" s="117"/>
    </row>
    <row r="2032" spans="2:18" s="1" customFormat="1" ht="11.85" customHeight="1" x14ac:dyDescent="0.15">
      <c r="B2032" s="116" t="s">
        <v>684</v>
      </c>
      <c r="C2032" s="56" t="s">
        <v>928</v>
      </c>
      <c r="D2032" s="56" t="s">
        <v>906</v>
      </c>
      <c r="E2032" s="10"/>
      <c r="F2032" s="11"/>
      <c r="G2032" s="10">
        <v>37</v>
      </c>
      <c r="H2032" s="11">
        <v>8.5077029202115396E-3</v>
      </c>
      <c r="I2032" s="10">
        <v>327</v>
      </c>
      <c r="J2032" s="11">
        <v>2.5186200734790098E-3</v>
      </c>
      <c r="K2032" s="10">
        <v>1</v>
      </c>
      <c r="L2032" s="11">
        <v>2.7027027027027001E-2</v>
      </c>
      <c r="M2032" s="10">
        <v>4</v>
      </c>
      <c r="N2032" s="11">
        <v>1.2232415902140701E-2</v>
      </c>
      <c r="O2032" s="58" t="s">
        <v>909</v>
      </c>
      <c r="P2032" s="59">
        <v>8.8378378378378404</v>
      </c>
      <c r="Q2032" s="59">
        <v>8.1388888888888893</v>
      </c>
      <c r="R2032" s="118"/>
    </row>
    <row r="2033" spans="2:18" s="1" customFormat="1" ht="11.85" customHeight="1" x14ac:dyDescent="0.15">
      <c r="B2033" s="116" t="s">
        <v>296</v>
      </c>
      <c r="C2033" s="52" t="s">
        <v>1006</v>
      </c>
      <c r="D2033" s="52" t="s">
        <v>906</v>
      </c>
      <c r="E2033" s="8"/>
      <c r="F2033" s="9"/>
      <c r="G2033" s="8">
        <v>15</v>
      </c>
      <c r="H2033" s="9">
        <v>3.44906875143711E-3</v>
      </c>
      <c r="I2033" s="8">
        <v>1287</v>
      </c>
      <c r="J2033" s="9">
        <v>9.9127340506650792E-3</v>
      </c>
      <c r="K2033" s="8">
        <v>2</v>
      </c>
      <c r="L2033" s="9">
        <v>0.133333333333333</v>
      </c>
      <c r="M2033" s="8">
        <v>44</v>
      </c>
      <c r="N2033" s="9">
        <v>3.4188034188034198E-2</v>
      </c>
      <c r="O2033" s="54" t="s">
        <v>907</v>
      </c>
      <c r="P2033" s="55">
        <v>85.8</v>
      </c>
      <c r="Q2033" s="55">
        <v>67.692307692307693</v>
      </c>
      <c r="R2033" s="117"/>
    </row>
    <row r="2034" spans="2:18" s="1" customFormat="1" ht="11.85" customHeight="1" x14ac:dyDescent="0.15">
      <c r="B2034" s="116" t="s">
        <v>725</v>
      </c>
      <c r="C2034" s="56" t="s">
        <v>915</v>
      </c>
      <c r="D2034" s="56" t="s">
        <v>906</v>
      </c>
      <c r="E2034" s="10"/>
      <c r="F2034" s="11"/>
      <c r="G2034" s="10">
        <v>8</v>
      </c>
      <c r="H2034" s="11">
        <v>1.8395033340997901E-3</v>
      </c>
      <c r="I2034" s="10">
        <v>255</v>
      </c>
      <c r="J2034" s="11">
        <v>1.9640615251900499E-3</v>
      </c>
      <c r="K2034" s="10">
        <v>6</v>
      </c>
      <c r="L2034" s="11">
        <v>0.75</v>
      </c>
      <c r="M2034" s="10">
        <v>119</v>
      </c>
      <c r="N2034" s="11">
        <v>0.46666666666666701</v>
      </c>
      <c r="O2034" s="58" t="s">
        <v>944</v>
      </c>
      <c r="P2034" s="59">
        <v>31.875</v>
      </c>
      <c r="Q2034" s="59">
        <v>8</v>
      </c>
      <c r="R2034" s="118"/>
    </row>
    <row r="2035" spans="2:18" s="1" customFormat="1" ht="11.85" customHeight="1" x14ac:dyDescent="0.15">
      <c r="B2035" s="116" t="s">
        <v>316</v>
      </c>
      <c r="C2035" s="52" t="s">
        <v>1570</v>
      </c>
      <c r="D2035" s="52" t="s">
        <v>906</v>
      </c>
      <c r="E2035" s="8"/>
      <c r="F2035" s="9"/>
      <c r="G2035" s="8">
        <v>3</v>
      </c>
      <c r="H2035" s="9">
        <v>6.8981375028742198E-4</v>
      </c>
      <c r="I2035" s="8">
        <v>14</v>
      </c>
      <c r="J2035" s="9">
        <v>1.07830828833964E-4</v>
      </c>
      <c r="K2035" s="8"/>
      <c r="L2035" s="9"/>
      <c r="M2035" s="8"/>
      <c r="N2035" s="9"/>
      <c r="O2035" s="54" t="s">
        <v>923</v>
      </c>
      <c r="P2035" s="55">
        <v>4.6666666666666696</v>
      </c>
      <c r="Q2035" s="55">
        <v>4.6666666666666696</v>
      </c>
      <c r="R2035" s="117"/>
    </row>
    <row r="2036" spans="2:18" s="1" customFormat="1" ht="11.85" customHeight="1" x14ac:dyDescent="0.15">
      <c r="B2036" s="116" t="s">
        <v>343</v>
      </c>
      <c r="C2036" s="56" t="s">
        <v>1013</v>
      </c>
      <c r="D2036" s="56" t="s">
        <v>906</v>
      </c>
      <c r="E2036" s="10"/>
      <c r="F2036" s="11"/>
      <c r="G2036" s="10">
        <v>10</v>
      </c>
      <c r="H2036" s="11">
        <v>2.2993791676247399E-3</v>
      </c>
      <c r="I2036" s="10">
        <v>88</v>
      </c>
      <c r="J2036" s="11">
        <v>6.7779378124205704E-4</v>
      </c>
      <c r="K2036" s="10"/>
      <c r="L2036" s="11"/>
      <c r="M2036" s="10"/>
      <c r="N2036" s="11"/>
      <c r="O2036" s="58" t="s">
        <v>922</v>
      </c>
      <c r="P2036" s="59">
        <v>8.8000000000000007</v>
      </c>
      <c r="Q2036" s="59">
        <v>8.8000000000000007</v>
      </c>
      <c r="R2036" s="118"/>
    </row>
    <row r="2037" spans="2:18" s="1" customFormat="1" ht="11.85" customHeight="1" x14ac:dyDescent="0.15">
      <c r="B2037" s="116" t="s">
        <v>317</v>
      </c>
      <c r="C2037" s="52" t="s">
        <v>1570</v>
      </c>
      <c r="D2037" s="52" t="s">
        <v>906</v>
      </c>
      <c r="E2037" s="8"/>
      <c r="F2037" s="9"/>
      <c r="G2037" s="8">
        <v>37</v>
      </c>
      <c r="H2037" s="9">
        <v>8.5077029202115396E-3</v>
      </c>
      <c r="I2037" s="8">
        <v>284</v>
      </c>
      <c r="J2037" s="9">
        <v>2.1874253849175499E-3</v>
      </c>
      <c r="K2037" s="8"/>
      <c r="L2037" s="9"/>
      <c r="M2037" s="8"/>
      <c r="N2037" s="9"/>
      <c r="O2037" s="54" t="s">
        <v>912</v>
      </c>
      <c r="P2037" s="55">
        <v>7.6756756756756799</v>
      </c>
      <c r="Q2037" s="55">
        <v>7.6756756756756799</v>
      </c>
      <c r="R2037" s="117"/>
    </row>
    <row r="2038" spans="2:18" s="1" customFormat="1" ht="11.85" customHeight="1" x14ac:dyDescent="0.15">
      <c r="B2038" s="116" t="s">
        <v>555</v>
      </c>
      <c r="C2038" s="56" t="s">
        <v>920</v>
      </c>
      <c r="D2038" s="56" t="s">
        <v>906</v>
      </c>
      <c r="E2038" s="10"/>
      <c r="F2038" s="11"/>
      <c r="G2038" s="10">
        <v>10</v>
      </c>
      <c r="H2038" s="11">
        <v>2.2993791676247399E-3</v>
      </c>
      <c r="I2038" s="10">
        <v>64</v>
      </c>
      <c r="J2038" s="11">
        <v>4.9294093181240499E-4</v>
      </c>
      <c r="K2038" s="10"/>
      <c r="L2038" s="11"/>
      <c r="M2038" s="10"/>
      <c r="N2038" s="11"/>
      <c r="O2038" s="58" t="s">
        <v>935</v>
      </c>
      <c r="P2038" s="59">
        <v>6.4</v>
      </c>
      <c r="Q2038" s="59">
        <v>6.4</v>
      </c>
      <c r="R2038" s="118"/>
    </row>
    <row r="2039" spans="2:18" s="1" customFormat="1" ht="15.4" customHeight="1" x14ac:dyDescent="0.15">
      <c r="B2039" s="119" t="s">
        <v>1009</v>
      </c>
      <c r="C2039" s="63"/>
      <c r="D2039" s="63"/>
      <c r="E2039" s="20"/>
      <c r="F2039" s="22"/>
      <c r="G2039" s="20">
        <v>1</v>
      </c>
      <c r="H2039" s="22">
        <v>2.29937916762474E-4</v>
      </c>
      <c r="I2039" s="20">
        <v>10</v>
      </c>
      <c r="J2039" s="22">
        <v>7.7022020595688304E-5</v>
      </c>
      <c r="K2039" s="20"/>
      <c r="L2039" s="22"/>
      <c r="M2039" s="20"/>
      <c r="N2039" s="22"/>
      <c r="O2039" s="63"/>
      <c r="P2039" s="64">
        <v>10</v>
      </c>
      <c r="Q2039" s="64">
        <v>10</v>
      </c>
      <c r="R2039" s="120">
        <v>0</v>
      </c>
    </row>
    <row r="2040" spans="2:18" s="1" customFormat="1" ht="14.65" customHeight="1" x14ac:dyDescent="0.15">
      <c r="B2040" s="119" t="s">
        <v>1010</v>
      </c>
      <c r="C2040" s="65"/>
      <c r="D2040" s="65"/>
      <c r="E2040" s="21">
        <v>0</v>
      </c>
      <c r="F2040" s="23">
        <v>0</v>
      </c>
      <c r="G2040" s="21">
        <v>18</v>
      </c>
      <c r="H2040" s="23">
        <v>4.13888250172453E-3</v>
      </c>
      <c r="I2040" s="21">
        <v>403</v>
      </c>
      <c r="J2040" s="23">
        <v>3.1039874300062401E-3</v>
      </c>
      <c r="K2040" s="21">
        <v>6</v>
      </c>
      <c r="L2040" s="23">
        <v>0.33333333333333298</v>
      </c>
      <c r="M2040" s="21">
        <v>98</v>
      </c>
      <c r="N2040" s="23">
        <v>0.24317617866005001</v>
      </c>
      <c r="O2040" s="65"/>
      <c r="P2040" s="66">
        <v>22.3888888888889</v>
      </c>
      <c r="Q2040" s="66">
        <v>14.8333333333333</v>
      </c>
      <c r="R2040" s="121"/>
    </row>
    <row r="2041" spans="2:18" s="1" customFormat="1" ht="14.65" customHeight="1" x14ac:dyDescent="0.15">
      <c r="B2041" s="108" t="s">
        <v>879</v>
      </c>
      <c r="C2041" s="122"/>
      <c r="D2041" s="122"/>
      <c r="E2041" s="109">
        <v>12</v>
      </c>
      <c r="F2041" s="110">
        <v>2.7516624627378999E-3</v>
      </c>
      <c r="G2041" s="109">
        <v>4349</v>
      </c>
      <c r="H2041" s="110">
        <v>1</v>
      </c>
      <c r="I2041" s="109">
        <v>129833</v>
      </c>
      <c r="J2041" s="110">
        <v>1</v>
      </c>
      <c r="K2041" s="109">
        <v>431</v>
      </c>
      <c r="L2041" s="110">
        <v>9.9103242124626401E-2</v>
      </c>
      <c r="M2041" s="109">
        <v>3899</v>
      </c>
      <c r="N2041" s="110">
        <v>3.00308858302589E-2</v>
      </c>
      <c r="O2041" s="122"/>
      <c r="P2041" s="123">
        <v>29.853529547022301</v>
      </c>
      <c r="Q2041" s="123">
        <v>26.764675855028099</v>
      </c>
      <c r="R2041" s="124">
        <v>0</v>
      </c>
    </row>
    <row r="2042" spans="2:18" s="1" customFormat="1" ht="12.75" customHeight="1" x14ac:dyDescent="0.2">
      <c r="B2042" s="183" t="s">
        <v>979</v>
      </c>
      <c r="C2042" s="183"/>
      <c r="D2042" s="183"/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</row>
    <row r="2043" spans="2:18" s="1" customFormat="1" ht="14.65" customHeight="1" x14ac:dyDescent="0.15"/>
    <row r="2044" spans="2:18" s="1" customFormat="1" ht="14.65" customHeight="1" x14ac:dyDescent="0.15">
      <c r="B2044" s="114" t="s">
        <v>1861</v>
      </c>
    </row>
    <row r="2045" spans="2:18" s="1" customFormat="1" ht="21.75" customHeight="1" x14ac:dyDescent="0.2">
      <c r="B2045" s="192"/>
      <c r="C2045" s="101"/>
      <c r="D2045" s="193"/>
      <c r="E2045" s="193"/>
      <c r="F2045" s="193"/>
      <c r="G2045" s="167" t="s">
        <v>885</v>
      </c>
      <c r="H2045" s="167"/>
      <c r="I2045" s="167"/>
      <c r="J2045" s="167"/>
      <c r="K2045" s="167"/>
      <c r="L2045" s="167"/>
      <c r="M2045" s="167"/>
      <c r="N2045" s="167"/>
      <c r="O2045" s="167"/>
      <c r="P2045" s="167"/>
      <c r="Q2045" s="167"/>
      <c r="R2045" s="167"/>
    </row>
    <row r="2046" spans="2:18" s="1" customFormat="1" ht="14.65" customHeight="1" x14ac:dyDescent="0.2">
      <c r="B2046" s="192"/>
      <c r="C2046" s="62"/>
      <c r="D2046" s="193"/>
      <c r="E2046" s="193"/>
      <c r="F2046" s="193"/>
      <c r="G2046" s="177" t="s">
        <v>832</v>
      </c>
      <c r="H2046" s="177"/>
      <c r="I2046" s="177"/>
      <c r="J2046" s="177"/>
      <c r="K2046" s="174" t="s">
        <v>886</v>
      </c>
      <c r="L2046" s="174"/>
      <c r="M2046" s="174"/>
      <c r="N2046" s="174"/>
      <c r="O2046" s="174" t="s">
        <v>887</v>
      </c>
      <c r="P2046" s="191" t="s">
        <v>888</v>
      </c>
      <c r="Q2046" s="191"/>
      <c r="R2046" s="191"/>
    </row>
    <row r="2047" spans="2:18" s="1" customFormat="1" ht="14.65" customHeight="1" x14ac:dyDescent="0.15">
      <c r="B2047" s="194" t="s">
        <v>274</v>
      </c>
      <c r="C2047" s="177" t="s">
        <v>1001</v>
      </c>
      <c r="D2047" s="177" t="s">
        <v>889</v>
      </c>
      <c r="E2047" s="195" t="s">
        <v>842</v>
      </c>
      <c r="F2047" s="195"/>
      <c r="G2047" s="177" t="s">
        <v>890</v>
      </c>
      <c r="H2047" s="177"/>
      <c r="I2047" s="177" t="s">
        <v>891</v>
      </c>
      <c r="J2047" s="177"/>
      <c r="K2047" s="174" t="s">
        <v>890</v>
      </c>
      <c r="L2047" s="174"/>
      <c r="M2047" s="174" t="s">
        <v>891</v>
      </c>
      <c r="N2047" s="174"/>
      <c r="O2047" s="174"/>
      <c r="P2047" s="191"/>
      <c r="Q2047" s="191"/>
      <c r="R2047" s="191"/>
    </row>
    <row r="2048" spans="2:18" s="1" customFormat="1" ht="37.15" customHeight="1" x14ac:dyDescent="0.15">
      <c r="B2048" s="194"/>
      <c r="C2048" s="177"/>
      <c r="D2048" s="177"/>
      <c r="E2048" s="50" t="s">
        <v>892</v>
      </c>
      <c r="F2048" s="50" t="s">
        <v>893</v>
      </c>
      <c r="G2048" s="50" t="s">
        <v>892</v>
      </c>
      <c r="H2048" s="27" t="s">
        <v>894</v>
      </c>
      <c r="I2048" s="50" t="s">
        <v>892</v>
      </c>
      <c r="J2048" s="27" t="s">
        <v>894</v>
      </c>
      <c r="K2048" s="27" t="s">
        <v>892</v>
      </c>
      <c r="L2048" s="27" t="s">
        <v>893</v>
      </c>
      <c r="M2048" s="27" t="s">
        <v>892</v>
      </c>
      <c r="N2048" s="27" t="s">
        <v>893</v>
      </c>
      <c r="O2048" s="174"/>
      <c r="P2048" s="27" t="s">
        <v>895</v>
      </c>
      <c r="Q2048" s="27" t="s">
        <v>896</v>
      </c>
      <c r="R2048" s="115" t="s">
        <v>897</v>
      </c>
    </row>
    <row r="2049" spans="2:18" s="1" customFormat="1" ht="11.85" customHeight="1" x14ac:dyDescent="0.15">
      <c r="B2049" s="116" t="s">
        <v>324</v>
      </c>
      <c r="C2049" s="52" t="s">
        <v>1013</v>
      </c>
      <c r="D2049" s="52" t="s">
        <v>899</v>
      </c>
      <c r="E2049" s="8"/>
      <c r="F2049" s="9"/>
      <c r="G2049" s="8">
        <v>1</v>
      </c>
      <c r="H2049" s="9">
        <v>1</v>
      </c>
      <c r="I2049" s="8">
        <v>2</v>
      </c>
      <c r="J2049" s="9">
        <v>1</v>
      </c>
      <c r="K2049" s="8"/>
      <c r="L2049" s="9"/>
      <c r="M2049" s="8"/>
      <c r="N2049" s="9"/>
      <c r="O2049" s="54" t="s">
        <v>903</v>
      </c>
      <c r="P2049" s="55">
        <v>2</v>
      </c>
      <c r="Q2049" s="55">
        <v>2</v>
      </c>
      <c r="R2049" s="117">
        <v>0</v>
      </c>
    </row>
    <row r="2050" spans="2:18" s="1" customFormat="1" ht="15.4" customHeight="1" x14ac:dyDescent="0.15">
      <c r="B2050" s="119" t="s">
        <v>1009</v>
      </c>
      <c r="C2050" s="63"/>
      <c r="D2050" s="63"/>
      <c r="E2050" s="20"/>
      <c r="F2050" s="22">
        <v>0</v>
      </c>
      <c r="G2050" s="20">
        <v>0</v>
      </c>
      <c r="H2050" s="22">
        <v>0</v>
      </c>
      <c r="I2050" s="20">
        <v>0</v>
      </c>
      <c r="J2050" s="22">
        <v>0</v>
      </c>
      <c r="K2050" s="20"/>
      <c r="L2050" s="22">
        <v>0</v>
      </c>
      <c r="M2050" s="20"/>
      <c r="N2050" s="22">
        <v>0</v>
      </c>
      <c r="O2050" s="63"/>
      <c r="P2050" s="64">
        <v>0</v>
      </c>
      <c r="Q2050" s="64">
        <v>0</v>
      </c>
      <c r="R2050" s="120">
        <v>0</v>
      </c>
    </row>
    <row r="2051" spans="2:18" s="1" customFormat="1" ht="14.65" customHeight="1" x14ac:dyDescent="0.15">
      <c r="B2051" s="119" t="s">
        <v>1010</v>
      </c>
      <c r="C2051" s="65"/>
      <c r="D2051" s="65"/>
      <c r="E2051" s="21">
        <v>1</v>
      </c>
      <c r="F2051" s="23">
        <v>1</v>
      </c>
      <c r="G2051" s="21"/>
      <c r="H2051" s="23"/>
      <c r="I2051" s="21"/>
      <c r="J2051" s="23"/>
      <c r="K2051" s="21"/>
      <c r="L2051" s="23"/>
      <c r="M2051" s="21"/>
      <c r="N2051" s="23"/>
      <c r="O2051" s="65"/>
      <c r="P2051" s="66"/>
      <c r="Q2051" s="66"/>
      <c r="R2051" s="121"/>
    </row>
    <row r="2052" spans="2:18" s="1" customFormat="1" ht="14.65" customHeight="1" x14ac:dyDescent="0.15">
      <c r="B2052" s="108" t="s">
        <v>879</v>
      </c>
      <c r="C2052" s="122"/>
      <c r="D2052" s="122"/>
      <c r="E2052" s="109">
        <v>1</v>
      </c>
      <c r="F2052" s="110">
        <v>0.5</v>
      </c>
      <c r="G2052" s="109">
        <v>1</v>
      </c>
      <c r="H2052" s="110">
        <v>1</v>
      </c>
      <c r="I2052" s="109">
        <v>2</v>
      </c>
      <c r="J2052" s="110">
        <v>1</v>
      </c>
      <c r="K2052" s="109"/>
      <c r="L2052" s="110"/>
      <c r="M2052" s="109"/>
      <c r="N2052" s="110"/>
      <c r="O2052" s="122"/>
      <c r="P2052" s="123">
        <v>2</v>
      </c>
      <c r="Q2052" s="123">
        <v>2</v>
      </c>
      <c r="R2052" s="124">
        <v>0</v>
      </c>
    </row>
    <row r="2053" spans="2:18" s="1" customFormat="1" ht="12.75" customHeight="1" x14ac:dyDescent="0.2">
      <c r="B2053" s="183" t="s">
        <v>979</v>
      </c>
      <c r="C2053" s="183"/>
      <c r="D2053" s="183"/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</row>
    <row r="2054" spans="2:18" s="1" customFormat="1" ht="14.65" customHeight="1" x14ac:dyDescent="0.15"/>
    <row r="2055" spans="2:18" s="1" customFormat="1" ht="14.65" customHeight="1" x14ac:dyDescent="0.15">
      <c r="B2055" s="114" t="s">
        <v>1862</v>
      </c>
    </row>
    <row r="2056" spans="2:18" s="1" customFormat="1" ht="21.75" customHeight="1" x14ac:dyDescent="0.2">
      <c r="B2056" s="192"/>
      <c r="C2056" s="101"/>
      <c r="D2056" s="193"/>
      <c r="E2056" s="193"/>
      <c r="F2056" s="193"/>
      <c r="G2056" s="167" t="s">
        <v>885</v>
      </c>
      <c r="H2056" s="167"/>
      <c r="I2056" s="167"/>
      <c r="J2056" s="167"/>
      <c r="K2056" s="167"/>
      <c r="L2056" s="167"/>
      <c r="M2056" s="167"/>
      <c r="N2056" s="167"/>
      <c r="O2056" s="167"/>
      <c r="P2056" s="167"/>
      <c r="Q2056" s="167"/>
      <c r="R2056" s="167"/>
    </row>
    <row r="2057" spans="2:18" s="1" customFormat="1" ht="14.65" customHeight="1" x14ac:dyDescent="0.2">
      <c r="B2057" s="192"/>
      <c r="C2057" s="62"/>
      <c r="D2057" s="193"/>
      <c r="E2057" s="193"/>
      <c r="F2057" s="193"/>
      <c r="G2057" s="177" t="s">
        <v>832</v>
      </c>
      <c r="H2057" s="177"/>
      <c r="I2057" s="177"/>
      <c r="J2057" s="177"/>
      <c r="K2057" s="174" t="s">
        <v>886</v>
      </c>
      <c r="L2057" s="174"/>
      <c r="M2057" s="174"/>
      <c r="N2057" s="174"/>
      <c r="O2057" s="174" t="s">
        <v>887</v>
      </c>
      <c r="P2057" s="191" t="s">
        <v>888</v>
      </c>
      <c r="Q2057" s="191"/>
      <c r="R2057" s="191"/>
    </row>
    <row r="2058" spans="2:18" s="1" customFormat="1" ht="14.65" customHeight="1" x14ac:dyDescent="0.15">
      <c r="B2058" s="194" t="s">
        <v>274</v>
      </c>
      <c r="C2058" s="177" t="s">
        <v>1001</v>
      </c>
      <c r="D2058" s="177" t="s">
        <v>889</v>
      </c>
      <c r="E2058" s="195" t="s">
        <v>842</v>
      </c>
      <c r="F2058" s="195"/>
      <c r="G2058" s="177" t="s">
        <v>890</v>
      </c>
      <c r="H2058" s="177"/>
      <c r="I2058" s="177" t="s">
        <v>891</v>
      </c>
      <c r="J2058" s="177"/>
      <c r="K2058" s="174" t="s">
        <v>890</v>
      </c>
      <c r="L2058" s="174"/>
      <c r="M2058" s="174" t="s">
        <v>891</v>
      </c>
      <c r="N2058" s="174"/>
      <c r="O2058" s="174"/>
      <c r="P2058" s="191"/>
      <c r="Q2058" s="191"/>
      <c r="R2058" s="191"/>
    </row>
    <row r="2059" spans="2:18" s="1" customFormat="1" ht="37.15" customHeight="1" x14ac:dyDescent="0.15">
      <c r="B2059" s="194"/>
      <c r="C2059" s="177"/>
      <c r="D2059" s="177"/>
      <c r="E2059" s="50" t="s">
        <v>892</v>
      </c>
      <c r="F2059" s="50" t="s">
        <v>893</v>
      </c>
      <c r="G2059" s="50" t="s">
        <v>892</v>
      </c>
      <c r="H2059" s="27" t="s">
        <v>894</v>
      </c>
      <c r="I2059" s="50" t="s">
        <v>892</v>
      </c>
      <c r="J2059" s="27" t="s">
        <v>894</v>
      </c>
      <c r="K2059" s="27" t="s">
        <v>892</v>
      </c>
      <c r="L2059" s="27" t="s">
        <v>893</v>
      </c>
      <c r="M2059" s="27" t="s">
        <v>892</v>
      </c>
      <c r="N2059" s="27" t="s">
        <v>893</v>
      </c>
      <c r="O2059" s="174"/>
      <c r="P2059" s="27" t="s">
        <v>895</v>
      </c>
      <c r="Q2059" s="27" t="s">
        <v>896</v>
      </c>
      <c r="R2059" s="115" t="s">
        <v>897</v>
      </c>
    </row>
    <row r="2060" spans="2:18" s="1" customFormat="1" ht="11.85" customHeight="1" x14ac:dyDescent="0.15">
      <c r="B2060" s="116" t="s">
        <v>391</v>
      </c>
      <c r="C2060" s="52" t="s">
        <v>1003</v>
      </c>
      <c r="D2060" s="52" t="s">
        <v>906</v>
      </c>
      <c r="E2060" s="8"/>
      <c r="F2060" s="9"/>
      <c r="G2060" s="8">
        <v>36</v>
      </c>
      <c r="H2060" s="9">
        <v>4.7796070100902801E-3</v>
      </c>
      <c r="I2060" s="8">
        <v>444</v>
      </c>
      <c r="J2060" s="9">
        <v>3.5259642797582699E-3</v>
      </c>
      <c r="K2060" s="8"/>
      <c r="L2060" s="9"/>
      <c r="M2060" s="8"/>
      <c r="N2060" s="9"/>
      <c r="O2060" s="54" t="s">
        <v>915</v>
      </c>
      <c r="P2060" s="55">
        <v>12.3333333333333</v>
      </c>
      <c r="Q2060" s="55">
        <v>12.3333333333333</v>
      </c>
      <c r="R2060" s="117"/>
    </row>
    <row r="2061" spans="2:18" s="1" customFormat="1" ht="11.85" customHeight="1" x14ac:dyDescent="0.15">
      <c r="B2061" s="116" t="s">
        <v>284</v>
      </c>
      <c r="C2061" s="56" t="s">
        <v>1006</v>
      </c>
      <c r="D2061" s="56" t="s">
        <v>906</v>
      </c>
      <c r="E2061" s="10"/>
      <c r="F2061" s="11"/>
      <c r="G2061" s="10">
        <v>24</v>
      </c>
      <c r="H2061" s="11">
        <v>3.1864046733935201E-3</v>
      </c>
      <c r="I2061" s="10">
        <v>505</v>
      </c>
      <c r="J2061" s="11">
        <v>4.0103873001754997E-3</v>
      </c>
      <c r="K2061" s="10"/>
      <c r="L2061" s="11"/>
      <c r="M2061" s="10"/>
      <c r="N2061" s="11"/>
      <c r="O2061" s="58" t="s">
        <v>909</v>
      </c>
      <c r="P2061" s="59">
        <v>21.0416666666667</v>
      </c>
      <c r="Q2061" s="59">
        <v>21.0416666666667</v>
      </c>
      <c r="R2061" s="118"/>
    </row>
    <row r="2062" spans="2:18" s="1" customFormat="1" ht="11.85" customHeight="1" x14ac:dyDescent="0.15">
      <c r="B2062" s="116" t="s">
        <v>356</v>
      </c>
      <c r="C2062" s="52" t="s">
        <v>1004</v>
      </c>
      <c r="D2062" s="52" t="s">
        <v>906</v>
      </c>
      <c r="E2062" s="8"/>
      <c r="F2062" s="9"/>
      <c r="G2062" s="8">
        <v>5</v>
      </c>
      <c r="H2062" s="9">
        <v>6.63834306956984E-4</v>
      </c>
      <c r="I2062" s="8">
        <v>70</v>
      </c>
      <c r="J2062" s="9">
        <v>5.5589526933125797E-4</v>
      </c>
      <c r="K2062" s="8"/>
      <c r="L2062" s="9"/>
      <c r="M2062" s="8"/>
      <c r="N2062" s="9"/>
      <c r="O2062" s="54" t="s">
        <v>914</v>
      </c>
      <c r="P2062" s="55">
        <v>14</v>
      </c>
      <c r="Q2062" s="55">
        <v>14</v>
      </c>
      <c r="R2062" s="117"/>
    </row>
    <row r="2063" spans="2:18" s="1" customFormat="1" ht="11.85" customHeight="1" x14ac:dyDescent="0.15">
      <c r="B2063" s="116" t="s">
        <v>286</v>
      </c>
      <c r="C2063" s="56" t="s">
        <v>1006</v>
      </c>
      <c r="D2063" s="56" t="s">
        <v>906</v>
      </c>
      <c r="E2063" s="10"/>
      <c r="F2063" s="11"/>
      <c r="G2063" s="10">
        <v>15</v>
      </c>
      <c r="H2063" s="11">
        <v>1.9915029208709498E-3</v>
      </c>
      <c r="I2063" s="10">
        <v>222</v>
      </c>
      <c r="J2063" s="11">
        <v>1.7629821398791299E-3</v>
      </c>
      <c r="K2063" s="10"/>
      <c r="L2063" s="11"/>
      <c r="M2063" s="10"/>
      <c r="N2063" s="11"/>
      <c r="O2063" s="58" t="s">
        <v>911</v>
      </c>
      <c r="P2063" s="59">
        <v>14.8</v>
      </c>
      <c r="Q2063" s="59">
        <v>14.8</v>
      </c>
      <c r="R2063" s="118"/>
    </row>
    <row r="2064" spans="2:18" s="1" customFormat="1" ht="11.85" customHeight="1" x14ac:dyDescent="0.15">
      <c r="B2064" s="116" t="s">
        <v>357</v>
      </c>
      <c r="C2064" s="52" t="s">
        <v>1004</v>
      </c>
      <c r="D2064" s="52" t="s">
        <v>906</v>
      </c>
      <c r="E2064" s="8"/>
      <c r="F2064" s="9"/>
      <c r="G2064" s="8">
        <v>5</v>
      </c>
      <c r="H2064" s="9">
        <v>6.63834306956984E-4</v>
      </c>
      <c r="I2064" s="8">
        <v>36</v>
      </c>
      <c r="J2064" s="9">
        <v>2.8588899565607602E-4</v>
      </c>
      <c r="K2064" s="8"/>
      <c r="L2064" s="9"/>
      <c r="M2064" s="8"/>
      <c r="N2064" s="9"/>
      <c r="O2064" s="54" t="s">
        <v>931</v>
      </c>
      <c r="P2064" s="55">
        <v>7.2</v>
      </c>
      <c r="Q2064" s="55">
        <v>7.2</v>
      </c>
      <c r="R2064" s="117"/>
    </row>
    <row r="2065" spans="2:18" s="1" customFormat="1" ht="11.85" customHeight="1" x14ac:dyDescent="0.15">
      <c r="B2065" s="116" t="s">
        <v>710</v>
      </c>
      <c r="C2065" s="56" t="s">
        <v>909</v>
      </c>
      <c r="D2065" s="56" t="s">
        <v>906</v>
      </c>
      <c r="E2065" s="10">
        <v>15</v>
      </c>
      <c r="F2065" s="11">
        <v>2.4879747885221399E-3</v>
      </c>
      <c r="G2065" s="10">
        <v>6014</v>
      </c>
      <c r="H2065" s="11">
        <v>0.79845990440785997</v>
      </c>
      <c r="I2065" s="10">
        <v>102097</v>
      </c>
      <c r="J2065" s="11">
        <v>0.81078913304162104</v>
      </c>
      <c r="K2065" s="10"/>
      <c r="L2065" s="11"/>
      <c r="M2065" s="10"/>
      <c r="N2065" s="11"/>
      <c r="O2065" s="58" t="s">
        <v>922</v>
      </c>
      <c r="P2065" s="59">
        <v>16.976554705686699</v>
      </c>
      <c r="Q2065" s="59">
        <v>16.976554705686699</v>
      </c>
      <c r="R2065" s="118"/>
    </row>
    <row r="2066" spans="2:18" s="1" customFormat="1" ht="11.85" customHeight="1" x14ac:dyDescent="0.15">
      <c r="B2066" s="116" t="s">
        <v>572</v>
      </c>
      <c r="C2066" s="52" t="s">
        <v>916</v>
      </c>
      <c r="D2066" s="52" t="s">
        <v>906</v>
      </c>
      <c r="E2066" s="8"/>
      <c r="F2066" s="9"/>
      <c r="G2066" s="8">
        <v>11</v>
      </c>
      <c r="H2066" s="9">
        <v>1.4604354753053599E-3</v>
      </c>
      <c r="I2066" s="8">
        <v>51</v>
      </c>
      <c r="J2066" s="9">
        <v>4.0500941051277401E-4</v>
      </c>
      <c r="K2066" s="8"/>
      <c r="L2066" s="9"/>
      <c r="M2066" s="8"/>
      <c r="N2066" s="9"/>
      <c r="O2066" s="54" t="s">
        <v>943</v>
      </c>
      <c r="P2066" s="55">
        <v>4.6363636363636402</v>
      </c>
      <c r="Q2066" s="55">
        <v>4.6363636363636402</v>
      </c>
      <c r="R2066" s="117"/>
    </row>
    <row r="2067" spans="2:18" s="1" customFormat="1" ht="11.85" customHeight="1" x14ac:dyDescent="0.15">
      <c r="B2067" s="116" t="s">
        <v>465</v>
      </c>
      <c r="C2067" s="56" t="s">
        <v>1005</v>
      </c>
      <c r="D2067" s="56" t="s">
        <v>906</v>
      </c>
      <c r="E2067" s="10">
        <v>1</v>
      </c>
      <c r="F2067" s="11">
        <v>7.7519379844961196E-3</v>
      </c>
      <c r="G2067" s="10">
        <v>128</v>
      </c>
      <c r="H2067" s="11">
        <v>1.6994158258098802E-2</v>
      </c>
      <c r="I2067" s="10">
        <v>1946</v>
      </c>
      <c r="J2067" s="11">
        <v>1.5453888487408999E-2</v>
      </c>
      <c r="K2067" s="10"/>
      <c r="L2067" s="11"/>
      <c r="M2067" s="10"/>
      <c r="N2067" s="11"/>
      <c r="O2067" s="58" t="s">
        <v>944</v>
      </c>
      <c r="P2067" s="59">
        <v>15.203125</v>
      </c>
      <c r="Q2067" s="59">
        <v>15.203125</v>
      </c>
      <c r="R2067" s="118"/>
    </row>
    <row r="2068" spans="2:18" s="1" customFormat="1" ht="11.85" customHeight="1" x14ac:dyDescent="0.15">
      <c r="B2068" s="116" t="s">
        <v>651</v>
      </c>
      <c r="C2068" s="52" t="s">
        <v>908</v>
      </c>
      <c r="D2068" s="52" t="s">
        <v>906</v>
      </c>
      <c r="E2068" s="8"/>
      <c r="F2068" s="9"/>
      <c r="G2068" s="8">
        <v>7</v>
      </c>
      <c r="H2068" s="9">
        <v>9.2936802973977702E-4</v>
      </c>
      <c r="I2068" s="8">
        <v>133</v>
      </c>
      <c r="J2068" s="9">
        <v>1.0562010117293899E-3</v>
      </c>
      <c r="K2068" s="8"/>
      <c r="L2068" s="9"/>
      <c r="M2068" s="8"/>
      <c r="N2068" s="9"/>
      <c r="O2068" s="54" t="s">
        <v>945</v>
      </c>
      <c r="P2068" s="55">
        <v>19</v>
      </c>
      <c r="Q2068" s="55">
        <v>19</v>
      </c>
      <c r="R2068" s="117"/>
    </row>
    <row r="2069" spans="2:18" s="1" customFormat="1" ht="11.85" customHeight="1" x14ac:dyDescent="0.15">
      <c r="B2069" s="116" t="s">
        <v>351</v>
      </c>
      <c r="C2069" s="56" t="s">
        <v>1004</v>
      </c>
      <c r="D2069" s="56" t="s">
        <v>906</v>
      </c>
      <c r="E2069" s="10"/>
      <c r="F2069" s="11"/>
      <c r="G2069" s="10">
        <v>156</v>
      </c>
      <c r="H2069" s="11">
        <v>2.07116303770579E-2</v>
      </c>
      <c r="I2069" s="10">
        <v>2624</v>
      </c>
      <c r="J2069" s="11">
        <v>2.08381312389317E-2</v>
      </c>
      <c r="K2069" s="10"/>
      <c r="L2069" s="11"/>
      <c r="M2069" s="10"/>
      <c r="N2069" s="11"/>
      <c r="O2069" s="58" t="s">
        <v>933</v>
      </c>
      <c r="P2069" s="59">
        <v>16.8205128205128</v>
      </c>
      <c r="Q2069" s="59">
        <v>16.8205128205128</v>
      </c>
      <c r="R2069" s="118"/>
    </row>
    <row r="2070" spans="2:18" s="1" customFormat="1" ht="11.85" customHeight="1" x14ac:dyDescent="0.15">
      <c r="B2070" s="116" t="s">
        <v>759</v>
      </c>
      <c r="C2070" s="52" t="s">
        <v>1006</v>
      </c>
      <c r="D2070" s="52" t="s">
        <v>906</v>
      </c>
      <c r="E2070" s="8"/>
      <c r="F2070" s="9"/>
      <c r="G2070" s="8">
        <v>9</v>
      </c>
      <c r="H2070" s="9">
        <v>1.19490175252257E-3</v>
      </c>
      <c r="I2070" s="8">
        <v>103</v>
      </c>
      <c r="J2070" s="9">
        <v>8.1796018201599403E-4</v>
      </c>
      <c r="K2070" s="8"/>
      <c r="L2070" s="9"/>
      <c r="M2070" s="8"/>
      <c r="N2070" s="9"/>
      <c r="O2070" s="54" t="s">
        <v>912</v>
      </c>
      <c r="P2070" s="55">
        <v>11.4444444444444</v>
      </c>
      <c r="Q2070" s="55">
        <v>11.4444444444444</v>
      </c>
      <c r="R2070" s="117"/>
    </row>
    <row r="2071" spans="2:18" s="1" customFormat="1" ht="11.85" customHeight="1" x14ac:dyDescent="0.15">
      <c r="B2071" s="116" t="s">
        <v>706</v>
      </c>
      <c r="C2071" s="56" t="s">
        <v>909</v>
      </c>
      <c r="D2071" s="56" t="s">
        <v>906</v>
      </c>
      <c r="E2071" s="10">
        <v>2</v>
      </c>
      <c r="F2071" s="11">
        <v>4.3763676148796497E-3</v>
      </c>
      <c r="G2071" s="10">
        <v>455</v>
      </c>
      <c r="H2071" s="11">
        <v>6.0408921933085502E-2</v>
      </c>
      <c r="I2071" s="10">
        <v>6136</v>
      </c>
      <c r="J2071" s="11">
        <v>4.8728191037379999E-2</v>
      </c>
      <c r="K2071" s="10"/>
      <c r="L2071" s="11"/>
      <c r="M2071" s="10"/>
      <c r="N2071" s="11"/>
      <c r="O2071" s="58" t="s">
        <v>912</v>
      </c>
      <c r="P2071" s="59">
        <v>13.4857142857143</v>
      </c>
      <c r="Q2071" s="59">
        <v>13.4857142857143</v>
      </c>
      <c r="R2071" s="118"/>
    </row>
    <row r="2072" spans="2:18" s="1" customFormat="1" ht="11.85" customHeight="1" x14ac:dyDescent="0.15">
      <c r="B2072" s="116" t="s">
        <v>682</v>
      </c>
      <c r="C2072" s="52" t="s">
        <v>928</v>
      </c>
      <c r="D2072" s="52" t="s">
        <v>906</v>
      </c>
      <c r="E2072" s="8"/>
      <c r="F2072" s="9"/>
      <c r="G2072" s="8">
        <v>33</v>
      </c>
      <c r="H2072" s="9">
        <v>4.3813064259160903E-3</v>
      </c>
      <c r="I2072" s="8">
        <v>621</v>
      </c>
      <c r="J2072" s="9">
        <v>4.9315851750672997E-3</v>
      </c>
      <c r="K2072" s="8"/>
      <c r="L2072" s="9"/>
      <c r="M2072" s="8"/>
      <c r="N2072" s="9"/>
      <c r="O2072" s="54" t="s">
        <v>943</v>
      </c>
      <c r="P2072" s="55">
        <v>18.818181818181799</v>
      </c>
      <c r="Q2072" s="55">
        <v>18.818181818181799</v>
      </c>
      <c r="R2072" s="117"/>
    </row>
    <row r="2073" spans="2:18" s="1" customFormat="1" ht="11.85" customHeight="1" x14ac:dyDescent="0.15">
      <c r="B2073" s="116" t="s">
        <v>434</v>
      </c>
      <c r="C2073" s="56" t="s">
        <v>1007</v>
      </c>
      <c r="D2073" s="56" t="s">
        <v>906</v>
      </c>
      <c r="E2073" s="10"/>
      <c r="F2073" s="11"/>
      <c r="G2073" s="10">
        <v>119</v>
      </c>
      <c r="H2073" s="11">
        <v>1.57992565055762E-2</v>
      </c>
      <c r="I2073" s="10">
        <v>2233</v>
      </c>
      <c r="J2073" s="11">
        <v>1.77330590916671E-2</v>
      </c>
      <c r="K2073" s="10"/>
      <c r="L2073" s="11"/>
      <c r="M2073" s="10"/>
      <c r="N2073" s="11"/>
      <c r="O2073" s="58" t="s">
        <v>935</v>
      </c>
      <c r="P2073" s="59">
        <v>18.764705882352899</v>
      </c>
      <c r="Q2073" s="59">
        <v>18.764705882352899</v>
      </c>
      <c r="R2073" s="118"/>
    </row>
    <row r="2074" spans="2:18" s="1" customFormat="1" ht="11.85" customHeight="1" x14ac:dyDescent="0.15">
      <c r="B2074" s="116" t="s">
        <v>464</v>
      </c>
      <c r="C2074" s="52" t="s">
        <v>1005</v>
      </c>
      <c r="D2074" s="52" t="s">
        <v>906</v>
      </c>
      <c r="E2074" s="8"/>
      <c r="F2074" s="9"/>
      <c r="G2074" s="8">
        <v>24</v>
      </c>
      <c r="H2074" s="9">
        <v>3.1864046733935201E-3</v>
      </c>
      <c r="I2074" s="8">
        <v>388</v>
      </c>
      <c r="J2074" s="9">
        <v>3.0812480642932599E-3</v>
      </c>
      <c r="K2074" s="8"/>
      <c r="L2074" s="9"/>
      <c r="M2074" s="8"/>
      <c r="N2074" s="9"/>
      <c r="O2074" s="54" t="s">
        <v>943</v>
      </c>
      <c r="P2074" s="55">
        <v>16.1666666666667</v>
      </c>
      <c r="Q2074" s="55">
        <v>16.1666666666667</v>
      </c>
      <c r="R2074" s="117"/>
    </row>
    <row r="2075" spans="2:18" s="1" customFormat="1" ht="11.85" customHeight="1" x14ac:dyDescent="0.15">
      <c r="B2075" s="116" t="s">
        <v>707</v>
      </c>
      <c r="C2075" s="56" t="s">
        <v>909</v>
      </c>
      <c r="D2075" s="56" t="s">
        <v>906</v>
      </c>
      <c r="E2075" s="10"/>
      <c r="F2075" s="11"/>
      <c r="G2075" s="10">
        <v>69</v>
      </c>
      <c r="H2075" s="11">
        <v>9.1609134360063696E-3</v>
      </c>
      <c r="I2075" s="10">
        <v>676</v>
      </c>
      <c r="J2075" s="11">
        <v>5.3683600295418602E-3</v>
      </c>
      <c r="K2075" s="10"/>
      <c r="L2075" s="11"/>
      <c r="M2075" s="10"/>
      <c r="N2075" s="11"/>
      <c r="O2075" s="58" t="s">
        <v>935</v>
      </c>
      <c r="P2075" s="59">
        <v>9.7971014492753596</v>
      </c>
      <c r="Q2075" s="59">
        <v>9.7971014492753596</v>
      </c>
      <c r="R2075" s="118"/>
    </row>
    <row r="2076" spans="2:18" s="1" customFormat="1" ht="11.85" customHeight="1" x14ac:dyDescent="0.15">
      <c r="B2076" s="116" t="s">
        <v>495</v>
      </c>
      <c r="C2076" s="52" t="s">
        <v>1002</v>
      </c>
      <c r="D2076" s="52" t="s">
        <v>906</v>
      </c>
      <c r="E2076" s="8"/>
      <c r="F2076" s="9"/>
      <c r="G2076" s="8">
        <v>18</v>
      </c>
      <c r="H2076" s="9">
        <v>2.3898035050451401E-3</v>
      </c>
      <c r="I2076" s="8">
        <v>440</v>
      </c>
      <c r="J2076" s="9">
        <v>3.4941988357964802E-3</v>
      </c>
      <c r="K2076" s="8"/>
      <c r="L2076" s="9"/>
      <c r="M2076" s="8"/>
      <c r="N2076" s="9"/>
      <c r="O2076" s="54" t="s">
        <v>930</v>
      </c>
      <c r="P2076" s="55">
        <v>24.4444444444444</v>
      </c>
      <c r="Q2076" s="55">
        <v>24.4444444444444</v>
      </c>
      <c r="R2076" s="117"/>
    </row>
    <row r="2077" spans="2:18" s="1" customFormat="1" ht="11.85" customHeight="1" x14ac:dyDescent="0.15">
      <c r="B2077" s="116" t="s">
        <v>287</v>
      </c>
      <c r="C2077" s="56" t="s">
        <v>1006</v>
      </c>
      <c r="D2077" s="56" t="s">
        <v>906</v>
      </c>
      <c r="E2077" s="10"/>
      <c r="F2077" s="11"/>
      <c r="G2077" s="10">
        <v>5</v>
      </c>
      <c r="H2077" s="11">
        <v>6.63834306956984E-4</v>
      </c>
      <c r="I2077" s="10">
        <v>109</v>
      </c>
      <c r="J2077" s="11">
        <v>8.6560834795867297E-4</v>
      </c>
      <c r="K2077" s="10"/>
      <c r="L2077" s="11"/>
      <c r="M2077" s="10"/>
      <c r="N2077" s="11"/>
      <c r="O2077" s="58" t="s">
        <v>911</v>
      </c>
      <c r="P2077" s="59">
        <v>21.8</v>
      </c>
      <c r="Q2077" s="59">
        <v>21.8</v>
      </c>
      <c r="R2077" s="118"/>
    </row>
    <row r="2078" spans="2:18" s="1" customFormat="1" ht="11.85" customHeight="1" x14ac:dyDescent="0.15">
      <c r="B2078" s="116" t="s">
        <v>283</v>
      </c>
      <c r="C2078" s="52" t="s">
        <v>1006</v>
      </c>
      <c r="D2078" s="52" t="s">
        <v>906</v>
      </c>
      <c r="E2078" s="8"/>
      <c r="F2078" s="9"/>
      <c r="G2078" s="8">
        <v>12</v>
      </c>
      <c r="H2078" s="9">
        <v>1.59320233669676E-3</v>
      </c>
      <c r="I2078" s="8">
        <v>335</v>
      </c>
      <c r="J2078" s="9">
        <v>2.6603559317995898E-3</v>
      </c>
      <c r="K2078" s="8"/>
      <c r="L2078" s="9"/>
      <c r="M2078" s="8"/>
      <c r="N2078" s="9"/>
      <c r="O2078" s="54" t="s">
        <v>900</v>
      </c>
      <c r="P2078" s="55">
        <v>27.9166666666667</v>
      </c>
      <c r="Q2078" s="55">
        <v>27.9166666666667</v>
      </c>
      <c r="R2078" s="117"/>
    </row>
    <row r="2079" spans="2:18" s="1" customFormat="1" ht="11.85" customHeight="1" x14ac:dyDescent="0.15">
      <c r="B2079" s="116" t="s">
        <v>435</v>
      </c>
      <c r="C2079" s="56" t="s">
        <v>1007</v>
      </c>
      <c r="D2079" s="56" t="s">
        <v>906</v>
      </c>
      <c r="E2079" s="10">
        <v>1</v>
      </c>
      <c r="F2079" s="11">
        <v>3.8461538461538498E-2</v>
      </c>
      <c r="G2079" s="10">
        <v>25</v>
      </c>
      <c r="H2079" s="11">
        <v>3.31917153478492E-3</v>
      </c>
      <c r="I2079" s="10">
        <v>234</v>
      </c>
      <c r="J2079" s="11">
        <v>1.85827847176449E-3</v>
      </c>
      <c r="K2079" s="10"/>
      <c r="L2079" s="11"/>
      <c r="M2079" s="10"/>
      <c r="N2079" s="11"/>
      <c r="O2079" s="58" t="s">
        <v>900</v>
      </c>
      <c r="P2079" s="59">
        <v>9.36</v>
      </c>
      <c r="Q2079" s="59">
        <v>9.36</v>
      </c>
      <c r="R2079" s="118"/>
    </row>
    <row r="2080" spans="2:18" s="1" customFormat="1" ht="11.85" customHeight="1" x14ac:dyDescent="0.15">
      <c r="B2080" s="116" t="s">
        <v>658</v>
      </c>
      <c r="C2080" s="52" t="s">
        <v>935</v>
      </c>
      <c r="D2080" s="52" t="s">
        <v>906</v>
      </c>
      <c r="E2080" s="8"/>
      <c r="F2080" s="9"/>
      <c r="G2080" s="8">
        <v>23</v>
      </c>
      <c r="H2080" s="9">
        <v>3.0536378120021202E-3</v>
      </c>
      <c r="I2080" s="8">
        <v>245</v>
      </c>
      <c r="J2080" s="9">
        <v>1.9456334426594E-3</v>
      </c>
      <c r="K2080" s="8"/>
      <c r="L2080" s="9"/>
      <c r="M2080" s="8"/>
      <c r="N2080" s="9"/>
      <c r="O2080" s="54" t="s">
        <v>918</v>
      </c>
      <c r="P2080" s="55">
        <v>10.6521739130435</v>
      </c>
      <c r="Q2080" s="55">
        <v>10.6521739130435</v>
      </c>
      <c r="R2080" s="117"/>
    </row>
    <row r="2081" spans="2:18" s="1" customFormat="1" ht="11.85" customHeight="1" x14ac:dyDescent="0.15">
      <c r="B2081" s="116" t="s">
        <v>450</v>
      </c>
      <c r="C2081" s="56" t="s">
        <v>1007</v>
      </c>
      <c r="D2081" s="56" t="s">
        <v>906</v>
      </c>
      <c r="E2081" s="10"/>
      <c r="F2081" s="11"/>
      <c r="G2081" s="10">
        <v>5</v>
      </c>
      <c r="H2081" s="11">
        <v>6.63834306956984E-4</v>
      </c>
      <c r="I2081" s="10">
        <v>41</v>
      </c>
      <c r="J2081" s="11">
        <v>3.2559580060830798E-4</v>
      </c>
      <c r="K2081" s="10"/>
      <c r="L2081" s="11"/>
      <c r="M2081" s="10"/>
      <c r="N2081" s="11"/>
      <c r="O2081" s="58" t="s">
        <v>921</v>
      </c>
      <c r="P2081" s="59">
        <v>8.1999999999999993</v>
      </c>
      <c r="Q2081" s="59">
        <v>8.1999999999999993</v>
      </c>
      <c r="R2081" s="118"/>
    </row>
    <row r="2082" spans="2:18" s="1" customFormat="1" ht="11.85" customHeight="1" x14ac:dyDescent="0.15">
      <c r="B2082" s="116" t="s">
        <v>659</v>
      </c>
      <c r="C2082" s="52" t="s">
        <v>935</v>
      </c>
      <c r="D2082" s="52" t="s">
        <v>906</v>
      </c>
      <c r="E2082" s="8"/>
      <c r="F2082" s="9"/>
      <c r="G2082" s="8">
        <v>11</v>
      </c>
      <c r="H2082" s="9">
        <v>1.4604354753053599E-3</v>
      </c>
      <c r="I2082" s="8">
        <v>146</v>
      </c>
      <c r="J2082" s="9">
        <v>1.1594387046052E-3</v>
      </c>
      <c r="K2082" s="8"/>
      <c r="L2082" s="9"/>
      <c r="M2082" s="8"/>
      <c r="N2082" s="9"/>
      <c r="O2082" s="54" t="s">
        <v>900</v>
      </c>
      <c r="P2082" s="55">
        <v>13.2727272727273</v>
      </c>
      <c r="Q2082" s="55">
        <v>13.2727272727273</v>
      </c>
      <c r="R2082" s="117"/>
    </row>
    <row r="2083" spans="2:18" s="1" customFormat="1" ht="11.85" customHeight="1" x14ac:dyDescent="0.15">
      <c r="B2083" s="116" t="s">
        <v>282</v>
      </c>
      <c r="C2083" s="56" t="s">
        <v>1006</v>
      </c>
      <c r="D2083" s="56" t="s">
        <v>906</v>
      </c>
      <c r="E2083" s="10"/>
      <c r="F2083" s="11"/>
      <c r="G2083" s="10">
        <v>13</v>
      </c>
      <c r="H2083" s="11">
        <v>1.72596919808816E-3</v>
      </c>
      <c r="I2083" s="10">
        <v>269</v>
      </c>
      <c r="J2083" s="11">
        <v>2.1362261064301201E-3</v>
      </c>
      <c r="K2083" s="10"/>
      <c r="L2083" s="11"/>
      <c r="M2083" s="10"/>
      <c r="N2083" s="11"/>
      <c r="O2083" s="58" t="s">
        <v>908</v>
      </c>
      <c r="P2083" s="59">
        <v>20.692307692307701</v>
      </c>
      <c r="Q2083" s="59">
        <v>20.692307692307701</v>
      </c>
      <c r="R2083" s="118"/>
    </row>
    <row r="2084" spans="2:18" s="1" customFormat="1" ht="11.85" customHeight="1" x14ac:dyDescent="0.15">
      <c r="B2084" s="116" t="s">
        <v>288</v>
      </c>
      <c r="C2084" s="52" t="s">
        <v>1006</v>
      </c>
      <c r="D2084" s="52" t="s">
        <v>906</v>
      </c>
      <c r="E2084" s="8"/>
      <c r="F2084" s="9"/>
      <c r="G2084" s="8">
        <v>5</v>
      </c>
      <c r="H2084" s="9">
        <v>6.63834306956984E-4</v>
      </c>
      <c r="I2084" s="8">
        <v>60</v>
      </c>
      <c r="J2084" s="9">
        <v>4.7648165942679302E-4</v>
      </c>
      <c r="K2084" s="8"/>
      <c r="L2084" s="9"/>
      <c r="M2084" s="8"/>
      <c r="N2084" s="9"/>
      <c r="O2084" s="54" t="s">
        <v>912</v>
      </c>
      <c r="P2084" s="55">
        <v>12</v>
      </c>
      <c r="Q2084" s="55">
        <v>12</v>
      </c>
      <c r="R2084" s="117"/>
    </row>
    <row r="2085" spans="2:18" s="1" customFormat="1" ht="11.85" customHeight="1" x14ac:dyDescent="0.15">
      <c r="B2085" s="116" t="s">
        <v>574</v>
      </c>
      <c r="C2085" s="56" t="s">
        <v>916</v>
      </c>
      <c r="D2085" s="56" t="s">
        <v>906</v>
      </c>
      <c r="E2085" s="10"/>
      <c r="F2085" s="11"/>
      <c r="G2085" s="10">
        <v>34</v>
      </c>
      <c r="H2085" s="11">
        <v>4.5140732873074898E-3</v>
      </c>
      <c r="I2085" s="10">
        <v>612</v>
      </c>
      <c r="J2085" s="11">
        <v>4.8601129261532797E-3</v>
      </c>
      <c r="K2085" s="10"/>
      <c r="L2085" s="11"/>
      <c r="M2085" s="10"/>
      <c r="N2085" s="11"/>
      <c r="O2085" s="58" t="s">
        <v>923</v>
      </c>
      <c r="P2085" s="59">
        <v>18</v>
      </c>
      <c r="Q2085" s="59">
        <v>18</v>
      </c>
      <c r="R2085" s="118"/>
    </row>
    <row r="2086" spans="2:18" s="1" customFormat="1" ht="11.85" customHeight="1" x14ac:dyDescent="0.15">
      <c r="B2086" s="116" t="s">
        <v>333</v>
      </c>
      <c r="C2086" s="52" t="s">
        <v>1013</v>
      </c>
      <c r="D2086" s="52" t="s">
        <v>906</v>
      </c>
      <c r="E2086" s="8"/>
      <c r="F2086" s="9"/>
      <c r="G2086" s="8">
        <v>29</v>
      </c>
      <c r="H2086" s="9">
        <v>3.8502389803505002E-3</v>
      </c>
      <c r="I2086" s="8">
        <v>642</v>
      </c>
      <c r="J2086" s="9">
        <v>5.0983537558666799E-3</v>
      </c>
      <c r="K2086" s="8"/>
      <c r="L2086" s="9"/>
      <c r="M2086" s="8"/>
      <c r="N2086" s="9"/>
      <c r="O2086" s="54" t="s">
        <v>909</v>
      </c>
      <c r="P2086" s="55">
        <v>22.137931034482801</v>
      </c>
      <c r="Q2086" s="55">
        <v>22.137931034482801</v>
      </c>
      <c r="R2086" s="117"/>
    </row>
    <row r="2087" spans="2:18" s="1" customFormat="1" ht="11.85" customHeight="1" x14ac:dyDescent="0.15">
      <c r="B2087" s="116" t="s">
        <v>575</v>
      </c>
      <c r="C2087" s="56" t="s">
        <v>916</v>
      </c>
      <c r="D2087" s="56" t="s">
        <v>906</v>
      </c>
      <c r="E2087" s="10"/>
      <c r="F2087" s="11"/>
      <c r="G2087" s="10">
        <v>7</v>
      </c>
      <c r="H2087" s="11">
        <v>9.2936802973977702E-4</v>
      </c>
      <c r="I2087" s="10">
        <v>81</v>
      </c>
      <c r="J2087" s="11">
        <v>6.4325024022616995E-4</v>
      </c>
      <c r="K2087" s="10"/>
      <c r="L2087" s="11"/>
      <c r="M2087" s="10"/>
      <c r="N2087" s="11"/>
      <c r="O2087" s="58" t="s">
        <v>934</v>
      </c>
      <c r="P2087" s="59">
        <v>11.5714285714286</v>
      </c>
      <c r="Q2087" s="59">
        <v>11.5714285714286</v>
      </c>
      <c r="R2087" s="118"/>
    </row>
    <row r="2088" spans="2:18" s="1" customFormat="1" ht="11.85" customHeight="1" x14ac:dyDescent="0.15">
      <c r="B2088" s="116" t="s">
        <v>530</v>
      </c>
      <c r="C2088" s="52" t="s">
        <v>1008</v>
      </c>
      <c r="D2088" s="52" t="s">
        <v>906</v>
      </c>
      <c r="E2088" s="8"/>
      <c r="F2088" s="9"/>
      <c r="G2088" s="8">
        <v>37</v>
      </c>
      <c r="H2088" s="9">
        <v>4.9123738714816796E-3</v>
      </c>
      <c r="I2088" s="8">
        <v>616</v>
      </c>
      <c r="J2088" s="9">
        <v>4.8918783701150702E-3</v>
      </c>
      <c r="K2088" s="8"/>
      <c r="L2088" s="9"/>
      <c r="M2088" s="8"/>
      <c r="N2088" s="9"/>
      <c r="O2088" s="54" t="s">
        <v>912</v>
      </c>
      <c r="P2088" s="55">
        <v>16.648648648648699</v>
      </c>
      <c r="Q2088" s="55">
        <v>16.648648648648699</v>
      </c>
      <c r="R2088" s="117"/>
    </row>
    <row r="2089" spans="2:18" s="1" customFormat="1" ht="11.85" customHeight="1" x14ac:dyDescent="0.15">
      <c r="B2089" s="116" t="s">
        <v>622</v>
      </c>
      <c r="C2089" s="56" t="s">
        <v>912</v>
      </c>
      <c r="D2089" s="56" t="s">
        <v>906</v>
      </c>
      <c r="E2089" s="10"/>
      <c r="F2089" s="11"/>
      <c r="G2089" s="10">
        <v>21</v>
      </c>
      <c r="H2089" s="11">
        <v>2.7881040892193299E-3</v>
      </c>
      <c r="I2089" s="10">
        <v>529</v>
      </c>
      <c r="J2089" s="11">
        <v>4.2009799639462202E-3</v>
      </c>
      <c r="K2089" s="10"/>
      <c r="L2089" s="11"/>
      <c r="M2089" s="10"/>
      <c r="N2089" s="11"/>
      <c r="O2089" s="58" t="s">
        <v>935</v>
      </c>
      <c r="P2089" s="59">
        <v>25.1904761904762</v>
      </c>
      <c r="Q2089" s="59">
        <v>25.1904761904762</v>
      </c>
      <c r="R2089" s="118"/>
    </row>
    <row r="2090" spans="2:18" s="1" customFormat="1" ht="11.85" customHeight="1" x14ac:dyDescent="0.15">
      <c r="B2090" s="116" t="s">
        <v>669</v>
      </c>
      <c r="C2090" s="52" t="s">
        <v>935</v>
      </c>
      <c r="D2090" s="52" t="s">
        <v>906</v>
      </c>
      <c r="E2090" s="8"/>
      <c r="F2090" s="9"/>
      <c r="G2090" s="8">
        <v>7</v>
      </c>
      <c r="H2090" s="9">
        <v>9.2936802973977702E-4</v>
      </c>
      <c r="I2090" s="8">
        <v>135</v>
      </c>
      <c r="J2090" s="9">
        <v>1.07208373371028E-3</v>
      </c>
      <c r="K2090" s="8"/>
      <c r="L2090" s="9"/>
      <c r="M2090" s="8"/>
      <c r="N2090" s="9"/>
      <c r="O2090" s="54" t="s">
        <v>944</v>
      </c>
      <c r="P2090" s="55">
        <v>19.285714285714299</v>
      </c>
      <c r="Q2090" s="55">
        <v>19.285714285714299</v>
      </c>
      <c r="R2090" s="117"/>
    </row>
    <row r="2091" spans="2:18" s="1" customFormat="1" ht="11.85" customHeight="1" x14ac:dyDescent="0.15">
      <c r="B2091" s="116" t="s">
        <v>623</v>
      </c>
      <c r="C2091" s="56" t="s">
        <v>912</v>
      </c>
      <c r="D2091" s="56" t="s">
        <v>906</v>
      </c>
      <c r="E2091" s="10"/>
      <c r="F2091" s="11"/>
      <c r="G2091" s="10">
        <v>5</v>
      </c>
      <c r="H2091" s="11">
        <v>6.63834306956984E-4</v>
      </c>
      <c r="I2091" s="10">
        <v>67</v>
      </c>
      <c r="J2091" s="11">
        <v>5.3207118635991801E-4</v>
      </c>
      <c r="K2091" s="10"/>
      <c r="L2091" s="11"/>
      <c r="M2091" s="10"/>
      <c r="N2091" s="11"/>
      <c r="O2091" s="58" t="s">
        <v>918</v>
      </c>
      <c r="P2091" s="59">
        <v>13.4</v>
      </c>
      <c r="Q2091" s="59">
        <v>13.4</v>
      </c>
      <c r="R2091" s="118"/>
    </row>
    <row r="2092" spans="2:18" s="1" customFormat="1" ht="11.85" customHeight="1" x14ac:dyDescent="0.15">
      <c r="B2092" s="116" t="s">
        <v>668</v>
      </c>
      <c r="C2092" s="52" t="s">
        <v>935</v>
      </c>
      <c r="D2092" s="52" t="s">
        <v>906</v>
      </c>
      <c r="E2092" s="8"/>
      <c r="F2092" s="9"/>
      <c r="G2092" s="8">
        <v>8</v>
      </c>
      <c r="H2092" s="9">
        <v>1.0621348911311699E-3</v>
      </c>
      <c r="I2092" s="8">
        <v>221</v>
      </c>
      <c r="J2092" s="9">
        <v>1.7550407788886899E-3</v>
      </c>
      <c r="K2092" s="8"/>
      <c r="L2092" s="9"/>
      <c r="M2092" s="8"/>
      <c r="N2092" s="9"/>
      <c r="O2092" s="54" t="s">
        <v>923</v>
      </c>
      <c r="P2092" s="55">
        <v>27.625</v>
      </c>
      <c r="Q2092" s="55">
        <v>27.625</v>
      </c>
      <c r="R2092" s="117"/>
    </row>
    <row r="2093" spans="2:18" s="1" customFormat="1" ht="11.85" customHeight="1" x14ac:dyDescent="0.15">
      <c r="B2093" s="116" t="s">
        <v>602</v>
      </c>
      <c r="C2093" s="56" t="s">
        <v>921</v>
      </c>
      <c r="D2093" s="56" t="s">
        <v>906</v>
      </c>
      <c r="E2093" s="10"/>
      <c r="F2093" s="11"/>
      <c r="G2093" s="10">
        <v>19</v>
      </c>
      <c r="H2093" s="11">
        <v>2.52257036643654E-3</v>
      </c>
      <c r="I2093" s="10">
        <v>232</v>
      </c>
      <c r="J2093" s="11">
        <v>1.8423957497835999E-3</v>
      </c>
      <c r="K2093" s="10"/>
      <c r="L2093" s="11"/>
      <c r="M2093" s="10"/>
      <c r="N2093" s="11"/>
      <c r="O2093" s="58" t="s">
        <v>944</v>
      </c>
      <c r="P2093" s="59">
        <v>12.210526315789499</v>
      </c>
      <c r="Q2093" s="59">
        <v>12.210526315789499</v>
      </c>
      <c r="R2093" s="118"/>
    </row>
    <row r="2094" spans="2:18" s="1" customFormat="1" ht="11.85" customHeight="1" x14ac:dyDescent="0.15">
      <c r="B2094" s="116" t="s">
        <v>528</v>
      </c>
      <c r="C2094" s="52" t="s">
        <v>1008</v>
      </c>
      <c r="D2094" s="52" t="s">
        <v>906</v>
      </c>
      <c r="E2094" s="8"/>
      <c r="F2094" s="9"/>
      <c r="G2094" s="8">
        <v>12</v>
      </c>
      <c r="H2094" s="9">
        <v>1.59320233669676E-3</v>
      </c>
      <c r="I2094" s="8">
        <v>162</v>
      </c>
      <c r="J2094" s="9">
        <v>1.2865004804523399E-3</v>
      </c>
      <c r="K2094" s="8"/>
      <c r="L2094" s="9"/>
      <c r="M2094" s="8"/>
      <c r="N2094" s="9"/>
      <c r="O2094" s="54" t="s">
        <v>935</v>
      </c>
      <c r="P2094" s="55">
        <v>13.5</v>
      </c>
      <c r="Q2094" s="55">
        <v>13.5</v>
      </c>
      <c r="R2094" s="117"/>
    </row>
    <row r="2095" spans="2:18" s="1" customFormat="1" ht="11.85" customHeight="1" x14ac:dyDescent="0.15">
      <c r="B2095" s="116" t="s">
        <v>531</v>
      </c>
      <c r="C2095" s="56" t="s">
        <v>1008</v>
      </c>
      <c r="D2095" s="56" t="s">
        <v>906</v>
      </c>
      <c r="E2095" s="10"/>
      <c r="F2095" s="11"/>
      <c r="G2095" s="10">
        <v>5</v>
      </c>
      <c r="H2095" s="11">
        <v>6.63834306956984E-4</v>
      </c>
      <c r="I2095" s="10">
        <v>159</v>
      </c>
      <c r="J2095" s="11">
        <v>1.2626763974810001E-3</v>
      </c>
      <c r="K2095" s="10"/>
      <c r="L2095" s="11"/>
      <c r="M2095" s="10"/>
      <c r="N2095" s="11"/>
      <c r="O2095" s="58" t="s">
        <v>934</v>
      </c>
      <c r="P2095" s="59">
        <v>31.8</v>
      </c>
      <c r="Q2095" s="59">
        <v>31.8</v>
      </c>
      <c r="R2095" s="118"/>
    </row>
    <row r="2096" spans="2:18" s="1" customFormat="1" ht="15.4" customHeight="1" x14ac:dyDescent="0.15">
      <c r="B2096" s="119" t="s">
        <v>1009</v>
      </c>
      <c r="C2096" s="63"/>
      <c r="D2096" s="63"/>
      <c r="E2096" s="20"/>
      <c r="F2096" s="22"/>
      <c r="G2096" s="20">
        <v>4</v>
      </c>
      <c r="H2096" s="22">
        <v>5.3106744556558701E-4</v>
      </c>
      <c r="I2096" s="20">
        <v>201</v>
      </c>
      <c r="J2096" s="22">
        <v>1.5962135590797601E-3</v>
      </c>
      <c r="K2096" s="20"/>
      <c r="L2096" s="22"/>
      <c r="M2096" s="20"/>
      <c r="N2096" s="22"/>
      <c r="O2096" s="63"/>
      <c r="P2096" s="64">
        <v>50.25</v>
      </c>
      <c r="Q2096" s="64">
        <v>50.25</v>
      </c>
      <c r="R2096" s="120">
        <v>18.25</v>
      </c>
    </row>
    <row r="2097" spans="2:18" s="1" customFormat="1" ht="14.65" customHeight="1" x14ac:dyDescent="0.15">
      <c r="B2097" s="119" t="s">
        <v>1010</v>
      </c>
      <c r="C2097" s="65"/>
      <c r="D2097" s="65"/>
      <c r="E2097" s="21">
        <v>1</v>
      </c>
      <c r="F2097" s="23">
        <v>8.4745762711864406E-3</v>
      </c>
      <c r="G2097" s="21">
        <v>117</v>
      </c>
      <c r="H2097" s="23">
        <v>1.5533722782793399E-2</v>
      </c>
      <c r="I2097" s="21">
        <v>2102</v>
      </c>
      <c r="J2097" s="23">
        <v>1.6692740801918599E-2</v>
      </c>
      <c r="K2097" s="21"/>
      <c r="L2097" s="23"/>
      <c r="M2097" s="21"/>
      <c r="N2097" s="23"/>
      <c r="O2097" s="65"/>
      <c r="P2097" s="66">
        <v>17.965811965812001</v>
      </c>
      <c r="Q2097" s="66">
        <v>17.965811965812001</v>
      </c>
      <c r="R2097" s="121"/>
    </row>
    <row r="2098" spans="2:18" s="1" customFormat="1" ht="14.65" customHeight="1" x14ac:dyDescent="0.15">
      <c r="B2098" s="108" t="s">
        <v>879</v>
      </c>
      <c r="C2098" s="122"/>
      <c r="D2098" s="122"/>
      <c r="E2098" s="109">
        <v>20</v>
      </c>
      <c r="F2098" s="110">
        <v>2.64830508474576E-3</v>
      </c>
      <c r="G2098" s="109">
        <v>7532</v>
      </c>
      <c r="H2098" s="110">
        <v>1</v>
      </c>
      <c r="I2098" s="109">
        <v>125923</v>
      </c>
      <c r="J2098" s="110">
        <v>1</v>
      </c>
      <c r="K2098" s="109"/>
      <c r="L2098" s="110"/>
      <c r="M2098" s="109"/>
      <c r="N2098" s="110"/>
      <c r="O2098" s="122"/>
      <c r="P2098" s="123">
        <v>16.718401486988899</v>
      </c>
      <c r="Q2098" s="123">
        <v>16.718401486988899</v>
      </c>
      <c r="R2098" s="124">
        <v>18.25</v>
      </c>
    </row>
    <row r="2099" spans="2:18" s="1" customFormat="1" ht="12.75" customHeight="1" x14ac:dyDescent="0.2">
      <c r="B2099" s="183" t="s">
        <v>979</v>
      </c>
      <c r="C2099" s="183"/>
      <c r="D2099" s="183"/>
      <c r="E2099" s="183"/>
      <c r="F2099" s="183"/>
      <c r="G2099" s="183"/>
      <c r="H2099" s="183"/>
      <c r="I2099" s="183"/>
      <c r="J2099" s="183"/>
      <c r="K2099" s="183"/>
      <c r="L2099" s="183"/>
      <c r="M2099" s="183"/>
      <c r="N2099" s="183"/>
      <c r="O2099" s="183"/>
      <c r="P2099" s="183"/>
      <c r="Q2099" s="183"/>
      <c r="R2099" s="183"/>
    </row>
    <row r="2100" spans="2:18" s="1" customFormat="1" ht="14.65" customHeight="1" x14ac:dyDescent="0.15"/>
    <row r="2101" spans="2:18" s="1" customFormat="1" ht="14.65" customHeight="1" x14ac:dyDescent="0.15">
      <c r="B2101" s="114" t="s">
        <v>1863</v>
      </c>
    </row>
    <row r="2102" spans="2:18" s="1" customFormat="1" ht="21.75" customHeight="1" x14ac:dyDescent="0.2">
      <c r="B2102" s="192"/>
      <c r="C2102" s="101"/>
      <c r="D2102" s="193"/>
      <c r="E2102" s="193"/>
      <c r="F2102" s="193"/>
      <c r="G2102" s="167" t="s">
        <v>885</v>
      </c>
      <c r="H2102" s="167"/>
      <c r="I2102" s="167"/>
      <c r="J2102" s="167"/>
      <c r="K2102" s="167"/>
      <c r="L2102" s="167"/>
      <c r="M2102" s="167"/>
      <c r="N2102" s="167"/>
      <c r="O2102" s="167"/>
      <c r="P2102" s="167"/>
      <c r="Q2102" s="167"/>
      <c r="R2102" s="167"/>
    </row>
    <row r="2103" spans="2:18" s="1" customFormat="1" ht="14.65" customHeight="1" x14ac:dyDescent="0.2">
      <c r="B2103" s="192"/>
      <c r="C2103" s="62"/>
      <c r="D2103" s="193"/>
      <c r="E2103" s="193"/>
      <c r="F2103" s="193"/>
      <c r="G2103" s="177" t="s">
        <v>832</v>
      </c>
      <c r="H2103" s="177"/>
      <c r="I2103" s="177"/>
      <c r="J2103" s="177"/>
      <c r="K2103" s="174" t="s">
        <v>886</v>
      </c>
      <c r="L2103" s="174"/>
      <c r="M2103" s="174"/>
      <c r="N2103" s="174"/>
      <c r="O2103" s="174" t="s">
        <v>887</v>
      </c>
      <c r="P2103" s="191" t="s">
        <v>888</v>
      </c>
      <c r="Q2103" s="191"/>
      <c r="R2103" s="191"/>
    </row>
    <row r="2104" spans="2:18" s="1" customFormat="1" ht="14.65" customHeight="1" x14ac:dyDescent="0.15">
      <c r="B2104" s="194" t="s">
        <v>274</v>
      </c>
      <c r="C2104" s="177" t="s">
        <v>1001</v>
      </c>
      <c r="D2104" s="177" t="s">
        <v>889</v>
      </c>
      <c r="E2104" s="195" t="s">
        <v>842</v>
      </c>
      <c r="F2104" s="195"/>
      <c r="G2104" s="177" t="s">
        <v>890</v>
      </c>
      <c r="H2104" s="177"/>
      <c r="I2104" s="177" t="s">
        <v>891</v>
      </c>
      <c r="J2104" s="177"/>
      <c r="K2104" s="174" t="s">
        <v>890</v>
      </c>
      <c r="L2104" s="174"/>
      <c r="M2104" s="174" t="s">
        <v>891</v>
      </c>
      <c r="N2104" s="174"/>
      <c r="O2104" s="174"/>
      <c r="P2104" s="191"/>
      <c r="Q2104" s="191"/>
      <c r="R2104" s="191"/>
    </row>
    <row r="2105" spans="2:18" s="1" customFormat="1" ht="37.15" customHeight="1" x14ac:dyDescent="0.15">
      <c r="B2105" s="194"/>
      <c r="C2105" s="177"/>
      <c r="D2105" s="177"/>
      <c r="E2105" s="50" t="s">
        <v>892</v>
      </c>
      <c r="F2105" s="50" t="s">
        <v>893</v>
      </c>
      <c r="G2105" s="50" t="s">
        <v>892</v>
      </c>
      <c r="H2105" s="27" t="s">
        <v>894</v>
      </c>
      <c r="I2105" s="50" t="s">
        <v>892</v>
      </c>
      <c r="J2105" s="27" t="s">
        <v>894</v>
      </c>
      <c r="K2105" s="27" t="s">
        <v>892</v>
      </c>
      <c r="L2105" s="27" t="s">
        <v>893</v>
      </c>
      <c r="M2105" s="27" t="s">
        <v>892</v>
      </c>
      <c r="N2105" s="27" t="s">
        <v>893</v>
      </c>
      <c r="O2105" s="174"/>
      <c r="P2105" s="27" t="s">
        <v>895</v>
      </c>
      <c r="Q2105" s="27" t="s">
        <v>896</v>
      </c>
      <c r="R2105" s="115" t="s">
        <v>897</v>
      </c>
    </row>
    <row r="2106" spans="2:18" s="1" customFormat="1" ht="11.85" customHeight="1" x14ac:dyDescent="0.15">
      <c r="B2106" s="116" t="s">
        <v>512</v>
      </c>
      <c r="C2106" s="52" t="s">
        <v>1002</v>
      </c>
      <c r="D2106" s="52" t="s">
        <v>906</v>
      </c>
      <c r="E2106" s="8"/>
      <c r="F2106" s="9"/>
      <c r="G2106" s="8">
        <v>21</v>
      </c>
      <c r="H2106" s="9">
        <v>3.6906854130052701E-2</v>
      </c>
      <c r="I2106" s="8">
        <v>313</v>
      </c>
      <c r="J2106" s="9">
        <v>2.4819601934818799E-2</v>
      </c>
      <c r="K2106" s="8">
        <v>1</v>
      </c>
      <c r="L2106" s="9">
        <v>4.7619047619047603E-2</v>
      </c>
      <c r="M2106" s="8">
        <v>16</v>
      </c>
      <c r="N2106" s="9">
        <v>5.1118210862619799E-2</v>
      </c>
      <c r="O2106" s="54" t="s">
        <v>912</v>
      </c>
      <c r="P2106" s="55">
        <v>14.9047619047619</v>
      </c>
      <c r="Q2106" s="55">
        <v>13.35</v>
      </c>
      <c r="R2106" s="117"/>
    </row>
    <row r="2107" spans="2:18" s="1" customFormat="1" ht="11.85" customHeight="1" x14ac:dyDescent="0.15">
      <c r="B2107" s="116" t="s">
        <v>284</v>
      </c>
      <c r="C2107" s="56" t="s">
        <v>1006</v>
      </c>
      <c r="D2107" s="56" t="s">
        <v>906</v>
      </c>
      <c r="E2107" s="10"/>
      <c r="F2107" s="11"/>
      <c r="G2107" s="10">
        <v>14</v>
      </c>
      <c r="H2107" s="11">
        <v>2.46045694200351E-2</v>
      </c>
      <c r="I2107" s="10">
        <v>497</v>
      </c>
      <c r="J2107" s="11">
        <v>3.9410038854967903E-2</v>
      </c>
      <c r="K2107" s="10">
        <v>7</v>
      </c>
      <c r="L2107" s="11">
        <v>0.5</v>
      </c>
      <c r="M2107" s="10">
        <v>184</v>
      </c>
      <c r="N2107" s="11">
        <v>0.37022132796780699</v>
      </c>
      <c r="O2107" s="58" t="s">
        <v>909</v>
      </c>
      <c r="P2107" s="59">
        <v>35.5</v>
      </c>
      <c r="Q2107" s="59">
        <v>14.714285714285699</v>
      </c>
      <c r="R2107" s="118"/>
    </row>
    <row r="2108" spans="2:18" s="1" customFormat="1" ht="11.85" customHeight="1" x14ac:dyDescent="0.15">
      <c r="B2108" s="116" t="s">
        <v>286</v>
      </c>
      <c r="C2108" s="52" t="s">
        <v>1006</v>
      </c>
      <c r="D2108" s="52" t="s">
        <v>906</v>
      </c>
      <c r="E2108" s="8"/>
      <c r="F2108" s="9"/>
      <c r="G2108" s="8">
        <v>1</v>
      </c>
      <c r="H2108" s="9">
        <v>1.7574692442882301E-3</v>
      </c>
      <c r="I2108" s="8">
        <v>54</v>
      </c>
      <c r="J2108" s="9">
        <v>4.2819760526524499E-3</v>
      </c>
      <c r="K2108" s="8">
        <v>1</v>
      </c>
      <c r="L2108" s="9">
        <v>1</v>
      </c>
      <c r="M2108" s="8">
        <v>24</v>
      </c>
      <c r="N2108" s="9">
        <v>0.44444444444444398</v>
      </c>
      <c r="O2108" s="54" t="s">
        <v>911</v>
      </c>
      <c r="P2108" s="55">
        <v>54</v>
      </c>
      <c r="Q2108" s="55"/>
      <c r="R2108" s="117"/>
    </row>
    <row r="2109" spans="2:18" s="1" customFormat="1" ht="11.85" customHeight="1" x14ac:dyDescent="0.15">
      <c r="B2109" s="116" t="s">
        <v>710</v>
      </c>
      <c r="C2109" s="56" t="s">
        <v>909</v>
      </c>
      <c r="D2109" s="56" t="s">
        <v>906</v>
      </c>
      <c r="E2109" s="10"/>
      <c r="F2109" s="11"/>
      <c r="G2109" s="10">
        <v>5</v>
      </c>
      <c r="H2109" s="11">
        <v>8.7873462214411308E-3</v>
      </c>
      <c r="I2109" s="10">
        <v>51</v>
      </c>
      <c r="J2109" s="11">
        <v>4.0440884941717603E-3</v>
      </c>
      <c r="K2109" s="10"/>
      <c r="L2109" s="11"/>
      <c r="M2109" s="10"/>
      <c r="N2109" s="11"/>
      <c r="O2109" s="58" t="s">
        <v>922</v>
      </c>
      <c r="P2109" s="59">
        <v>10.199999999999999</v>
      </c>
      <c r="Q2109" s="59">
        <v>10.199999999999999</v>
      </c>
      <c r="R2109" s="118"/>
    </row>
    <row r="2110" spans="2:18" s="1" customFormat="1" ht="11.85" customHeight="1" x14ac:dyDescent="0.15">
      <c r="B2110" s="116" t="s">
        <v>409</v>
      </c>
      <c r="C2110" s="52" t="s">
        <v>1003</v>
      </c>
      <c r="D2110" s="52" t="s">
        <v>906</v>
      </c>
      <c r="E2110" s="8"/>
      <c r="F2110" s="9"/>
      <c r="G2110" s="8">
        <v>2</v>
      </c>
      <c r="H2110" s="9">
        <v>3.5149384885764501E-3</v>
      </c>
      <c r="I2110" s="8">
        <v>40</v>
      </c>
      <c r="J2110" s="9">
        <v>3.1718341130758899E-3</v>
      </c>
      <c r="K2110" s="8"/>
      <c r="L2110" s="9"/>
      <c r="M2110" s="8"/>
      <c r="N2110" s="9"/>
      <c r="O2110" s="54" t="s">
        <v>931</v>
      </c>
      <c r="P2110" s="55">
        <v>20</v>
      </c>
      <c r="Q2110" s="55">
        <v>20</v>
      </c>
      <c r="R2110" s="117"/>
    </row>
    <row r="2111" spans="2:18" s="1" customFormat="1" ht="11.85" customHeight="1" x14ac:dyDescent="0.15">
      <c r="B2111" s="116" t="s">
        <v>359</v>
      </c>
      <c r="C2111" s="56" t="s">
        <v>1004</v>
      </c>
      <c r="D2111" s="56" t="s">
        <v>906</v>
      </c>
      <c r="E2111" s="10"/>
      <c r="F2111" s="11"/>
      <c r="G2111" s="10">
        <v>1</v>
      </c>
      <c r="H2111" s="11">
        <v>1.7574692442882301E-3</v>
      </c>
      <c r="I2111" s="10">
        <v>21</v>
      </c>
      <c r="J2111" s="11">
        <v>1.6652129093648401E-3</v>
      </c>
      <c r="K2111" s="10"/>
      <c r="L2111" s="11"/>
      <c r="M2111" s="10"/>
      <c r="N2111" s="11"/>
      <c r="O2111" s="58" t="s">
        <v>931</v>
      </c>
      <c r="P2111" s="59">
        <v>21</v>
      </c>
      <c r="Q2111" s="59">
        <v>21</v>
      </c>
      <c r="R2111" s="118"/>
    </row>
    <row r="2112" spans="2:18" s="1" customFormat="1" ht="11.85" customHeight="1" x14ac:dyDescent="0.15">
      <c r="B2112" s="116" t="s">
        <v>492</v>
      </c>
      <c r="C2112" s="52" t="s">
        <v>1002</v>
      </c>
      <c r="D2112" s="52" t="s">
        <v>906</v>
      </c>
      <c r="E2112" s="8"/>
      <c r="F2112" s="9"/>
      <c r="G2112" s="8">
        <v>13</v>
      </c>
      <c r="H2112" s="9">
        <v>2.2847100175746898E-2</v>
      </c>
      <c r="I2112" s="8">
        <v>679</v>
      </c>
      <c r="J2112" s="9">
        <v>5.3841884069463199E-2</v>
      </c>
      <c r="K2112" s="8">
        <v>7</v>
      </c>
      <c r="L2112" s="9">
        <v>0.53846153846153799</v>
      </c>
      <c r="M2112" s="8">
        <v>359</v>
      </c>
      <c r="N2112" s="9">
        <v>0.52871870397643606</v>
      </c>
      <c r="O2112" s="54" t="s">
        <v>907</v>
      </c>
      <c r="P2112" s="55">
        <v>52.230769230769198</v>
      </c>
      <c r="Q2112" s="55">
        <v>18.3333333333333</v>
      </c>
      <c r="R2112" s="117"/>
    </row>
    <row r="2113" spans="2:18" s="1" customFormat="1" ht="11.85" customHeight="1" x14ac:dyDescent="0.15">
      <c r="B2113" s="116" t="s">
        <v>505</v>
      </c>
      <c r="C2113" s="56" t="s">
        <v>1002</v>
      </c>
      <c r="D2113" s="56" t="s">
        <v>906</v>
      </c>
      <c r="E2113" s="10">
        <v>1</v>
      </c>
      <c r="F2113" s="11">
        <v>1.4705882352941201E-2</v>
      </c>
      <c r="G2113" s="10">
        <v>67</v>
      </c>
      <c r="H2113" s="11">
        <v>0.117750439367311</v>
      </c>
      <c r="I2113" s="10">
        <v>1848</v>
      </c>
      <c r="J2113" s="11">
        <v>0.146538736024106</v>
      </c>
      <c r="K2113" s="10">
        <v>23</v>
      </c>
      <c r="L2113" s="11">
        <v>0.34328358208955201</v>
      </c>
      <c r="M2113" s="10">
        <v>524</v>
      </c>
      <c r="N2113" s="11">
        <v>0.283549783549784</v>
      </c>
      <c r="O2113" s="58" t="s">
        <v>928</v>
      </c>
      <c r="P2113" s="59">
        <v>27.582089552238799</v>
      </c>
      <c r="Q2113" s="59">
        <v>14.409090909090899</v>
      </c>
      <c r="R2113" s="118"/>
    </row>
    <row r="2114" spans="2:18" s="1" customFormat="1" ht="11.85" customHeight="1" x14ac:dyDescent="0.15">
      <c r="B2114" s="116" t="s">
        <v>304</v>
      </c>
      <c r="C2114" s="52" t="s">
        <v>1006</v>
      </c>
      <c r="D2114" s="52" t="s">
        <v>906</v>
      </c>
      <c r="E2114" s="8"/>
      <c r="F2114" s="9"/>
      <c r="G2114" s="8">
        <v>52</v>
      </c>
      <c r="H2114" s="9">
        <v>9.1388400702987704E-2</v>
      </c>
      <c r="I2114" s="8">
        <v>1229</v>
      </c>
      <c r="J2114" s="9">
        <v>9.7454603124256606E-2</v>
      </c>
      <c r="K2114" s="8">
        <v>1</v>
      </c>
      <c r="L2114" s="9">
        <v>1.9230769230769201E-2</v>
      </c>
      <c r="M2114" s="8">
        <v>1</v>
      </c>
      <c r="N2114" s="9">
        <v>8.1366965012204999E-4</v>
      </c>
      <c r="O2114" s="54" t="s">
        <v>910</v>
      </c>
      <c r="P2114" s="55">
        <v>23.634615384615401</v>
      </c>
      <c r="Q2114" s="55">
        <v>23.490196078431399</v>
      </c>
      <c r="R2114" s="117"/>
    </row>
    <row r="2115" spans="2:18" s="1" customFormat="1" ht="11.85" customHeight="1" x14ac:dyDescent="0.15">
      <c r="B2115" s="116" t="s">
        <v>499</v>
      </c>
      <c r="C2115" s="56" t="s">
        <v>1002</v>
      </c>
      <c r="D2115" s="56" t="s">
        <v>906</v>
      </c>
      <c r="E2115" s="10"/>
      <c r="F2115" s="11"/>
      <c r="G2115" s="10">
        <v>4</v>
      </c>
      <c r="H2115" s="11">
        <v>7.0298769771529003E-3</v>
      </c>
      <c r="I2115" s="10">
        <v>125</v>
      </c>
      <c r="J2115" s="11">
        <v>9.91198160336214E-3</v>
      </c>
      <c r="K2115" s="10">
        <v>2</v>
      </c>
      <c r="L2115" s="11">
        <v>0.5</v>
      </c>
      <c r="M2115" s="10">
        <v>26</v>
      </c>
      <c r="N2115" s="11">
        <v>0.20799999999999999</v>
      </c>
      <c r="O2115" s="58" t="s">
        <v>913</v>
      </c>
      <c r="P2115" s="59">
        <v>31.25</v>
      </c>
      <c r="Q2115" s="59">
        <v>19.5</v>
      </c>
      <c r="R2115" s="118"/>
    </row>
    <row r="2116" spans="2:18" s="1" customFormat="1" ht="11.85" customHeight="1" x14ac:dyDescent="0.15">
      <c r="B2116" s="116" t="s">
        <v>759</v>
      </c>
      <c r="C2116" s="52" t="s">
        <v>1006</v>
      </c>
      <c r="D2116" s="52" t="s">
        <v>906</v>
      </c>
      <c r="E2116" s="8"/>
      <c r="F2116" s="9"/>
      <c r="G2116" s="8">
        <v>2</v>
      </c>
      <c r="H2116" s="9">
        <v>3.5149384885764501E-3</v>
      </c>
      <c r="I2116" s="8">
        <v>18</v>
      </c>
      <c r="J2116" s="9">
        <v>1.42732535088415E-3</v>
      </c>
      <c r="K2116" s="8"/>
      <c r="L2116" s="9"/>
      <c r="M2116" s="8"/>
      <c r="N2116" s="9"/>
      <c r="O2116" s="54" t="s">
        <v>912</v>
      </c>
      <c r="P2116" s="55">
        <v>9</v>
      </c>
      <c r="Q2116" s="55">
        <v>9</v>
      </c>
      <c r="R2116" s="117"/>
    </row>
    <row r="2117" spans="2:18" s="1" customFormat="1" ht="11.85" customHeight="1" x14ac:dyDescent="0.15">
      <c r="B2117" s="116" t="s">
        <v>682</v>
      </c>
      <c r="C2117" s="56" t="s">
        <v>928</v>
      </c>
      <c r="D2117" s="56" t="s">
        <v>906</v>
      </c>
      <c r="E2117" s="10"/>
      <c r="F2117" s="11"/>
      <c r="G2117" s="10">
        <v>1</v>
      </c>
      <c r="H2117" s="11">
        <v>1.7574692442882301E-3</v>
      </c>
      <c r="I2117" s="10">
        <v>45</v>
      </c>
      <c r="J2117" s="11">
        <v>3.5683133772103702E-3</v>
      </c>
      <c r="K2117" s="10">
        <v>1</v>
      </c>
      <c r="L2117" s="11">
        <v>1</v>
      </c>
      <c r="M2117" s="10">
        <v>15</v>
      </c>
      <c r="N2117" s="11">
        <v>0.33333333333333298</v>
      </c>
      <c r="O2117" s="58" t="s">
        <v>943</v>
      </c>
      <c r="P2117" s="59">
        <v>45</v>
      </c>
      <c r="Q2117" s="59"/>
      <c r="R2117" s="118"/>
    </row>
    <row r="2118" spans="2:18" s="1" customFormat="1" ht="11.85" customHeight="1" x14ac:dyDescent="0.15">
      <c r="B2118" s="116" t="s">
        <v>434</v>
      </c>
      <c r="C2118" s="52" t="s">
        <v>1007</v>
      </c>
      <c r="D2118" s="52" t="s">
        <v>906</v>
      </c>
      <c r="E2118" s="8"/>
      <c r="F2118" s="9"/>
      <c r="G2118" s="8">
        <v>2</v>
      </c>
      <c r="H2118" s="9">
        <v>3.5149384885764501E-3</v>
      </c>
      <c r="I2118" s="8">
        <v>40</v>
      </c>
      <c r="J2118" s="9">
        <v>3.1718341130758899E-3</v>
      </c>
      <c r="K2118" s="8"/>
      <c r="L2118" s="9"/>
      <c r="M2118" s="8"/>
      <c r="N2118" s="9"/>
      <c r="O2118" s="54" t="s">
        <v>935</v>
      </c>
      <c r="P2118" s="55">
        <v>20</v>
      </c>
      <c r="Q2118" s="55">
        <v>20</v>
      </c>
      <c r="R2118" s="117"/>
    </row>
    <row r="2119" spans="2:18" s="1" customFormat="1" ht="11.85" customHeight="1" x14ac:dyDescent="0.15">
      <c r="B2119" s="116" t="s">
        <v>504</v>
      </c>
      <c r="C2119" s="56" t="s">
        <v>1002</v>
      </c>
      <c r="D2119" s="56" t="s">
        <v>906</v>
      </c>
      <c r="E2119" s="10"/>
      <c r="F2119" s="11"/>
      <c r="G2119" s="10">
        <v>76</v>
      </c>
      <c r="H2119" s="11">
        <v>0.13356766256590499</v>
      </c>
      <c r="I2119" s="10">
        <v>1697</v>
      </c>
      <c r="J2119" s="11">
        <v>0.13456506224724399</v>
      </c>
      <c r="K2119" s="10">
        <v>14</v>
      </c>
      <c r="L2119" s="11">
        <v>0.18421052631578899</v>
      </c>
      <c r="M2119" s="10">
        <v>338</v>
      </c>
      <c r="N2119" s="11">
        <v>0.19917501473188001</v>
      </c>
      <c r="O2119" s="58" t="s">
        <v>909</v>
      </c>
      <c r="P2119" s="59">
        <v>22.328947368421101</v>
      </c>
      <c r="Q2119" s="59">
        <v>15.1451612903226</v>
      </c>
      <c r="R2119" s="118"/>
    </row>
    <row r="2120" spans="2:18" s="1" customFormat="1" ht="11.85" customHeight="1" x14ac:dyDescent="0.15">
      <c r="B2120" s="116" t="s">
        <v>291</v>
      </c>
      <c r="C2120" s="52" t="s">
        <v>1006</v>
      </c>
      <c r="D2120" s="52" t="s">
        <v>906</v>
      </c>
      <c r="E2120" s="8"/>
      <c r="F2120" s="9"/>
      <c r="G2120" s="8">
        <v>1</v>
      </c>
      <c r="H2120" s="9">
        <v>1.7574692442882301E-3</v>
      </c>
      <c r="I2120" s="8">
        <v>11</v>
      </c>
      <c r="J2120" s="9">
        <v>8.7225438109586899E-4</v>
      </c>
      <c r="K2120" s="8"/>
      <c r="L2120" s="9"/>
      <c r="M2120" s="8"/>
      <c r="N2120" s="9"/>
      <c r="O2120" s="54" t="s">
        <v>913</v>
      </c>
      <c r="P2120" s="55">
        <v>11</v>
      </c>
      <c r="Q2120" s="55">
        <v>11</v>
      </c>
      <c r="R2120" s="117"/>
    </row>
    <row r="2121" spans="2:18" s="1" customFormat="1" ht="11.85" customHeight="1" x14ac:dyDescent="0.15">
      <c r="B2121" s="116" t="s">
        <v>283</v>
      </c>
      <c r="C2121" s="56" t="s">
        <v>1006</v>
      </c>
      <c r="D2121" s="56" t="s">
        <v>906</v>
      </c>
      <c r="E2121" s="10"/>
      <c r="F2121" s="11"/>
      <c r="G2121" s="10">
        <v>1</v>
      </c>
      <c r="H2121" s="11">
        <v>1.7574692442882301E-3</v>
      </c>
      <c r="I2121" s="10">
        <v>17</v>
      </c>
      <c r="J2121" s="11">
        <v>1.3480294980572499E-3</v>
      </c>
      <c r="K2121" s="10"/>
      <c r="L2121" s="11"/>
      <c r="M2121" s="10"/>
      <c r="N2121" s="11"/>
      <c r="O2121" s="58" t="s">
        <v>900</v>
      </c>
      <c r="P2121" s="59">
        <v>17</v>
      </c>
      <c r="Q2121" s="59">
        <v>17</v>
      </c>
      <c r="R2121" s="118"/>
    </row>
    <row r="2122" spans="2:18" s="1" customFormat="1" ht="11.85" customHeight="1" x14ac:dyDescent="0.15">
      <c r="B2122" s="116" t="s">
        <v>705</v>
      </c>
      <c r="C2122" s="52" t="s">
        <v>909</v>
      </c>
      <c r="D2122" s="52" t="s">
        <v>906</v>
      </c>
      <c r="E2122" s="8">
        <v>2</v>
      </c>
      <c r="F2122" s="9">
        <v>7.09219858156028E-3</v>
      </c>
      <c r="G2122" s="8">
        <v>280</v>
      </c>
      <c r="H2122" s="9">
        <v>0.49209138840070299</v>
      </c>
      <c r="I2122" s="8">
        <v>5219</v>
      </c>
      <c r="J2122" s="9">
        <v>0.41384505590357601</v>
      </c>
      <c r="K2122" s="8"/>
      <c r="L2122" s="9"/>
      <c r="M2122" s="8"/>
      <c r="N2122" s="9"/>
      <c r="O2122" s="54" t="s">
        <v>944</v>
      </c>
      <c r="P2122" s="55">
        <v>18.639285714285698</v>
      </c>
      <c r="Q2122" s="55">
        <v>18.639285714285698</v>
      </c>
      <c r="R2122" s="117"/>
    </row>
    <row r="2123" spans="2:18" s="1" customFormat="1" ht="11.85" customHeight="1" x14ac:dyDescent="0.15">
      <c r="B2123" s="116" t="s">
        <v>303</v>
      </c>
      <c r="C2123" s="56" t="s">
        <v>1006</v>
      </c>
      <c r="D2123" s="56" t="s">
        <v>906</v>
      </c>
      <c r="E2123" s="10"/>
      <c r="F2123" s="11"/>
      <c r="G2123" s="10">
        <v>14</v>
      </c>
      <c r="H2123" s="11">
        <v>2.46045694200351E-2</v>
      </c>
      <c r="I2123" s="10">
        <v>390</v>
      </c>
      <c r="J2123" s="11">
        <v>3.09253826024899E-2</v>
      </c>
      <c r="K2123" s="10">
        <v>3</v>
      </c>
      <c r="L2123" s="11">
        <v>0.214285714285714</v>
      </c>
      <c r="M2123" s="10">
        <v>97</v>
      </c>
      <c r="N2123" s="11">
        <v>0.248717948717949</v>
      </c>
      <c r="O2123" s="58" t="s">
        <v>920</v>
      </c>
      <c r="P2123" s="59">
        <v>27.8571428571429</v>
      </c>
      <c r="Q2123" s="59">
        <v>18.454545454545499</v>
      </c>
      <c r="R2123" s="118"/>
    </row>
    <row r="2124" spans="2:18" s="1" customFormat="1" ht="11.85" customHeight="1" x14ac:dyDescent="0.15">
      <c r="B2124" s="116" t="s">
        <v>450</v>
      </c>
      <c r="C2124" s="52" t="s">
        <v>1007</v>
      </c>
      <c r="D2124" s="52" t="s">
        <v>906</v>
      </c>
      <c r="E2124" s="8"/>
      <c r="F2124" s="9"/>
      <c r="G2124" s="8">
        <v>1</v>
      </c>
      <c r="H2124" s="9">
        <v>1.7574692442882301E-3</v>
      </c>
      <c r="I2124" s="8">
        <v>22</v>
      </c>
      <c r="J2124" s="9">
        <v>1.7445087621917399E-3</v>
      </c>
      <c r="K2124" s="8"/>
      <c r="L2124" s="9"/>
      <c r="M2124" s="8"/>
      <c r="N2124" s="9"/>
      <c r="O2124" s="54" t="s">
        <v>921</v>
      </c>
      <c r="P2124" s="55">
        <v>22</v>
      </c>
      <c r="Q2124" s="55">
        <v>22</v>
      </c>
      <c r="R2124" s="117"/>
    </row>
    <row r="2125" spans="2:18" s="1" customFormat="1" ht="11.85" customHeight="1" x14ac:dyDescent="0.15">
      <c r="B2125" s="116" t="s">
        <v>503</v>
      </c>
      <c r="C2125" s="56" t="s">
        <v>1002</v>
      </c>
      <c r="D2125" s="56" t="s">
        <v>906</v>
      </c>
      <c r="E2125" s="10"/>
      <c r="F2125" s="11"/>
      <c r="G2125" s="10">
        <v>2</v>
      </c>
      <c r="H2125" s="11">
        <v>3.5149384885764501E-3</v>
      </c>
      <c r="I2125" s="10">
        <v>56</v>
      </c>
      <c r="J2125" s="11">
        <v>4.4405677583062401E-3</v>
      </c>
      <c r="K2125" s="10"/>
      <c r="L2125" s="11"/>
      <c r="M2125" s="10"/>
      <c r="N2125" s="11"/>
      <c r="O2125" s="58" t="s">
        <v>910</v>
      </c>
      <c r="P2125" s="59">
        <v>28</v>
      </c>
      <c r="Q2125" s="59">
        <v>28</v>
      </c>
      <c r="R2125" s="118"/>
    </row>
    <row r="2126" spans="2:18" s="1" customFormat="1" ht="11.85" customHeight="1" x14ac:dyDescent="0.15">
      <c r="B2126" s="116" t="s">
        <v>397</v>
      </c>
      <c r="C2126" s="52" t="s">
        <v>1003</v>
      </c>
      <c r="D2126" s="52" t="s">
        <v>906</v>
      </c>
      <c r="E2126" s="8"/>
      <c r="F2126" s="9"/>
      <c r="G2126" s="8">
        <v>1</v>
      </c>
      <c r="H2126" s="9">
        <v>1.7574692442882301E-3</v>
      </c>
      <c r="I2126" s="8">
        <v>19</v>
      </c>
      <c r="J2126" s="9">
        <v>1.5066212037110501E-3</v>
      </c>
      <c r="K2126" s="8"/>
      <c r="L2126" s="9"/>
      <c r="M2126" s="8"/>
      <c r="N2126" s="9"/>
      <c r="O2126" s="54" t="s">
        <v>935</v>
      </c>
      <c r="P2126" s="55">
        <v>19</v>
      </c>
      <c r="Q2126" s="55">
        <v>19</v>
      </c>
      <c r="R2126" s="117"/>
    </row>
    <row r="2127" spans="2:18" s="1" customFormat="1" ht="11.85" customHeight="1" x14ac:dyDescent="0.15">
      <c r="B2127" s="116" t="s">
        <v>290</v>
      </c>
      <c r="C2127" s="56" t="s">
        <v>1006</v>
      </c>
      <c r="D2127" s="56" t="s">
        <v>906</v>
      </c>
      <c r="E2127" s="10"/>
      <c r="F2127" s="11"/>
      <c r="G2127" s="10">
        <v>2</v>
      </c>
      <c r="H2127" s="11">
        <v>3.5149384885764501E-3</v>
      </c>
      <c r="I2127" s="10">
        <v>21</v>
      </c>
      <c r="J2127" s="11">
        <v>1.6652129093648401E-3</v>
      </c>
      <c r="K2127" s="10"/>
      <c r="L2127" s="11"/>
      <c r="M2127" s="10"/>
      <c r="N2127" s="11"/>
      <c r="O2127" s="58" t="s">
        <v>912</v>
      </c>
      <c r="P2127" s="59">
        <v>10.5</v>
      </c>
      <c r="Q2127" s="59">
        <v>10.5</v>
      </c>
      <c r="R2127" s="118"/>
    </row>
    <row r="2128" spans="2:18" s="1" customFormat="1" ht="11.85" customHeight="1" x14ac:dyDescent="0.15">
      <c r="B2128" s="116" t="s">
        <v>537</v>
      </c>
      <c r="C2128" s="52" t="s">
        <v>1008</v>
      </c>
      <c r="D2128" s="52" t="s">
        <v>906</v>
      </c>
      <c r="E2128" s="8"/>
      <c r="F2128" s="9"/>
      <c r="G2128" s="8">
        <v>2</v>
      </c>
      <c r="H2128" s="9">
        <v>3.5149384885764501E-3</v>
      </c>
      <c r="I2128" s="8">
        <v>105</v>
      </c>
      <c r="J2128" s="9">
        <v>8.3260645468241998E-3</v>
      </c>
      <c r="K2128" s="8">
        <v>2</v>
      </c>
      <c r="L2128" s="9">
        <v>1</v>
      </c>
      <c r="M2128" s="8">
        <v>45</v>
      </c>
      <c r="N2128" s="9">
        <v>0.42857142857142899</v>
      </c>
      <c r="O2128" s="54" t="s">
        <v>922</v>
      </c>
      <c r="P2128" s="55">
        <v>52.5</v>
      </c>
      <c r="Q2128" s="55"/>
      <c r="R2128" s="117"/>
    </row>
    <row r="2129" spans="2:18" s="1" customFormat="1" ht="11.85" customHeight="1" x14ac:dyDescent="0.15">
      <c r="B2129" s="116" t="s">
        <v>491</v>
      </c>
      <c r="C2129" s="56" t="s">
        <v>1002</v>
      </c>
      <c r="D2129" s="56" t="s">
        <v>906</v>
      </c>
      <c r="E2129" s="10"/>
      <c r="F2129" s="11"/>
      <c r="G2129" s="10">
        <v>3</v>
      </c>
      <c r="H2129" s="11">
        <v>5.2724077328646802E-3</v>
      </c>
      <c r="I2129" s="10">
        <v>79</v>
      </c>
      <c r="J2129" s="11">
        <v>6.2643723733248804E-3</v>
      </c>
      <c r="K2129" s="10">
        <v>1</v>
      </c>
      <c r="L2129" s="11">
        <v>0.33333333333333298</v>
      </c>
      <c r="M2129" s="10">
        <v>27</v>
      </c>
      <c r="N2129" s="11">
        <v>0.341772151898734</v>
      </c>
      <c r="O2129" s="58" t="s">
        <v>951</v>
      </c>
      <c r="P2129" s="59">
        <v>26.3333333333333</v>
      </c>
      <c r="Q2129" s="59">
        <v>11</v>
      </c>
      <c r="R2129" s="118"/>
    </row>
    <row r="2130" spans="2:18" s="1" customFormat="1" ht="11.85" customHeight="1" x14ac:dyDescent="0.15">
      <c r="B2130" s="116" t="s">
        <v>501</v>
      </c>
      <c r="C2130" s="52" t="s">
        <v>1002</v>
      </c>
      <c r="D2130" s="52" t="s">
        <v>906</v>
      </c>
      <c r="E2130" s="8"/>
      <c r="F2130" s="9"/>
      <c r="G2130" s="8">
        <v>1</v>
      </c>
      <c r="H2130" s="9">
        <v>1.7574692442882301E-3</v>
      </c>
      <c r="I2130" s="8">
        <v>15</v>
      </c>
      <c r="J2130" s="9">
        <v>1.1894377924034599E-3</v>
      </c>
      <c r="K2130" s="8"/>
      <c r="L2130" s="9"/>
      <c r="M2130" s="8"/>
      <c r="N2130" s="9"/>
      <c r="O2130" s="54" t="s">
        <v>915</v>
      </c>
      <c r="P2130" s="55">
        <v>15</v>
      </c>
      <c r="Q2130" s="55">
        <v>15</v>
      </c>
      <c r="R2130" s="117"/>
    </row>
    <row r="2131" spans="2:18" s="1" customFormat="1" ht="15.4" customHeight="1" x14ac:dyDescent="0.15">
      <c r="B2131" s="119" t="s">
        <v>1009</v>
      </c>
      <c r="C2131" s="63"/>
      <c r="D2131" s="63"/>
      <c r="E2131" s="20"/>
      <c r="F2131" s="22"/>
      <c r="G2131" s="20"/>
      <c r="H2131" s="22"/>
      <c r="I2131" s="20"/>
      <c r="J2131" s="22"/>
      <c r="K2131" s="20"/>
      <c r="L2131" s="22"/>
      <c r="M2131" s="20"/>
      <c r="N2131" s="22"/>
      <c r="O2131" s="63"/>
      <c r="P2131" s="64"/>
      <c r="Q2131" s="64"/>
      <c r="R2131" s="120"/>
    </row>
    <row r="2132" spans="2:18" s="1" customFormat="1" ht="14.65" customHeight="1" x14ac:dyDescent="0.15">
      <c r="B2132" s="119" t="s">
        <v>1010</v>
      </c>
      <c r="C2132" s="65"/>
      <c r="D2132" s="65"/>
      <c r="E2132" s="21">
        <v>0</v>
      </c>
      <c r="F2132" s="23">
        <v>0</v>
      </c>
      <c r="G2132" s="21">
        <v>0</v>
      </c>
      <c r="H2132" s="23">
        <v>0</v>
      </c>
      <c r="I2132" s="21">
        <v>0</v>
      </c>
      <c r="J2132" s="23">
        <v>0</v>
      </c>
      <c r="K2132" s="21">
        <v>0</v>
      </c>
      <c r="L2132" s="23">
        <v>0</v>
      </c>
      <c r="M2132" s="21">
        <v>0</v>
      </c>
      <c r="N2132" s="23">
        <v>0</v>
      </c>
      <c r="O2132" s="65"/>
      <c r="P2132" s="66">
        <v>0</v>
      </c>
      <c r="Q2132" s="66">
        <v>0</v>
      </c>
      <c r="R2132" s="121"/>
    </row>
    <row r="2133" spans="2:18" s="1" customFormat="1" ht="14.65" customHeight="1" x14ac:dyDescent="0.15">
      <c r="B2133" s="108" t="s">
        <v>879</v>
      </c>
      <c r="C2133" s="122"/>
      <c r="D2133" s="122"/>
      <c r="E2133" s="109">
        <v>3</v>
      </c>
      <c r="F2133" s="110">
        <v>5.2447552447552502E-3</v>
      </c>
      <c r="G2133" s="109">
        <v>569</v>
      </c>
      <c r="H2133" s="110">
        <v>1</v>
      </c>
      <c r="I2133" s="109">
        <v>12611</v>
      </c>
      <c r="J2133" s="110">
        <v>1</v>
      </c>
      <c r="K2133" s="109">
        <v>63</v>
      </c>
      <c r="L2133" s="110">
        <v>0.110720562390158</v>
      </c>
      <c r="M2133" s="109">
        <v>1656</v>
      </c>
      <c r="N2133" s="110">
        <v>0.131313932281342</v>
      </c>
      <c r="O2133" s="122"/>
      <c r="P2133" s="123">
        <v>22.163444639718801</v>
      </c>
      <c r="Q2133" s="123">
        <v>17.915019762845901</v>
      </c>
      <c r="R2133" s="124"/>
    </row>
    <row r="2134" spans="2:18" s="1" customFormat="1" ht="12.75" customHeight="1" x14ac:dyDescent="0.2">
      <c r="B2134" s="183" t="s">
        <v>979</v>
      </c>
      <c r="C2134" s="183"/>
      <c r="D2134" s="183"/>
      <c r="E2134" s="183"/>
      <c r="F2134" s="183"/>
      <c r="G2134" s="183"/>
      <c r="H2134" s="183"/>
      <c r="I2134" s="183"/>
      <c r="J2134" s="183"/>
      <c r="K2134" s="183"/>
      <c r="L2134" s="183"/>
      <c r="M2134" s="183"/>
      <c r="N2134" s="183"/>
      <c r="O2134" s="183"/>
      <c r="P2134" s="183"/>
      <c r="Q2134" s="183"/>
      <c r="R2134" s="183"/>
    </row>
  </sheetData>
  <mergeCells count="856">
    <mergeCell ref="B2134:R2134"/>
    <mergeCell ref="D2104:D2105"/>
    <mergeCell ref="E2104:F2104"/>
    <mergeCell ref="G2104:H2104"/>
    <mergeCell ref="I2104:J2104"/>
    <mergeCell ref="K2104:L2104"/>
    <mergeCell ref="M2104:N2104"/>
    <mergeCell ref="B2099:R2099"/>
    <mergeCell ref="B2102:B2103"/>
    <mergeCell ref="D2102:F2103"/>
    <mergeCell ref="G2102:R2102"/>
    <mergeCell ref="G2103:J2103"/>
    <mergeCell ref="K2103:N2103"/>
    <mergeCell ref="O2103:O2105"/>
    <mergeCell ref="P2103:R2104"/>
    <mergeCell ref="B2104:B2105"/>
    <mergeCell ref="C2104:C2105"/>
    <mergeCell ref="D2058:D2059"/>
    <mergeCell ref="E2058:F2058"/>
    <mergeCell ref="G2058:H2058"/>
    <mergeCell ref="I2058:J2058"/>
    <mergeCell ref="K2058:L2058"/>
    <mergeCell ref="M2058:N2058"/>
    <mergeCell ref="B2053:R2053"/>
    <mergeCell ref="B2056:B2057"/>
    <mergeCell ref="D2056:F2057"/>
    <mergeCell ref="G2056:R2056"/>
    <mergeCell ref="G2057:J2057"/>
    <mergeCell ref="K2057:N2057"/>
    <mergeCell ref="O2057:O2059"/>
    <mergeCell ref="P2057:R2058"/>
    <mergeCell ref="B2058:B2059"/>
    <mergeCell ref="C2058:C2059"/>
    <mergeCell ref="D2047:D2048"/>
    <mergeCell ref="E2047:F2047"/>
    <mergeCell ref="G2047:H2047"/>
    <mergeCell ref="I2047:J2047"/>
    <mergeCell ref="K2047:L2047"/>
    <mergeCell ref="M2047:N2047"/>
    <mergeCell ref="B2042:R2042"/>
    <mergeCell ref="B2045:B2046"/>
    <mergeCell ref="D2045:F2046"/>
    <mergeCell ref="G2045:R2045"/>
    <mergeCell ref="G2046:J2046"/>
    <mergeCell ref="K2046:N2046"/>
    <mergeCell ref="O2046:O2048"/>
    <mergeCell ref="P2046:R2047"/>
    <mergeCell ref="B2047:B2048"/>
    <mergeCell ref="C2047:C2048"/>
    <mergeCell ref="D2005:D2006"/>
    <mergeCell ref="E2005:F2005"/>
    <mergeCell ref="G2005:H2005"/>
    <mergeCell ref="I2005:J2005"/>
    <mergeCell ref="K2005:L2005"/>
    <mergeCell ref="M2005:N2005"/>
    <mergeCell ref="B2000:R2000"/>
    <mergeCell ref="B2003:B2004"/>
    <mergeCell ref="D2003:F2004"/>
    <mergeCell ref="G2003:R2003"/>
    <mergeCell ref="G2004:J2004"/>
    <mergeCell ref="K2004:N2004"/>
    <mergeCell ref="O2004:O2006"/>
    <mergeCell ref="P2004:R2005"/>
    <mergeCell ref="B2005:B2006"/>
    <mergeCell ref="C2005:C2006"/>
    <mergeCell ref="D1963:D1964"/>
    <mergeCell ref="E1963:F1963"/>
    <mergeCell ref="G1963:H1963"/>
    <mergeCell ref="I1963:J1963"/>
    <mergeCell ref="K1963:L1963"/>
    <mergeCell ref="M1963:N1963"/>
    <mergeCell ref="B1958:R1958"/>
    <mergeCell ref="B1961:B1962"/>
    <mergeCell ref="D1961:F1962"/>
    <mergeCell ref="G1961:R1961"/>
    <mergeCell ref="G1962:J1962"/>
    <mergeCell ref="K1962:N1962"/>
    <mergeCell ref="O1962:O1964"/>
    <mergeCell ref="P1962:R1963"/>
    <mergeCell ref="B1963:B1964"/>
    <mergeCell ref="C1963:C1964"/>
    <mergeCell ref="D1919:D1920"/>
    <mergeCell ref="E1919:F1919"/>
    <mergeCell ref="G1919:H1919"/>
    <mergeCell ref="I1919:J1919"/>
    <mergeCell ref="K1919:L1919"/>
    <mergeCell ref="M1919:N1919"/>
    <mergeCell ref="B1914:R1914"/>
    <mergeCell ref="B1917:B1918"/>
    <mergeCell ref="D1917:F1918"/>
    <mergeCell ref="G1917:R1917"/>
    <mergeCell ref="G1918:J1918"/>
    <mergeCell ref="K1918:N1918"/>
    <mergeCell ref="O1918:O1920"/>
    <mergeCell ref="P1918:R1919"/>
    <mergeCell ref="B1919:B1920"/>
    <mergeCell ref="C1919:C1920"/>
    <mergeCell ref="D1851:D1852"/>
    <mergeCell ref="E1851:F1851"/>
    <mergeCell ref="G1851:H1851"/>
    <mergeCell ref="I1851:J1851"/>
    <mergeCell ref="K1851:L1851"/>
    <mergeCell ref="M1851:N1851"/>
    <mergeCell ref="B1846:R1846"/>
    <mergeCell ref="B1849:B1850"/>
    <mergeCell ref="D1849:F1850"/>
    <mergeCell ref="G1849:R1849"/>
    <mergeCell ref="G1850:J1850"/>
    <mergeCell ref="K1850:N1850"/>
    <mergeCell ref="O1850:O1852"/>
    <mergeCell ref="P1850:R1851"/>
    <mergeCell ref="B1851:B1852"/>
    <mergeCell ref="C1851:C1852"/>
    <mergeCell ref="D1811:D1812"/>
    <mergeCell ref="E1811:F1811"/>
    <mergeCell ref="G1811:H1811"/>
    <mergeCell ref="I1811:J1811"/>
    <mergeCell ref="K1811:L1811"/>
    <mergeCell ref="M1811:N1811"/>
    <mergeCell ref="B1806:R1806"/>
    <mergeCell ref="B1809:B1810"/>
    <mergeCell ref="D1809:F1810"/>
    <mergeCell ref="G1809:R1809"/>
    <mergeCell ref="G1810:J1810"/>
    <mergeCell ref="K1810:N1810"/>
    <mergeCell ref="O1810:O1812"/>
    <mergeCell ref="P1810:R1811"/>
    <mergeCell ref="B1811:B1812"/>
    <mergeCell ref="C1811:C1812"/>
    <mergeCell ref="D1770:D1771"/>
    <mergeCell ref="E1770:F1770"/>
    <mergeCell ref="G1770:H1770"/>
    <mergeCell ref="I1770:J1770"/>
    <mergeCell ref="K1770:L1770"/>
    <mergeCell ref="M1770:N1770"/>
    <mergeCell ref="B1765:R1765"/>
    <mergeCell ref="B1768:B1769"/>
    <mergeCell ref="D1768:F1769"/>
    <mergeCell ref="G1768:R1768"/>
    <mergeCell ref="G1769:J1769"/>
    <mergeCell ref="K1769:N1769"/>
    <mergeCell ref="O1769:O1771"/>
    <mergeCell ref="P1769:R1770"/>
    <mergeCell ref="B1770:B1771"/>
    <mergeCell ref="C1770:C1771"/>
    <mergeCell ref="D1722:D1723"/>
    <mergeCell ref="E1722:F1722"/>
    <mergeCell ref="G1722:H1722"/>
    <mergeCell ref="I1722:J1722"/>
    <mergeCell ref="K1722:L1722"/>
    <mergeCell ref="M1722:N1722"/>
    <mergeCell ref="B1717:R1717"/>
    <mergeCell ref="B1720:B1721"/>
    <mergeCell ref="D1720:F1721"/>
    <mergeCell ref="G1720:R1720"/>
    <mergeCell ref="G1721:J1721"/>
    <mergeCell ref="K1721:N1721"/>
    <mergeCell ref="O1721:O1723"/>
    <mergeCell ref="P1721:R1722"/>
    <mergeCell ref="B1722:B1723"/>
    <mergeCell ref="C1722:C1723"/>
    <mergeCell ref="D1655:D1656"/>
    <mergeCell ref="E1655:F1655"/>
    <mergeCell ref="G1655:H1655"/>
    <mergeCell ref="I1655:J1655"/>
    <mergeCell ref="K1655:L1655"/>
    <mergeCell ref="M1655:N1655"/>
    <mergeCell ref="B1650:R1650"/>
    <mergeCell ref="B1653:B1654"/>
    <mergeCell ref="D1653:F1654"/>
    <mergeCell ref="G1653:R1653"/>
    <mergeCell ref="G1654:J1654"/>
    <mergeCell ref="K1654:N1654"/>
    <mergeCell ref="O1654:O1656"/>
    <mergeCell ref="P1654:R1655"/>
    <mergeCell ref="B1655:B1656"/>
    <mergeCell ref="C1655:C1656"/>
    <mergeCell ref="D1615:D1616"/>
    <mergeCell ref="E1615:F1615"/>
    <mergeCell ref="G1615:H1615"/>
    <mergeCell ref="I1615:J1615"/>
    <mergeCell ref="K1615:L1615"/>
    <mergeCell ref="M1615:N1615"/>
    <mergeCell ref="B1610:R1610"/>
    <mergeCell ref="B1613:B1614"/>
    <mergeCell ref="D1613:F1614"/>
    <mergeCell ref="G1613:R1613"/>
    <mergeCell ref="G1614:J1614"/>
    <mergeCell ref="K1614:N1614"/>
    <mergeCell ref="O1614:O1616"/>
    <mergeCell ref="P1614:R1615"/>
    <mergeCell ref="B1615:B1616"/>
    <mergeCell ref="C1615:C1616"/>
    <mergeCell ref="D1575:D1576"/>
    <mergeCell ref="E1575:F1575"/>
    <mergeCell ref="G1575:H1575"/>
    <mergeCell ref="I1575:J1575"/>
    <mergeCell ref="K1575:L1575"/>
    <mergeCell ref="M1575:N1575"/>
    <mergeCell ref="B1570:R1570"/>
    <mergeCell ref="B1573:B1574"/>
    <mergeCell ref="D1573:F1574"/>
    <mergeCell ref="G1573:R1573"/>
    <mergeCell ref="G1574:J1574"/>
    <mergeCell ref="K1574:N1574"/>
    <mergeCell ref="O1574:O1576"/>
    <mergeCell ref="P1574:R1575"/>
    <mergeCell ref="B1575:B1576"/>
    <mergeCell ref="C1575:C1576"/>
    <mergeCell ref="D1561:D1562"/>
    <mergeCell ref="E1561:F1561"/>
    <mergeCell ref="G1561:H1561"/>
    <mergeCell ref="I1561:J1561"/>
    <mergeCell ref="K1561:L1561"/>
    <mergeCell ref="M1561:N1561"/>
    <mergeCell ref="B1556:R1556"/>
    <mergeCell ref="B1559:B1560"/>
    <mergeCell ref="D1559:F1560"/>
    <mergeCell ref="G1559:R1559"/>
    <mergeCell ref="G1560:J1560"/>
    <mergeCell ref="K1560:N1560"/>
    <mergeCell ref="O1560:O1562"/>
    <mergeCell ref="P1560:R1561"/>
    <mergeCell ref="B1561:B1562"/>
    <mergeCell ref="C1561:C1562"/>
    <mergeCell ref="D1520:D1521"/>
    <mergeCell ref="E1520:F1520"/>
    <mergeCell ref="G1520:H1520"/>
    <mergeCell ref="I1520:J1520"/>
    <mergeCell ref="K1520:L1520"/>
    <mergeCell ref="M1520:N1520"/>
    <mergeCell ref="B1515:R1515"/>
    <mergeCell ref="B1518:B1519"/>
    <mergeCell ref="D1518:F1519"/>
    <mergeCell ref="G1518:R1518"/>
    <mergeCell ref="G1519:J1519"/>
    <mergeCell ref="K1519:N1519"/>
    <mergeCell ref="O1519:O1521"/>
    <mergeCell ref="P1519:R1520"/>
    <mergeCell ref="B1520:B1521"/>
    <mergeCell ref="C1520:C1521"/>
    <mergeCell ref="D1480:D1481"/>
    <mergeCell ref="E1480:F1480"/>
    <mergeCell ref="G1480:H1480"/>
    <mergeCell ref="I1480:J1480"/>
    <mergeCell ref="K1480:L1480"/>
    <mergeCell ref="M1480:N1480"/>
    <mergeCell ref="B1475:R1475"/>
    <mergeCell ref="B1478:B1479"/>
    <mergeCell ref="D1478:F1479"/>
    <mergeCell ref="G1478:R1478"/>
    <mergeCell ref="G1479:J1479"/>
    <mergeCell ref="K1479:N1479"/>
    <mergeCell ref="O1479:O1481"/>
    <mergeCell ref="P1479:R1480"/>
    <mergeCell ref="B1480:B1481"/>
    <mergeCell ref="C1480:C1481"/>
    <mergeCell ref="B1435:R1435"/>
    <mergeCell ref="B1437:C1437"/>
    <mergeCell ref="B1438:B1439"/>
    <mergeCell ref="D1438:F1439"/>
    <mergeCell ref="G1438:R1438"/>
    <mergeCell ref="G1439:J1439"/>
    <mergeCell ref="K1439:N1439"/>
    <mergeCell ref="O1439:O1441"/>
    <mergeCell ref="B1405:B1406"/>
    <mergeCell ref="C1405:C1406"/>
    <mergeCell ref="D1405:D1406"/>
    <mergeCell ref="E1405:F1405"/>
    <mergeCell ref="G1405:H1405"/>
    <mergeCell ref="I1405:J1405"/>
    <mergeCell ref="P1439:R1440"/>
    <mergeCell ref="B1440:B1441"/>
    <mergeCell ref="C1440:C1441"/>
    <mergeCell ref="D1440:D1441"/>
    <mergeCell ref="E1440:F1440"/>
    <mergeCell ref="G1440:H1440"/>
    <mergeCell ref="I1440:J1440"/>
    <mergeCell ref="K1440:L1440"/>
    <mergeCell ref="M1440:N1440"/>
    <mergeCell ref="B1400:R1400"/>
    <mergeCell ref="B1403:B1404"/>
    <mergeCell ref="D1403:F1404"/>
    <mergeCell ref="G1403:R1403"/>
    <mergeCell ref="G1404:J1404"/>
    <mergeCell ref="K1404:N1404"/>
    <mergeCell ref="O1404:O1406"/>
    <mergeCell ref="P1404:R1405"/>
    <mergeCell ref="B1347:B1348"/>
    <mergeCell ref="C1347:C1348"/>
    <mergeCell ref="D1347:D1348"/>
    <mergeCell ref="E1347:F1347"/>
    <mergeCell ref="G1347:H1347"/>
    <mergeCell ref="I1347:J1347"/>
    <mergeCell ref="K1405:L1405"/>
    <mergeCell ref="M1405:N1405"/>
    <mergeCell ref="B1342:R1342"/>
    <mergeCell ref="B1345:B1346"/>
    <mergeCell ref="D1345:F1346"/>
    <mergeCell ref="G1345:R1345"/>
    <mergeCell ref="G1346:J1346"/>
    <mergeCell ref="K1346:N1346"/>
    <mergeCell ref="O1346:O1348"/>
    <mergeCell ref="P1346:R1347"/>
    <mergeCell ref="B1299:B1300"/>
    <mergeCell ref="C1299:C1300"/>
    <mergeCell ref="D1299:D1300"/>
    <mergeCell ref="E1299:F1299"/>
    <mergeCell ref="G1299:H1299"/>
    <mergeCell ref="I1299:J1299"/>
    <mergeCell ref="K1347:L1347"/>
    <mergeCell ref="M1347:N1347"/>
    <mergeCell ref="B1294:R1294"/>
    <mergeCell ref="B1297:B1298"/>
    <mergeCell ref="D1297:F1298"/>
    <mergeCell ref="G1297:R1297"/>
    <mergeCell ref="G1298:J1298"/>
    <mergeCell ref="K1298:N1298"/>
    <mergeCell ref="O1298:O1300"/>
    <mergeCell ref="P1298:R1299"/>
    <mergeCell ref="B1258:B1259"/>
    <mergeCell ref="C1258:C1259"/>
    <mergeCell ref="D1258:D1259"/>
    <mergeCell ref="E1258:F1258"/>
    <mergeCell ref="G1258:H1258"/>
    <mergeCell ref="I1258:J1258"/>
    <mergeCell ref="K1299:L1299"/>
    <mergeCell ref="M1299:N1299"/>
    <mergeCell ref="B1253:R1253"/>
    <mergeCell ref="B1256:B1257"/>
    <mergeCell ref="D1256:F1257"/>
    <mergeCell ref="G1256:R1256"/>
    <mergeCell ref="G1257:J1257"/>
    <mergeCell ref="K1257:N1257"/>
    <mergeCell ref="O1257:O1259"/>
    <mergeCell ref="P1257:R1258"/>
    <mergeCell ref="B1216:B1217"/>
    <mergeCell ref="C1216:C1217"/>
    <mergeCell ref="D1216:D1217"/>
    <mergeCell ref="E1216:F1216"/>
    <mergeCell ref="G1216:H1216"/>
    <mergeCell ref="I1216:J1216"/>
    <mergeCell ref="K1258:L1258"/>
    <mergeCell ref="M1258:N1258"/>
    <mergeCell ref="B1211:R1211"/>
    <mergeCell ref="B1214:B1215"/>
    <mergeCell ref="D1214:F1215"/>
    <mergeCell ref="G1214:R1214"/>
    <mergeCell ref="G1215:J1215"/>
    <mergeCell ref="K1215:N1215"/>
    <mergeCell ref="O1215:O1217"/>
    <mergeCell ref="P1215:R1216"/>
    <mergeCell ref="B1174:B1175"/>
    <mergeCell ref="C1174:C1175"/>
    <mergeCell ref="D1174:D1175"/>
    <mergeCell ref="E1174:F1174"/>
    <mergeCell ref="G1174:H1174"/>
    <mergeCell ref="I1174:J1174"/>
    <mergeCell ref="K1216:L1216"/>
    <mergeCell ref="M1216:N1216"/>
    <mergeCell ref="B1169:R1169"/>
    <mergeCell ref="B1171:C1171"/>
    <mergeCell ref="B1172:B1173"/>
    <mergeCell ref="D1172:F1173"/>
    <mergeCell ref="G1172:R1172"/>
    <mergeCell ref="G1173:J1173"/>
    <mergeCell ref="K1173:N1173"/>
    <mergeCell ref="O1173:O1175"/>
    <mergeCell ref="P1173:R1174"/>
    <mergeCell ref="K1174:L1174"/>
    <mergeCell ref="M1174:N1174"/>
    <mergeCell ref="B1148:R1148"/>
    <mergeCell ref="B1151:B1152"/>
    <mergeCell ref="D1151:F1152"/>
    <mergeCell ref="G1151:R1151"/>
    <mergeCell ref="G1152:J1152"/>
    <mergeCell ref="K1152:N1152"/>
    <mergeCell ref="O1152:O1154"/>
    <mergeCell ref="P1152:R1153"/>
    <mergeCell ref="B1153:B1154"/>
    <mergeCell ref="M1153:N1153"/>
    <mergeCell ref="C1153:C1154"/>
    <mergeCell ref="D1153:D1154"/>
    <mergeCell ref="E1153:F1153"/>
    <mergeCell ref="G1153:H1153"/>
    <mergeCell ref="I1153:J1153"/>
    <mergeCell ref="K1153:L1153"/>
    <mergeCell ref="B1108:R1108"/>
    <mergeCell ref="B1111:B1112"/>
    <mergeCell ref="D1111:F1112"/>
    <mergeCell ref="G1111:R1111"/>
    <mergeCell ref="G1112:J1112"/>
    <mergeCell ref="K1112:N1112"/>
    <mergeCell ref="O1112:O1114"/>
    <mergeCell ref="P1112:R1113"/>
    <mergeCell ref="B1113:B1114"/>
    <mergeCell ref="M1113:N1113"/>
    <mergeCell ref="C1113:C1114"/>
    <mergeCell ref="D1113:D1114"/>
    <mergeCell ref="E1113:F1113"/>
    <mergeCell ref="G1113:H1113"/>
    <mergeCell ref="I1113:J1113"/>
    <mergeCell ref="K1113:L1113"/>
    <mergeCell ref="B1067:R1067"/>
    <mergeCell ref="B1070:B1071"/>
    <mergeCell ref="D1070:F1071"/>
    <mergeCell ref="G1070:R1070"/>
    <mergeCell ref="G1071:J1071"/>
    <mergeCell ref="K1071:N1071"/>
    <mergeCell ref="O1071:O1073"/>
    <mergeCell ref="P1071:R1072"/>
    <mergeCell ref="B1072:B1073"/>
    <mergeCell ref="M1072:N1072"/>
    <mergeCell ref="C1072:C1073"/>
    <mergeCell ref="D1072:D1073"/>
    <mergeCell ref="E1072:F1072"/>
    <mergeCell ref="G1072:H1072"/>
    <mergeCell ref="I1072:J1072"/>
    <mergeCell ref="K1072:L1072"/>
    <mergeCell ref="B1027:R1027"/>
    <mergeCell ref="B1030:B1031"/>
    <mergeCell ref="D1030:F1031"/>
    <mergeCell ref="G1030:R1030"/>
    <mergeCell ref="G1031:J1031"/>
    <mergeCell ref="K1031:N1031"/>
    <mergeCell ref="O1031:O1033"/>
    <mergeCell ref="P1031:R1032"/>
    <mergeCell ref="B1032:B1033"/>
    <mergeCell ref="M1032:N1032"/>
    <mergeCell ref="C1032:C1033"/>
    <mergeCell ref="D1032:D1033"/>
    <mergeCell ref="E1032:F1032"/>
    <mergeCell ref="G1032:H1032"/>
    <mergeCell ref="I1032:J1032"/>
    <mergeCell ref="K1032:L1032"/>
    <mergeCell ref="B987:R987"/>
    <mergeCell ref="B990:B991"/>
    <mergeCell ref="D990:F991"/>
    <mergeCell ref="G990:R990"/>
    <mergeCell ref="G991:J991"/>
    <mergeCell ref="K991:N991"/>
    <mergeCell ref="O991:O993"/>
    <mergeCell ref="P991:R992"/>
    <mergeCell ref="B992:B993"/>
    <mergeCell ref="M992:N992"/>
    <mergeCell ref="C992:C993"/>
    <mergeCell ref="D992:D993"/>
    <mergeCell ref="E992:F992"/>
    <mergeCell ref="G992:H992"/>
    <mergeCell ref="I992:J992"/>
    <mergeCell ref="K992:L992"/>
    <mergeCell ref="B947:R947"/>
    <mergeCell ref="B950:B951"/>
    <mergeCell ref="D950:F951"/>
    <mergeCell ref="G950:R950"/>
    <mergeCell ref="G951:J951"/>
    <mergeCell ref="K951:N951"/>
    <mergeCell ref="O951:O953"/>
    <mergeCell ref="P951:R952"/>
    <mergeCell ref="B952:B953"/>
    <mergeCell ref="M952:N952"/>
    <mergeCell ref="C952:C953"/>
    <mergeCell ref="D952:D953"/>
    <mergeCell ref="E952:F952"/>
    <mergeCell ref="G952:H952"/>
    <mergeCell ref="I952:J952"/>
    <mergeCell ref="K952:L952"/>
    <mergeCell ref="B907:R907"/>
    <mergeCell ref="B910:B911"/>
    <mergeCell ref="D910:F911"/>
    <mergeCell ref="G910:R910"/>
    <mergeCell ref="G911:J911"/>
    <mergeCell ref="K911:N911"/>
    <mergeCell ref="O911:O913"/>
    <mergeCell ref="P911:R912"/>
    <mergeCell ref="B912:B913"/>
    <mergeCell ref="M912:N912"/>
    <mergeCell ref="C912:C913"/>
    <mergeCell ref="D912:D913"/>
    <mergeCell ref="E912:F912"/>
    <mergeCell ref="G912:H912"/>
    <mergeCell ref="I912:J912"/>
    <mergeCell ref="K912:L912"/>
    <mergeCell ref="B896:R896"/>
    <mergeCell ref="B899:B900"/>
    <mergeCell ref="D899:F900"/>
    <mergeCell ref="G899:R899"/>
    <mergeCell ref="G900:J900"/>
    <mergeCell ref="K900:N900"/>
    <mergeCell ref="O900:O902"/>
    <mergeCell ref="P900:R901"/>
    <mergeCell ref="B901:B902"/>
    <mergeCell ref="M901:N901"/>
    <mergeCell ref="C901:C902"/>
    <mergeCell ref="D901:D902"/>
    <mergeCell ref="E901:F901"/>
    <mergeCell ref="G901:H901"/>
    <mergeCell ref="I901:J901"/>
    <mergeCell ref="K901:L901"/>
    <mergeCell ref="B855:R855"/>
    <mergeCell ref="B858:B859"/>
    <mergeCell ref="D858:F859"/>
    <mergeCell ref="G858:R858"/>
    <mergeCell ref="G859:J859"/>
    <mergeCell ref="K859:N859"/>
    <mergeCell ref="O859:O861"/>
    <mergeCell ref="P859:R860"/>
    <mergeCell ref="B860:B861"/>
    <mergeCell ref="M860:N860"/>
    <mergeCell ref="C860:C861"/>
    <mergeCell ref="D860:D861"/>
    <mergeCell ref="E860:F860"/>
    <mergeCell ref="G860:H860"/>
    <mergeCell ref="I860:J860"/>
    <mergeCell ref="K860:L860"/>
    <mergeCell ref="B813:R813"/>
    <mergeCell ref="B816:B817"/>
    <mergeCell ref="D816:F817"/>
    <mergeCell ref="G816:R816"/>
    <mergeCell ref="G817:J817"/>
    <mergeCell ref="K817:N817"/>
    <mergeCell ref="O817:O819"/>
    <mergeCell ref="P817:R818"/>
    <mergeCell ref="B818:B819"/>
    <mergeCell ref="M818:N818"/>
    <mergeCell ref="C818:C819"/>
    <mergeCell ref="D818:D819"/>
    <mergeCell ref="E818:F818"/>
    <mergeCell ref="G818:H818"/>
    <mergeCell ref="I818:J818"/>
    <mergeCell ref="K818:L818"/>
    <mergeCell ref="B773:R773"/>
    <mergeCell ref="B776:B777"/>
    <mergeCell ref="D776:F777"/>
    <mergeCell ref="G776:R776"/>
    <mergeCell ref="G777:J777"/>
    <mergeCell ref="K777:N777"/>
    <mergeCell ref="O777:O779"/>
    <mergeCell ref="P777:R778"/>
    <mergeCell ref="B778:B779"/>
    <mergeCell ref="M778:N778"/>
    <mergeCell ref="C778:C779"/>
    <mergeCell ref="D778:D779"/>
    <mergeCell ref="E778:F778"/>
    <mergeCell ref="G778:H778"/>
    <mergeCell ref="I778:J778"/>
    <mergeCell ref="K778:L778"/>
    <mergeCell ref="B729:R729"/>
    <mergeCell ref="B732:B733"/>
    <mergeCell ref="D732:F733"/>
    <mergeCell ref="G732:R732"/>
    <mergeCell ref="G733:J733"/>
    <mergeCell ref="K733:N733"/>
    <mergeCell ref="O733:O735"/>
    <mergeCell ref="P733:R734"/>
    <mergeCell ref="B734:B735"/>
    <mergeCell ref="M734:N734"/>
    <mergeCell ref="C734:C735"/>
    <mergeCell ref="D734:D735"/>
    <mergeCell ref="E734:F734"/>
    <mergeCell ref="G734:H734"/>
    <mergeCell ref="I734:J734"/>
    <mergeCell ref="K734:L734"/>
    <mergeCell ref="B689:R689"/>
    <mergeCell ref="B692:B693"/>
    <mergeCell ref="D692:F693"/>
    <mergeCell ref="G692:R692"/>
    <mergeCell ref="G693:J693"/>
    <mergeCell ref="K693:N693"/>
    <mergeCell ref="O693:O695"/>
    <mergeCell ref="P693:R694"/>
    <mergeCell ref="B694:B695"/>
    <mergeCell ref="M694:N694"/>
    <mergeCell ref="C694:C695"/>
    <mergeCell ref="D694:D695"/>
    <mergeCell ref="E694:F694"/>
    <mergeCell ref="G694:H694"/>
    <mergeCell ref="I694:J694"/>
    <mergeCell ref="K694:L694"/>
    <mergeCell ref="B649:R649"/>
    <mergeCell ref="B652:B653"/>
    <mergeCell ref="D652:F653"/>
    <mergeCell ref="G652:R652"/>
    <mergeCell ref="G653:J653"/>
    <mergeCell ref="K653:N653"/>
    <mergeCell ref="O653:O655"/>
    <mergeCell ref="P653:R654"/>
    <mergeCell ref="B654:B655"/>
    <mergeCell ref="M654:N654"/>
    <mergeCell ref="C654:C655"/>
    <mergeCell ref="D654:D655"/>
    <mergeCell ref="E654:F654"/>
    <mergeCell ref="G654:H654"/>
    <mergeCell ref="I654:J654"/>
    <mergeCell ref="K654:L654"/>
    <mergeCell ref="B633:R633"/>
    <mergeCell ref="B636:B637"/>
    <mergeCell ref="D636:F637"/>
    <mergeCell ref="G636:R636"/>
    <mergeCell ref="G637:J637"/>
    <mergeCell ref="K637:N637"/>
    <mergeCell ref="O637:O639"/>
    <mergeCell ref="P637:R638"/>
    <mergeCell ref="B638:B639"/>
    <mergeCell ref="M638:N638"/>
    <mergeCell ref="C638:C639"/>
    <mergeCell ref="D638:D639"/>
    <mergeCell ref="E638:F638"/>
    <mergeCell ref="G638:H638"/>
    <mergeCell ref="I638:J638"/>
    <mergeCell ref="K638:L638"/>
    <mergeCell ref="B593:R593"/>
    <mergeCell ref="B596:B597"/>
    <mergeCell ref="D596:F597"/>
    <mergeCell ref="G596:R596"/>
    <mergeCell ref="G597:J597"/>
    <mergeCell ref="K597:N597"/>
    <mergeCell ref="O597:O599"/>
    <mergeCell ref="P597:R598"/>
    <mergeCell ref="B598:B599"/>
    <mergeCell ref="M598:N598"/>
    <mergeCell ref="C598:C599"/>
    <mergeCell ref="D598:D599"/>
    <mergeCell ref="E598:F598"/>
    <mergeCell ref="G598:H598"/>
    <mergeCell ref="I598:J598"/>
    <mergeCell ref="K598:L598"/>
    <mergeCell ref="B574:R574"/>
    <mergeCell ref="B577:B578"/>
    <mergeCell ref="D577:F578"/>
    <mergeCell ref="G577:R577"/>
    <mergeCell ref="G578:J578"/>
    <mergeCell ref="K578:N578"/>
    <mergeCell ref="O578:O580"/>
    <mergeCell ref="P578:R579"/>
    <mergeCell ref="B579:B580"/>
    <mergeCell ref="M579:N579"/>
    <mergeCell ref="C579:C580"/>
    <mergeCell ref="D579:D580"/>
    <mergeCell ref="E579:F579"/>
    <mergeCell ref="G579:H579"/>
    <mergeCell ref="I579:J579"/>
    <mergeCell ref="K579:L579"/>
    <mergeCell ref="B534:R534"/>
    <mergeCell ref="B537:B538"/>
    <mergeCell ref="D537:F538"/>
    <mergeCell ref="G537:R537"/>
    <mergeCell ref="G538:J538"/>
    <mergeCell ref="K538:N538"/>
    <mergeCell ref="O538:O540"/>
    <mergeCell ref="P538:R539"/>
    <mergeCell ref="B539:B540"/>
    <mergeCell ref="M539:N539"/>
    <mergeCell ref="C539:C540"/>
    <mergeCell ref="D539:D540"/>
    <mergeCell ref="E539:F539"/>
    <mergeCell ref="G539:H539"/>
    <mergeCell ref="I539:J539"/>
    <mergeCell ref="K539:L539"/>
    <mergeCell ref="B494:R494"/>
    <mergeCell ref="B497:B498"/>
    <mergeCell ref="D497:F498"/>
    <mergeCell ref="G497:R497"/>
    <mergeCell ref="G498:J498"/>
    <mergeCell ref="K498:N498"/>
    <mergeCell ref="O498:O500"/>
    <mergeCell ref="P498:R499"/>
    <mergeCell ref="B499:B500"/>
    <mergeCell ref="M499:N499"/>
    <mergeCell ref="C499:C500"/>
    <mergeCell ref="D499:D500"/>
    <mergeCell ref="E499:F499"/>
    <mergeCell ref="G499:H499"/>
    <mergeCell ref="I499:J499"/>
    <mergeCell ref="K499:L499"/>
    <mergeCell ref="B416:R416"/>
    <mergeCell ref="B418:E418"/>
    <mergeCell ref="B419:B420"/>
    <mergeCell ref="D419:F420"/>
    <mergeCell ref="G419:R419"/>
    <mergeCell ref="G420:J420"/>
    <mergeCell ref="K420:N420"/>
    <mergeCell ref="O420:O422"/>
    <mergeCell ref="P420:R421"/>
    <mergeCell ref="B421:B422"/>
    <mergeCell ref="M421:N421"/>
    <mergeCell ref="C421:C422"/>
    <mergeCell ref="D421:D422"/>
    <mergeCell ref="E421:F421"/>
    <mergeCell ref="G421:H421"/>
    <mergeCell ref="I421:J421"/>
    <mergeCell ref="K421:L421"/>
    <mergeCell ref="D380:D381"/>
    <mergeCell ref="E380:F380"/>
    <mergeCell ref="G380:H380"/>
    <mergeCell ref="I380:J380"/>
    <mergeCell ref="K380:L380"/>
    <mergeCell ref="M380:N380"/>
    <mergeCell ref="B375:R375"/>
    <mergeCell ref="B378:B379"/>
    <mergeCell ref="D378:F379"/>
    <mergeCell ref="G378:R378"/>
    <mergeCell ref="G379:J379"/>
    <mergeCell ref="K379:N379"/>
    <mergeCell ref="O379:O381"/>
    <mergeCell ref="P379:R380"/>
    <mergeCell ref="B380:B381"/>
    <mergeCell ref="C380:C381"/>
    <mergeCell ref="D340:D341"/>
    <mergeCell ref="E340:F340"/>
    <mergeCell ref="G340:H340"/>
    <mergeCell ref="I340:J340"/>
    <mergeCell ref="K340:L340"/>
    <mergeCell ref="M340:N340"/>
    <mergeCell ref="B335:R335"/>
    <mergeCell ref="B338:B339"/>
    <mergeCell ref="D338:F339"/>
    <mergeCell ref="G338:R338"/>
    <mergeCell ref="G339:J339"/>
    <mergeCell ref="K339:N339"/>
    <mergeCell ref="O339:O341"/>
    <mergeCell ref="P339:R340"/>
    <mergeCell ref="B340:B341"/>
    <mergeCell ref="C340:C341"/>
    <mergeCell ref="D300:D301"/>
    <mergeCell ref="E300:F300"/>
    <mergeCell ref="G300:H300"/>
    <mergeCell ref="I300:J300"/>
    <mergeCell ref="K300:L300"/>
    <mergeCell ref="M300:N300"/>
    <mergeCell ref="B295:R295"/>
    <mergeCell ref="B298:B299"/>
    <mergeCell ref="D298:F299"/>
    <mergeCell ref="G298:R298"/>
    <mergeCell ref="G299:J299"/>
    <mergeCell ref="K299:N299"/>
    <mergeCell ref="O299:O301"/>
    <mergeCell ref="P299:R300"/>
    <mergeCell ref="B300:B301"/>
    <mergeCell ref="C300:C301"/>
    <mergeCell ref="D259:D260"/>
    <mergeCell ref="E259:F259"/>
    <mergeCell ref="G259:H259"/>
    <mergeCell ref="I259:J259"/>
    <mergeCell ref="K259:L259"/>
    <mergeCell ref="M259:N259"/>
    <mergeCell ref="B254:R254"/>
    <mergeCell ref="B257:B258"/>
    <mergeCell ref="D257:F258"/>
    <mergeCell ref="G257:R257"/>
    <mergeCell ref="G258:J258"/>
    <mergeCell ref="K258:N258"/>
    <mergeCell ref="O258:O260"/>
    <mergeCell ref="P258:R259"/>
    <mergeCell ref="B259:B260"/>
    <mergeCell ref="C259:C260"/>
    <mergeCell ref="D219:D220"/>
    <mergeCell ref="E219:F219"/>
    <mergeCell ref="G219:H219"/>
    <mergeCell ref="I219:J219"/>
    <mergeCell ref="K219:L219"/>
    <mergeCell ref="M219:N219"/>
    <mergeCell ref="B214:R214"/>
    <mergeCell ref="B217:B218"/>
    <mergeCell ref="D217:F218"/>
    <mergeCell ref="G217:R217"/>
    <mergeCell ref="G218:J218"/>
    <mergeCell ref="K218:N218"/>
    <mergeCell ref="O218:O220"/>
    <mergeCell ref="P218:R219"/>
    <mergeCell ref="B219:B220"/>
    <mergeCell ref="C219:C220"/>
    <mergeCell ref="D177:D178"/>
    <mergeCell ref="E177:F177"/>
    <mergeCell ref="G177:H177"/>
    <mergeCell ref="I177:J177"/>
    <mergeCell ref="K177:L177"/>
    <mergeCell ref="M177:N177"/>
    <mergeCell ref="B172:R172"/>
    <mergeCell ref="B175:B176"/>
    <mergeCell ref="D175:F176"/>
    <mergeCell ref="G175:R175"/>
    <mergeCell ref="G176:J176"/>
    <mergeCell ref="K176:N176"/>
    <mergeCell ref="O176:O178"/>
    <mergeCell ref="P176:R177"/>
    <mergeCell ref="B177:B178"/>
    <mergeCell ref="C177:C178"/>
    <mergeCell ref="D137:D138"/>
    <mergeCell ref="E137:F137"/>
    <mergeCell ref="G137:H137"/>
    <mergeCell ref="I137:J137"/>
    <mergeCell ref="K137:L137"/>
    <mergeCell ref="M137:N137"/>
    <mergeCell ref="B132:R132"/>
    <mergeCell ref="B135:B136"/>
    <mergeCell ref="D135:F136"/>
    <mergeCell ref="G135:R135"/>
    <mergeCell ref="G136:J136"/>
    <mergeCell ref="K136:N136"/>
    <mergeCell ref="O136:O138"/>
    <mergeCell ref="P136:R137"/>
    <mergeCell ref="B137:B138"/>
    <mergeCell ref="C137:C138"/>
    <mergeCell ref="D97:D98"/>
    <mergeCell ref="E97:F97"/>
    <mergeCell ref="G97:H97"/>
    <mergeCell ref="I97:J97"/>
    <mergeCell ref="K97:L97"/>
    <mergeCell ref="M97:N97"/>
    <mergeCell ref="B92:R92"/>
    <mergeCell ref="B95:B96"/>
    <mergeCell ref="D95:F96"/>
    <mergeCell ref="G95:R95"/>
    <mergeCell ref="G96:J96"/>
    <mergeCell ref="K96:N96"/>
    <mergeCell ref="O96:O98"/>
    <mergeCell ref="P96:R97"/>
    <mergeCell ref="B97:B98"/>
    <mergeCell ref="C97:C98"/>
    <mergeCell ref="D56:D57"/>
    <mergeCell ref="E56:F56"/>
    <mergeCell ref="G56:H56"/>
    <mergeCell ref="I56:J56"/>
    <mergeCell ref="K56:L56"/>
    <mergeCell ref="M56:N56"/>
    <mergeCell ref="B51:R51"/>
    <mergeCell ref="B54:B55"/>
    <mergeCell ref="D54:F55"/>
    <mergeCell ref="G54:R54"/>
    <mergeCell ref="G55:J55"/>
    <mergeCell ref="K55:N55"/>
    <mergeCell ref="O55:O57"/>
    <mergeCell ref="P55:R56"/>
    <mergeCell ref="B56:B57"/>
    <mergeCell ref="C56:C57"/>
    <mergeCell ref="B1:B4"/>
    <mergeCell ref="F2:J3"/>
    <mergeCell ref="N2:R2"/>
    <mergeCell ref="D6:N7"/>
    <mergeCell ref="B7:B8"/>
    <mergeCell ref="B13:B14"/>
    <mergeCell ref="D13:F14"/>
    <mergeCell ref="G13:R13"/>
    <mergeCell ref="G14:J14"/>
    <mergeCell ref="K14:N14"/>
    <mergeCell ref="O14:O16"/>
    <mergeCell ref="P14:R15"/>
    <mergeCell ref="B15:B16"/>
    <mergeCell ref="C15:C16"/>
    <mergeCell ref="D15:D16"/>
    <mergeCell ref="E15:F15"/>
    <mergeCell ref="G15:H15"/>
    <mergeCell ref="I15:J15"/>
    <mergeCell ref="K15:L15"/>
    <mergeCell ref="M15:N15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69"/>
  <sheetViews>
    <sheetView workbookViewId="0">
      <selection activeCell="A7" sqref="A7:A8"/>
    </sheetView>
  </sheetViews>
  <sheetFormatPr defaultColWidth="8.85546875" defaultRowHeight="12.75" x14ac:dyDescent="0.2"/>
  <cols>
    <col min="1" max="1" width="16.7109375" style="15" customWidth="1"/>
    <col min="2" max="2" width="9.28515625" style="15" customWidth="1"/>
    <col min="3" max="3" width="6" style="15" customWidth="1"/>
    <col min="4" max="4" width="4.5703125" style="15" customWidth="1"/>
    <col min="5" max="5" width="6" style="15" customWidth="1"/>
    <col min="6" max="6" width="4.5703125" style="15" customWidth="1"/>
    <col min="7" max="7" width="6" style="15" customWidth="1"/>
    <col min="8" max="8" width="4.5703125" style="15" customWidth="1"/>
    <col min="9" max="9" width="6" style="15" customWidth="1"/>
    <col min="10" max="10" width="4.5703125" style="15" customWidth="1"/>
    <col min="11" max="11" width="6" style="15" customWidth="1"/>
    <col min="12" max="12" width="4.5703125" style="15" customWidth="1"/>
    <col min="13" max="13" width="6" style="15" customWidth="1"/>
    <col min="14" max="14" width="4.5703125" style="15" customWidth="1"/>
    <col min="15" max="15" width="6" style="15" customWidth="1"/>
    <col min="16" max="16" width="4.5703125" style="15" customWidth="1"/>
    <col min="17" max="17" width="6" style="15" customWidth="1"/>
    <col min="18" max="18" width="4.5703125" style="15" customWidth="1"/>
    <col min="19" max="19" width="5.7109375" style="15" customWidth="1"/>
    <col min="20" max="20" width="3.5703125" style="15" customWidth="1"/>
    <col min="21" max="21" width="16.140625" style="15" customWidth="1"/>
    <col min="22" max="22" width="4.7109375" style="15" customWidth="1"/>
    <col min="23" max="16384" width="8.85546875" style="15"/>
  </cols>
  <sheetData>
    <row r="1" spans="1:20" s="1" customFormat="1" ht="8.85" customHeight="1" thickBot="1" x14ac:dyDescent="0.2">
      <c r="A1" s="159"/>
    </row>
    <row r="2" spans="1:20" s="1" customFormat="1" ht="12.75" customHeight="1" thickBot="1" x14ac:dyDescent="0.25">
      <c r="A2" s="159"/>
      <c r="J2" s="160" t="s">
        <v>0</v>
      </c>
      <c r="K2" s="160"/>
      <c r="L2" s="160"/>
      <c r="M2" s="160"/>
      <c r="N2" s="160"/>
      <c r="R2" s="161" t="s">
        <v>1573</v>
      </c>
      <c r="S2" s="161"/>
      <c r="T2" s="161"/>
    </row>
    <row r="3" spans="1:20" s="1" customFormat="1" ht="2.1" customHeight="1" thickBot="1" x14ac:dyDescent="0.2">
      <c r="A3" s="159"/>
      <c r="J3" s="160"/>
      <c r="K3" s="160"/>
      <c r="L3" s="160"/>
      <c r="M3" s="160"/>
      <c r="N3" s="160"/>
    </row>
    <row r="4" spans="1:20" s="1" customFormat="1" ht="18.399999999999999" customHeight="1" x14ac:dyDescent="0.15">
      <c r="A4" s="159"/>
    </row>
    <row r="5" spans="1:20" s="1" customFormat="1" ht="11.85" customHeight="1" x14ac:dyDescent="0.15"/>
    <row r="6" spans="1:20" s="1" customFormat="1" ht="11.85" customHeight="1" thickBot="1" x14ac:dyDescent="0.2">
      <c r="H6" s="199" t="s">
        <v>1574</v>
      </c>
      <c r="I6" s="199"/>
      <c r="J6" s="199"/>
      <c r="K6" s="199"/>
      <c r="L6" s="199"/>
      <c r="M6" s="199"/>
      <c r="N6" s="199"/>
      <c r="O6" s="199"/>
    </row>
    <row r="7" spans="1:20" s="1" customFormat="1" ht="2.1" customHeight="1" thickBot="1" x14ac:dyDescent="0.2">
      <c r="A7" s="161" t="s">
        <v>3</v>
      </c>
      <c r="H7" s="199"/>
      <c r="I7" s="199"/>
      <c r="J7" s="199"/>
      <c r="K7" s="199"/>
      <c r="L7" s="199"/>
      <c r="M7" s="199"/>
      <c r="N7" s="199"/>
      <c r="O7" s="199"/>
    </row>
    <row r="8" spans="1:20" s="1" customFormat="1" ht="9.75" customHeight="1" x14ac:dyDescent="0.15">
      <c r="A8" s="161"/>
    </row>
    <row r="9" spans="1:20" s="1" customFormat="1" ht="23.85" customHeight="1" x14ac:dyDescent="0.15"/>
    <row r="10" spans="1:20" s="1" customFormat="1" ht="14.65" customHeight="1" x14ac:dyDescent="0.15">
      <c r="A10" s="196"/>
      <c r="B10" s="196"/>
      <c r="C10" s="197" t="s">
        <v>1575</v>
      </c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</row>
    <row r="11" spans="1:20" s="1" customFormat="1" ht="14.65" customHeight="1" x14ac:dyDescent="0.15">
      <c r="A11" s="200" t="s">
        <v>1576</v>
      </c>
      <c r="B11" s="172"/>
      <c r="C11" s="163" t="s">
        <v>1323</v>
      </c>
      <c r="D11" s="163"/>
      <c r="E11" s="163" t="s">
        <v>1324</v>
      </c>
      <c r="F11" s="163"/>
      <c r="G11" s="163" t="s">
        <v>1325</v>
      </c>
      <c r="H11" s="163"/>
      <c r="I11" s="163" t="s">
        <v>1326</v>
      </c>
      <c r="J11" s="163"/>
      <c r="K11" s="163" t="s">
        <v>1327</v>
      </c>
      <c r="L11" s="163"/>
      <c r="M11" s="163" t="s">
        <v>1328</v>
      </c>
      <c r="N11" s="163"/>
      <c r="O11" s="163" t="s">
        <v>1329</v>
      </c>
      <c r="P11" s="163"/>
      <c r="Q11" s="163" t="s">
        <v>1330</v>
      </c>
      <c r="R11" s="163"/>
      <c r="S11" s="169" t="s">
        <v>832</v>
      </c>
      <c r="T11" s="169"/>
    </row>
    <row r="12" spans="1:20" s="1" customFormat="1" ht="14.65" customHeight="1" x14ac:dyDescent="0.15">
      <c r="A12" s="200"/>
      <c r="B12" s="172"/>
      <c r="C12" s="5" t="s">
        <v>892</v>
      </c>
      <c r="D12" s="5" t="s">
        <v>893</v>
      </c>
      <c r="E12" s="5" t="s">
        <v>892</v>
      </c>
      <c r="F12" s="5" t="s">
        <v>893</v>
      </c>
      <c r="G12" s="5" t="s">
        <v>892</v>
      </c>
      <c r="H12" s="5" t="s">
        <v>893</v>
      </c>
      <c r="I12" s="5" t="s">
        <v>892</v>
      </c>
      <c r="J12" s="5" t="s">
        <v>893</v>
      </c>
      <c r="K12" s="5" t="s">
        <v>892</v>
      </c>
      <c r="L12" s="5" t="s">
        <v>893</v>
      </c>
      <c r="M12" s="5" t="s">
        <v>892</v>
      </c>
      <c r="N12" s="5" t="s">
        <v>893</v>
      </c>
      <c r="O12" s="5" t="s">
        <v>892</v>
      </c>
      <c r="P12" s="5" t="s">
        <v>893</v>
      </c>
      <c r="Q12" s="5" t="s">
        <v>892</v>
      </c>
      <c r="R12" s="5" t="s">
        <v>893</v>
      </c>
      <c r="S12" s="73" t="s">
        <v>892</v>
      </c>
      <c r="T12" s="73" t="s">
        <v>893</v>
      </c>
    </row>
    <row r="13" spans="1:20" s="1" customFormat="1" ht="11.85" customHeight="1" x14ac:dyDescent="0.15">
      <c r="A13" s="177" t="s">
        <v>1577</v>
      </c>
      <c r="B13" s="17" t="s">
        <v>1578</v>
      </c>
      <c r="C13" s="81">
        <v>8243</v>
      </c>
      <c r="D13" s="82">
        <v>1.7037327931875498E-2</v>
      </c>
      <c r="E13" s="81">
        <v>2502</v>
      </c>
      <c r="F13" s="82">
        <v>1.7404248807022901E-2</v>
      </c>
      <c r="G13" s="81">
        <v>655</v>
      </c>
      <c r="H13" s="82">
        <v>1.67802428651944E-2</v>
      </c>
      <c r="I13" s="81">
        <v>2650</v>
      </c>
      <c r="J13" s="82">
        <v>2.35677060173245E-2</v>
      </c>
      <c r="K13" s="81">
        <v>3017</v>
      </c>
      <c r="L13" s="82">
        <v>2.34778683932018E-2</v>
      </c>
      <c r="M13" s="81">
        <v>5506</v>
      </c>
      <c r="N13" s="82">
        <v>3.2672485921635901E-2</v>
      </c>
      <c r="O13" s="81">
        <v>2583</v>
      </c>
      <c r="P13" s="82">
        <v>2.9860926463277902E-2</v>
      </c>
      <c r="Q13" s="81">
        <v>2183</v>
      </c>
      <c r="R13" s="82">
        <v>2.5797683762703898E-2</v>
      </c>
      <c r="S13" s="83">
        <v>27339</v>
      </c>
      <c r="T13" s="84">
        <v>2.19196160479267E-2</v>
      </c>
    </row>
    <row r="14" spans="1:20" s="1" customFormat="1" ht="11.85" customHeight="1" x14ac:dyDescent="0.15">
      <c r="A14" s="177"/>
      <c r="B14" s="17" t="s">
        <v>1579</v>
      </c>
      <c r="C14" s="85">
        <v>7350</v>
      </c>
      <c r="D14" s="86">
        <v>1.7827171034121399E-2</v>
      </c>
      <c r="E14" s="85">
        <v>2268</v>
      </c>
      <c r="F14" s="86">
        <v>1.7657225604534199E-2</v>
      </c>
      <c r="G14" s="85">
        <v>590</v>
      </c>
      <c r="H14" s="86">
        <v>1.6451495970777701E-2</v>
      </c>
      <c r="I14" s="85">
        <v>2492</v>
      </c>
      <c r="J14" s="86">
        <v>2.4361869568192699E-2</v>
      </c>
      <c r="K14" s="85">
        <v>2541</v>
      </c>
      <c r="L14" s="86">
        <v>2.3103780618646701E-2</v>
      </c>
      <c r="M14" s="85">
        <v>4801</v>
      </c>
      <c r="N14" s="86">
        <v>3.2736248525471003E-2</v>
      </c>
      <c r="O14" s="85">
        <v>2327</v>
      </c>
      <c r="P14" s="86">
        <v>2.9962016352282201E-2</v>
      </c>
      <c r="Q14" s="85">
        <v>1934</v>
      </c>
      <c r="R14" s="86">
        <v>2.5826956719148499E-2</v>
      </c>
      <c r="S14" s="83">
        <v>24303</v>
      </c>
      <c r="T14" s="84">
        <v>2.2334975930830801E-2</v>
      </c>
    </row>
    <row r="15" spans="1:20" s="1" customFormat="1" ht="11.85" customHeight="1" x14ac:dyDescent="0.15">
      <c r="A15" s="177"/>
      <c r="B15" s="17" t="s">
        <v>857</v>
      </c>
      <c r="C15" s="81">
        <v>1919</v>
      </c>
      <c r="D15" s="82">
        <v>1.4177009456264799E-2</v>
      </c>
      <c r="E15" s="81">
        <v>461</v>
      </c>
      <c r="F15" s="82">
        <v>1.5276535109520499E-2</v>
      </c>
      <c r="G15" s="81">
        <v>87</v>
      </c>
      <c r="H15" s="82">
        <v>1.6753321779318299E-2</v>
      </c>
      <c r="I15" s="81">
        <v>651</v>
      </c>
      <c r="J15" s="82">
        <v>2.02060959711962E-2</v>
      </c>
      <c r="K15" s="81">
        <v>1006</v>
      </c>
      <c r="L15" s="82">
        <v>2.9584754734737099E-2</v>
      </c>
      <c r="M15" s="81">
        <v>863</v>
      </c>
      <c r="N15" s="82">
        <v>3.9920436673142802E-2</v>
      </c>
      <c r="O15" s="81">
        <v>658</v>
      </c>
      <c r="P15" s="82">
        <v>2.94657650799337E-2</v>
      </c>
      <c r="Q15" s="81">
        <v>738</v>
      </c>
      <c r="R15" s="82">
        <v>4.9854759170438398E-2</v>
      </c>
      <c r="S15" s="83">
        <v>6383</v>
      </c>
      <c r="T15" s="84">
        <v>2.15850450097053E-2</v>
      </c>
    </row>
    <row r="16" spans="1:20" s="1" customFormat="1" ht="11.85" customHeight="1" x14ac:dyDescent="0.15">
      <c r="A16" s="177" t="s">
        <v>1580</v>
      </c>
      <c r="B16" s="17" t="s">
        <v>1578</v>
      </c>
      <c r="C16" s="85">
        <v>7989</v>
      </c>
      <c r="D16" s="86">
        <v>1.6512339299739599E-2</v>
      </c>
      <c r="E16" s="85">
        <v>1943</v>
      </c>
      <c r="F16" s="86">
        <v>1.35157695571725E-2</v>
      </c>
      <c r="G16" s="85">
        <v>364</v>
      </c>
      <c r="H16" s="86">
        <v>9.3252036685966093E-3</v>
      </c>
      <c r="I16" s="85">
        <v>2020</v>
      </c>
      <c r="J16" s="86">
        <v>1.79648174169794E-2</v>
      </c>
      <c r="K16" s="85">
        <v>2578</v>
      </c>
      <c r="L16" s="86">
        <v>2.0061632322729301E-2</v>
      </c>
      <c r="M16" s="85">
        <v>3038</v>
      </c>
      <c r="N16" s="86">
        <v>1.80274268488794E-2</v>
      </c>
      <c r="O16" s="85">
        <v>1833</v>
      </c>
      <c r="P16" s="86">
        <v>2.1190506468133301E-2</v>
      </c>
      <c r="Q16" s="85">
        <v>875</v>
      </c>
      <c r="R16" s="86">
        <v>1.0340345072087E-2</v>
      </c>
      <c r="S16" s="83">
        <v>20640</v>
      </c>
      <c r="T16" s="84">
        <v>1.6548552442635301E-2</v>
      </c>
    </row>
    <row r="17" spans="1:20" s="1" customFormat="1" ht="11.85" customHeight="1" x14ac:dyDescent="0.15">
      <c r="A17" s="177"/>
      <c r="B17" s="17" t="s">
        <v>1579</v>
      </c>
      <c r="C17" s="81">
        <v>7304</v>
      </c>
      <c r="D17" s="82">
        <v>1.77155996235678E-2</v>
      </c>
      <c r="E17" s="81">
        <v>1790</v>
      </c>
      <c r="F17" s="82">
        <v>1.39358173862946E-2</v>
      </c>
      <c r="G17" s="81">
        <v>329</v>
      </c>
      <c r="H17" s="82">
        <v>9.1738002955692507E-3</v>
      </c>
      <c r="I17" s="81">
        <v>1904</v>
      </c>
      <c r="J17" s="82">
        <v>1.8613563265585401E-2</v>
      </c>
      <c r="K17" s="81">
        <v>2240</v>
      </c>
      <c r="L17" s="82">
        <v>2.0366969140404801E-2</v>
      </c>
      <c r="M17" s="81">
        <v>2706</v>
      </c>
      <c r="N17" s="82">
        <v>1.84512161028795E-2</v>
      </c>
      <c r="O17" s="81">
        <v>1674</v>
      </c>
      <c r="P17" s="82">
        <v>2.1554110603231799E-2</v>
      </c>
      <c r="Q17" s="81">
        <v>773</v>
      </c>
      <c r="R17" s="82">
        <v>1.0322770188160199E-2</v>
      </c>
      <c r="S17" s="83">
        <v>18720</v>
      </c>
      <c r="T17" s="84">
        <v>1.7204079719588199E-2</v>
      </c>
    </row>
    <row r="18" spans="1:20" s="1" customFormat="1" ht="11.85" customHeight="1" x14ac:dyDescent="0.15">
      <c r="A18" s="177"/>
      <c r="B18" s="17" t="s">
        <v>857</v>
      </c>
      <c r="C18" s="85">
        <v>1444</v>
      </c>
      <c r="D18" s="86">
        <v>1.06678486997636E-2</v>
      </c>
      <c r="E18" s="85">
        <v>246</v>
      </c>
      <c r="F18" s="86">
        <v>8.1519037677701602E-3</v>
      </c>
      <c r="G18" s="85">
        <v>25</v>
      </c>
      <c r="H18" s="86">
        <v>4.8141729250914698E-3</v>
      </c>
      <c r="I18" s="85">
        <v>388</v>
      </c>
      <c r="J18" s="86">
        <v>1.2042957353032501E-2</v>
      </c>
      <c r="K18" s="85">
        <v>485</v>
      </c>
      <c r="L18" s="86">
        <v>1.42630278790731E-2</v>
      </c>
      <c r="M18" s="85">
        <v>317</v>
      </c>
      <c r="N18" s="86">
        <v>1.4663706170783599E-2</v>
      </c>
      <c r="O18" s="85">
        <v>307</v>
      </c>
      <c r="P18" s="86">
        <v>1.37477049841028E-2</v>
      </c>
      <c r="Q18" s="85">
        <v>126</v>
      </c>
      <c r="R18" s="86">
        <v>8.5117881510504596E-3</v>
      </c>
      <c r="S18" s="83">
        <v>3338</v>
      </c>
      <c r="T18" s="84">
        <v>1.1287933611530101E-2</v>
      </c>
    </row>
    <row r="19" spans="1:20" s="1" customFormat="1" ht="11.85" customHeight="1" x14ac:dyDescent="0.15">
      <c r="A19" s="177" t="s">
        <v>1581</v>
      </c>
      <c r="B19" s="17" t="s">
        <v>1578</v>
      </c>
      <c r="C19" s="81">
        <v>1358</v>
      </c>
      <c r="D19" s="82">
        <v>2.8068289859865198E-3</v>
      </c>
      <c r="E19" s="81">
        <v>1008</v>
      </c>
      <c r="F19" s="82">
        <v>7.01178369203801E-3</v>
      </c>
      <c r="G19" s="81">
        <v>145</v>
      </c>
      <c r="H19" s="82">
        <v>3.7147102526003E-3</v>
      </c>
      <c r="I19" s="81">
        <v>1033</v>
      </c>
      <c r="J19" s="82">
        <v>9.1869586097721497E-3</v>
      </c>
      <c r="K19" s="81">
        <v>1617</v>
      </c>
      <c r="L19" s="82">
        <v>1.25832658905559E-2</v>
      </c>
      <c r="M19" s="81">
        <v>2113</v>
      </c>
      <c r="N19" s="82">
        <v>1.2538496685873E-2</v>
      </c>
      <c r="O19" s="81">
        <v>854</v>
      </c>
      <c r="P19" s="82">
        <v>9.87271823447128E-3</v>
      </c>
      <c r="Q19" s="81">
        <v>298</v>
      </c>
      <c r="R19" s="82">
        <v>3.52162609312219E-3</v>
      </c>
      <c r="S19" s="83">
        <v>8426</v>
      </c>
      <c r="T19" s="84">
        <v>6.7557220388393896E-3</v>
      </c>
    </row>
    <row r="20" spans="1:20" s="1" customFormat="1" ht="11.85" customHeight="1" x14ac:dyDescent="0.15">
      <c r="A20" s="177"/>
      <c r="B20" s="17" t="s">
        <v>1579</v>
      </c>
      <c r="C20" s="85">
        <v>1217</v>
      </c>
      <c r="D20" s="86">
        <v>2.9517914487790201E-3</v>
      </c>
      <c r="E20" s="85">
        <v>931</v>
      </c>
      <c r="F20" s="86">
        <v>7.2481821154415102E-3</v>
      </c>
      <c r="G20" s="85">
        <v>135</v>
      </c>
      <c r="H20" s="86">
        <v>3.7643253492457402E-3</v>
      </c>
      <c r="I20" s="85">
        <v>980</v>
      </c>
      <c r="J20" s="86">
        <v>9.5805105043454495E-3</v>
      </c>
      <c r="K20" s="85">
        <v>1447</v>
      </c>
      <c r="L20" s="86">
        <v>1.3156698368824001E-2</v>
      </c>
      <c r="M20" s="85">
        <v>1908</v>
      </c>
      <c r="N20" s="86">
        <v>1.30099483829616E-2</v>
      </c>
      <c r="O20" s="85">
        <v>801</v>
      </c>
      <c r="P20" s="86">
        <v>1.03135260413314E-2</v>
      </c>
      <c r="Q20" s="85">
        <v>266</v>
      </c>
      <c r="R20" s="86">
        <v>3.55220811132033E-3</v>
      </c>
      <c r="S20" s="83">
        <v>7685</v>
      </c>
      <c r="T20" s="84">
        <v>7.0626790942860803E-3</v>
      </c>
    </row>
    <row r="21" spans="1:20" s="1" customFormat="1" ht="11.85" customHeight="1" x14ac:dyDescent="0.15">
      <c r="A21" s="177"/>
      <c r="B21" s="17" t="s">
        <v>857</v>
      </c>
      <c r="C21" s="81">
        <v>373</v>
      </c>
      <c r="D21" s="82">
        <v>2.7556146572103998E-3</v>
      </c>
      <c r="E21" s="81">
        <v>166</v>
      </c>
      <c r="F21" s="82">
        <v>5.5008781522351497E-3</v>
      </c>
      <c r="G21" s="81">
        <v>22</v>
      </c>
      <c r="H21" s="82">
        <v>4.2364721740804903E-3</v>
      </c>
      <c r="I21" s="81">
        <v>187</v>
      </c>
      <c r="J21" s="82">
        <v>5.8042088273635899E-3</v>
      </c>
      <c r="K21" s="81">
        <v>305</v>
      </c>
      <c r="L21" s="82">
        <v>8.9695329961181E-3</v>
      </c>
      <c r="M21" s="81">
        <v>269</v>
      </c>
      <c r="N21" s="82">
        <v>1.2443334258488301E-2</v>
      </c>
      <c r="O21" s="81">
        <v>136</v>
      </c>
      <c r="P21" s="82">
        <v>6.0901885271595502E-3</v>
      </c>
      <c r="Q21" s="81">
        <v>58</v>
      </c>
      <c r="R21" s="82">
        <v>3.9181247044518001E-3</v>
      </c>
      <c r="S21" s="83">
        <v>1516</v>
      </c>
      <c r="T21" s="84">
        <v>5.1265750015217397E-3</v>
      </c>
    </row>
    <row r="22" spans="1:20" s="1" customFormat="1" ht="11.85" customHeight="1" x14ac:dyDescent="0.15">
      <c r="A22" s="177" t="s">
        <v>1582</v>
      </c>
      <c r="B22" s="17" t="s">
        <v>1578</v>
      </c>
      <c r="C22" s="85">
        <v>368</v>
      </c>
      <c r="D22" s="86">
        <v>7.60613451283535E-4</v>
      </c>
      <c r="E22" s="85">
        <v>41</v>
      </c>
      <c r="F22" s="86">
        <v>2.8520151921979998E-4</v>
      </c>
      <c r="G22" s="85">
        <v>0</v>
      </c>
      <c r="H22" s="86"/>
      <c r="I22" s="85">
        <v>31</v>
      </c>
      <c r="J22" s="86">
        <v>2.7569769303285299E-4</v>
      </c>
      <c r="K22" s="85">
        <v>32</v>
      </c>
      <c r="L22" s="86">
        <v>2.49019485774762E-4</v>
      </c>
      <c r="M22" s="85">
        <v>55</v>
      </c>
      <c r="N22" s="86">
        <v>3.2636882050308301E-4</v>
      </c>
      <c r="O22" s="85">
        <v>35</v>
      </c>
      <c r="P22" s="86">
        <v>4.0461959977341301E-4</v>
      </c>
      <c r="Q22" s="85">
        <v>8</v>
      </c>
      <c r="R22" s="86">
        <v>9.4540297801938098E-5</v>
      </c>
      <c r="S22" s="83">
        <v>570</v>
      </c>
      <c r="T22" s="84">
        <v>4.6823423577999101E-4</v>
      </c>
    </row>
    <row r="23" spans="1:20" s="1" customFormat="1" ht="11.85" customHeight="1" x14ac:dyDescent="0.15">
      <c r="A23" s="177"/>
      <c r="B23" s="17" t="s">
        <v>1579</v>
      </c>
      <c r="C23" s="81">
        <v>334</v>
      </c>
      <c r="D23" s="82">
        <v>8.1010545923762805E-4</v>
      </c>
      <c r="E23" s="81">
        <v>39</v>
      </c>
      <c r="F23" s="82">
        <v>3.0362954081871E-4</v>
      </c>
      <c r="G23" s="81">
        <v>14</v>
      </c>
      <c r="H23" s="82">
        <v>3.9037448066252099E-4</v>
      </c>
      <c r="I23" s="81">
        <v>30</v>
      </c>
      <c r="J23" s="82">
        <v>2.93280933806493E-4</v>
      </c>
      <c r="K23" s="81">
        <v>26</v>
      </c>
      <c r="L23" s="82">
        <v>2.3640232037969901E-4</v>
      </c>
      <c r="M23" s="81">
        <v>50</v>
      </c>
      <c r="N23" s="82">
        <v>3.4093156139836502E-4</v>
      </c>
      <c r="O23" s="81">
        <v>34</v>
      </c>
      <c r="P23" s="82">
        <v>4.37777634713191E-4</v>
      </c>
      <c r="Q23" s="81">
        <v>7</v>
      </c>
      <c r="R23" s="82">
        <v>9.3479160824219099E-5</v>
      </c>
      <c r="S23" s="83">
        <v>534</v>
      </c>
      <c r="T23" s="84">
        <v>4.9075740225748403E-4</v>
      </c>
    </row>
    <row r="24" spans="1:20" s="1" customFormat="1" ht="11.85" customHeight="1" x14ac:dyDescent="0.15">
      <c r="A24" s="177"/>
      <c r="B24" s="17" t="s">
        <v>857</v>
      </c>
      <c r="C24" s="85">
        <v>56</v>
      </c>
      <c r="D24" s="86">
        <v>4.1371158392434999E-4</v>
      </c>
      <c r="E24" s="85">
        <v>12</v>
      </c>
      <c r="F24" s="86">
        <v>3.9765384233025203E-4</v>
      </c>
      <c r="G24" s="85">
        <v>1</v>
      </c>
      <c r="H24" s="86">
        <v>1.9256691700365899E-4</v>
      </c>
      <c r="I24" s="85">
        <v>16</v>
      </c>
      <c r="J24" s="86">
        <v>4.9661679806319503E-4</v>
      </c>
      <c r="K24" s="85">
        <v>15</v>
      </c>
      <c r="L24" s="86">
        <v>4.41124573579579E-4</v>
      </c>
      <c r="M24" s="85">
        <v>7</v>
      </c>
      <c r="N24" s="86">
        <v>3.2380423720973299E-4</v>
      </c>
      <c r="O24" s="85">
        <v>6</v>
      </c>
      <c r="P24" s="86">
        <v>2.6868478796292201E-4</v>
      </c>
      <c r="Q24" s="85">
        <v>2</v>
      </c>
      <c r="R24" s="86">
        <v>1.35107748429372E-4</v>
      </c>
      <c r="S24" s="83">
        <v>115</v>
      </c>
      <c r="T24" s="84">
        <v>3.8888926462730901E-4</v>
      </c>
    </row>
    <row r="25" spans="1:20" s="1" customFormat="1" ht="11.85" customHeight="1" x14ac:dyDescent="0.15">
      <c r="A25" s="177" t="s">
        <v>1583</v>
      </c>
      <c r="B25" s="17" t="s">
        <v>1578</v>
      </c>
      <c r="C25" s="81">
        <v>438</v>
      </c>
      <c r="D25" s="82">
        <v>9.0529535777768603E-4</v>
      </c>
      <c r="E25" s="81">
        <v>76</v>
      </c>
      <c r="F25" s="82">
        <v>5.28666230748897E-4</v>
      </c>
      <c r="G25" s="81">
        <v>13</v>
      </c>
      <c r="H25" s="82">
        <v>3.33042988164165E-4</v>
      </c>
      <c r="I25" s="81">
        <v>92</v>
      </c>
      <c r="J25" s="82">
        <v>8.1819960512975601E-4</v>
      </c>
      <c r="K25" s="81">
        <v>83</v>
      </c>
      <c r="L25" s="82">
        <v>6.4589429122828904E-4</v>
      </c>
      <c r="M25" s="81">
        <v>109</v>
      </c>
      <c r="N25" s="82">
        <v>6.4680366245156403E-4</v>
      </c>
      <c r="O25" s="81">
        <v>52</v>
      </c>
      <c r="P25" s="82">
        <v>6.0114911966335696E-4</v>
      </c>
      <c r="Q25" s="81">
        <v>84</v>
      </c>
      <c r="R25" s="82">
        <v>9.9267312692035E-4</v>
      </c>
      <c r="S25" s="83">
        <v>947</v>
      </c>
      <c r="T25" s="84">
        <v>7.5927709123912903E-4</v>
      </c>
    </row>
    <row r="26" spans="1:20" s="1" customFormat="1" ht="11.85" customHeight="1" x14ac:dyDescent="0.15">
      <c r="A26" s="177"/>
      <c r="B26" s="17" t="s">
        <v>1579</v>
      </c>
      <c r="C26" s="85">
        <v>378</v>
      </c>
      <c r="D26" s="86">
        <v>9.1682593889767501E-4</v>
      </c>
      <c r="E26" s="85">
        <v>72</v>
      </c>
      <c r="F26" s="86">
        <v>5.6054684458838695E-4</v>
      </c>
      <c r="G26" s="85">
        <v>12</v>
      </c>
      <c r="H26" s="86">
        <v>3.3460669771073298E-4</v>
      </c>
      <c r="I26" s="85">
        <v>86</v>
      </c>
      <c r="J26" s="86">
        <v>8.4073867691194701E-4</v>
      </c>
      <c r="K26" s="85">
        <v>63</v>
      </c>
      <c r="L26" s="86">
        <v>5.7282100707388504E-4</v>
      </c>
      <c r="M26" s="85">
        <v>100</v>
      </c>
      <c r="N26" s="86">
        <v>6.8186312279673003E-4</v>
      </c>
      <c r="O26" s="85">
        <v>48</v>
      </c>
      <c r="P26" s="86">
        <v>6.1803901371274104E-4</v>
      </c>
      <c r="Q26" s="85">
        <v>75</v>
      </c>
      <c r="R26" s="86">
        <v>1.0015624374023499E-3</v>
      </c>
      <c r="S26" s="83">
        <v>834</v>
      </c>
      <c r="T26" s="84">
        <v>7.6646380802011598E-4</v>
      </c>
    </row>
    <row r="27" spans="1:20" s="1" customFormat="1" ht="11.85" customHeight="1" x14ac:dyDescent="0.15">
      <c r="A27" s="177"/>
      <c r="B27" s="17" t="s">
        <v>857</v>
      </c>
      <c r="C27" s="81">
        <v>113</v>
      </c>
      <c r="D27" s="82">
        <v>8.3481087470449195E-4</v>
      </c>
      <c r="E27" s="81">
        <v>11</v>
      </c>
      <c r="F27" s="82">
        <v>3.6451602213606398E-4</v>
      </c>
      <c r="G27" s="81">
        <v>3</v>
      </c>
      <c r="H27" s="82">
        <v>5.7770075101097596E-4</v>
      </c>
      <c r="I27" s="81">
        <v>22</v>
      </c>
      <c r="J27" s="82">
        <v>6.82848097336893E-4</v>
      </c>
      <c r="K27" s="81">
        <v>8</v>
      </c>
      <c r="L27" s="82">
        <v>2.3526643924244201E-4</v>
      </c>
      <c r="M27" s="81">
        <v>23</v>
      </c>
      <c r="N27" s="82">
        <v>1.06392820797484E-3</v>
      </c>
      <c r="O27" s="81">
        <v>10</v>
      </c>
      <c r="P27" s="82">
        <v>4.4780797993820203E-4</v>
      </c>
      <c r="Q27" s="81">
        <v>10</v>
      </c>
      <c r="R27" s="82">
        <v>6.7553874214686203E-4</v>
      </c>
      <c r="S27" s="83">
        <v>200</v>
      </c>
      <c r="T27" s="84">
        <v>6.7632915587358101E-4</v>
      </c>
    </row>
    <row r="28" spans="1:20" s="1" customFormat="1" ht="11.85" customHeight="1" x14ac:dyDescent="0.15">
      <c r="A28" s="177" t="s">
        <v>1584</v>
      </c>
      <c r="B28" s="17" t="s">
        <v>1578</v>
      </c>
      <c r="C28" s="85">
        <v>6844</v>
      </c>
      <c r="D28" s="86">
        <v>1.4145756686371001E-2</v>
      </c>
      <c r="E28" s="85">
        <v>1080</v>
      </c>
      <c r="F28" s="86">
        <v>7.5126253843264398E-3</v>
      </c>
      <c r="G28" s="85">
        <v>125</v>
      </c>
      <c r="H28" s="86">
        <v>3.2023364246554298E-3</v>
      </c>
      <c r="I28" s="85">
        <v>1219</v>
      </c>
      <c r="J28" s="86">
        <v>1.08411447679693E-2</v>
      </c>
      <c r="K28" s="85">
        <v>1049</v>
      </c>
      <c r="L28" s="86">
        <v>8.1631700180539099E-3</v>
      </c>
      <c r="M28" s="85">
        <v>658</v>
      </c>
      <c r="N28" s="86">
        <v>3.9045578889277898E-3</v>
      </c>
      <c r="O28" s="85">
        <v>421</v>
      </c>
      <c r="P28" s="86">
        <v>4.8669957572744799E-3</v>
      </c>
      <c r="Q28" s="85">
        <v>548</v>
      </c>
      <c r="R28" s="86">
        <v>6.4760103994327602E-3</v>
      </c>
      <c r="S28" s="83">
        <v>11944</v>
      </c>
      <c r="T28" s="84">
        <v>9.5763522468428307E-3</v>
      </c>
    </row>
    <row r="29" spans="1:20" s="1" customFormat="1" ht="11.85" customHeight="1" x14ac:dyDescent="0.15">
      <c r="A29" s="177"/>
      <c r="B29" s="17" t="s">
        <v>1579</v>
      </c>
      <c r="C29" s="81">
        <v>6007</v>
      </c>
      <c r="D29" s="82">
        <v>1.45697709390432E-2</v>
      </c>
      <c r="E29" s="81">
        <v>973</v>
      </c>
      <c r="F29" s="82">
        <v>7.5751677747847397E-3</v>
      </c>
      <c r="G29" s="81">
        <v>114</v>
      </c>
      <c r="H29" s="82">
        <v>3.1787636282519598E-3</v>
      </c>
      <c r="I29" s="81">
        <v>1128</v>
      </c>
      <c r="J29" s="82">
        <v>1.10273631111241E-2</v>
      </c>
      <c r="K29" s="81">
        <v>903</v>
      </c>
      <c r="L29" s="82">
        <v>8.2104344347256799E-3</v>
      </c>
      <c r="M29" s="81">
        <v>587</v>
      </c>
      <c r="N29" s="82">
        <v>4.0025365308168004E-3</v>
      </c>
      <c r="O29" s="81">
        <v>367</v>
      </c>
      <c r="P29" s="82">
        <v>4.7254232923453297E-3</v>
      </c>
      <c r="Q29" s="81">
        <v>466</v>
      </c>
      <c r="R29" s="82">
        <v>6.2230412777265903E-3</v>
      </c>
      <c r="S29" s="83">
        <v>10545</v>
      </c>
      <c r="T29" s="84">
        <v>9.6910801625565007E-3</v>
      </c>
    </row>
    <row r="30" spans="1:20" s="1" customFormat="1" ht="11.85" customHeight="1" x14ac:dyDescent="0.15">
      <c r="A30" s="177"/>
      <c r="B30" s="17" t="s">
        <v>857</v>
      </c>
      <c r="C30" s="85">
        <v>2277</v>
      </c>
      <c r="D30" s="86">
        <v>1.68218085106383E-2</v>
      </c>
      <c r="E30" s="85">
        <v>253</v>
      </c>
      <c r="F30" s="86">
        <v>8.3838685091294704E-3</v>
      </c>
      <c r="G30" s="85">
        <v>23</v>
      </c>
      <c r="H30" s="86">
        <v>4.4290390910841498E-3</v>
      </c>
      <c r="I30" s="85">
        <v>321</v>
      </c>
      <c r="J30" s="86">
        <v>9.9633745111428404E-3</v>
      </c>
      <c r="K30" s="85">
        <v>338</v>
      </c>
      <c r="L30" s="86">
        <v>9.9400070579931804E-3</v>
      </c>
      <c r="M30" s="85">
        <v>150</v>
      </c>
      <c r="N30" s="86">
        <v>6.9386622259228403E-3</v>
      </c>
      <c r="O30" s="85">
        <v>119</v>
      </c>
      <c r="P30" s="86">
        <v>5.3289149612646101E-3</v>
      </c>
      <c r="Q30" s="85">
        <v>267</v>
      </c>
      <c r="R30" s="86">
        <v>1.8036884415321201E-2</v>
      </c>
      <c r="S30" s="83">
        <v>3748</v>
      </c>
      <c r="T30" s="84">
        <v>1.26744083810709E-2</v>
      </c>
    </row>
    <row r="31" spans="1:20" s="1" customFormat="1" ht="11.85" customHeight="1" x14ac:dyDescent="0.15">
      <c r="A31" s="177" t="s">
        <v>1585</v>
      </c>
      <c r="B31" s="17" t="s">
        <v>1578</v>
      </c>
      <c r="C31" s="81">
        <v>632</v>
      </c>
      <c r="D31" s="82">
        <v>1.30627092720433E-3</v>
      </c>
      <c r="E31" s="81">
        <v>240</v>
      </c>
      <c r="F31" s="82">
        <v>1.6694723076281E-3</v>
      </c>
      <c r="G31" s="81">
        <v>25</v>
      </c>
      <c r="H31" s="82">
        <v>6.4046728493108603E-4</v>
      </c>
      <c r="I31" s="81">
        <v>97</v>
      </c>
      <c r="J31" s="82">
        <v>8.6266697497376405E-4</v>
      </c>
      <c r="K31" s="81">
        <v>48</v>
      </c>
      <c r="L31" s="82">
        <v>3.7352922866214298E-4</v>
      </c>
      <c r="M31" s="81">
        <v>78</v>
      </c>
      <c r="N31" s="82">
        <v>4.6285032725891702E-4</v>
      </c>
      <c r="O31" s="81">
        <v>33</v>
      </c>
      <c r="P31" s="82">
        <v>3.81498479786361E-4</v>
      </c>
      <c r="Q31" s="81">
        <v>60</v>
      </c>
      <c r="R31" s="82">
        <v>7.09052233514536E-4</v>
      </c>
      <c r="S31" s="83">
        <v>1213</v>
      </c>
      <c r="T31" s="84">
        <v>9.7254816438549496E-4</v>
      </c>
    </row>
    <row r="32" spans="1:20" s="1" customFormat="1" ht="11.85" customHeight="1" x14ac:dyDescent="0.15">
      <c r="A32" s="177"/>
      <c r="B32" s="17" t="s">
        <v>1579</v>
      </c>
      <c r="C32" s="85">
        <v>559</v>
      </c>
      <c r="D32" s="86">
        <v>1.35583518477196E-3</v>
      </c>
      <c r="E32" s="85">
        <v>208</v>
      </c>
      <c r="F32" s="86">
        <v>1.61935755103312E-3</v>
      </c>
      <c r="G32" s="85">
        <v>24</v>
      </c>
      <c r="H32" s="86">
        <v>6.6921339542146499E-4</v>
      </c>
      <c r="I32" s="85">
        <v>94</v>
      </c>
      <c r="J32" s="86">
        <v>9.1894692592701195E-4</v>
      </c>
      <c r="K32" s="85">
        <v>42</v>
      </c>
      <c r="L32" s="86">
        <v>3.8188067138259001E-4</v>
      </c>
      <c r="M32" s="85">
        <v>67</v>
      </c>
      <c r="N32" s="86">
        <v>4.5684829227380898E-4</v>
      </c>
      <c r="O32" s="85">
        <v>24</v>
      </c>
      <c r="P32" s="86">
        <v>3.0901950685636998E-4</v>
      </c>
      <c r="Q32" s="85">
        <v>53</v>
      </c>
      <c r="R32" s="86">
        <v>7.07770789097659E-4</v>
      </c>
      <c r="S32" s="83">
        <v>1071</v>
      </c>
      <c r="T32" s="84">
        <v>9.8427186857259394E-4</v>
      </c>
    </row>
    <row r="33" spans="1:20" s="1" customFormat="1" ht="11.85" customHeight="1" x14ac:dyDescent="0.15">
      <c r="A33" s="177"/>
      <c r="B33" s="17" t="s">
        <v>857</v>
      </c>
      <c r="C33" s="81">
        <v>268</v>
      </c>
      <c r="D33" s="82">
        <v>1.97990543735225E-3</v>
      </c>
      <c r="E33" s="81">
        <v>15</v>
      </c>
      <c r="F33" s="82">
        <v>4.9706730291281399E-4</v>
      </c>
      <c r="G33" s="81">
        <v>3</v>
      </c>
      <c r="H33" s="82">
        <v>5.7770075101097596E-4</v>
      </c>
      <c r="I33" s="81">
        <v>24</v>
      </c>
      <c r="J33" s="82">
        <v>7.44925197094792E-4</v>
      </c>
      <c r="K33" s="81">
        <v>18</v>
      </c>
      <c r="L33" s="82">
        <v>5.29349488295495E-4</v>
      </c>
      <c r="M33" s="81">
        <v>8</v>
      </c>
      <c r="N33" s="82">
        <v>3.7006198538255201E-4</v>
      </c>
      <c r="O33" s="81">
        <v>8</v>
      </c>
      <c r="P33" s="82">
        <v>3.5824638395056199E-4</v>
      </c>
      <c r="Q33" s="81">
        <v>8</v>
      </c>
      <c r="R33" s="82">
        <v>5.4043099371748997E-4</v>
      </c>
      <c r="S33" s="83">
        <v>352</v>
      </c>
      <c r="T33" s="84">
        <v>1.1903393143374999E-3</v>
      </c>
    </row>
    <row r="34" spans="1:20" s="1" customFormat="1" ht="11.85" customHeight="1" x14ac:dyDescent="0.15">
      <c r="A34" s="177" t="s">
        <v>1586</v>
      </c>
      <c r="B34" s="17" t="s">
        <v>1578</v>
      </c>
      <c r="C34" s="85">
        <v>3178</v>
      </c>
      <c r="D34" s="86">
        <v>6.5685585548344401E-3</v>
      </c>
      <c r="E34" s="85">
        <v>344</v>
      </c>
      <c r="F34" s="86">
        <v>2.3929103076002702E-3</v>
      </c>
      <c r="G34" s="85">
        <v>9</v>
      </c>
      <c r="H34" s="86">
        <v>2.30568222575191E-4</v>
      </c>
      <c r="I34" s="85">
        <v>281</v>
      </c>
      <c r="J34" s="86">
        <v>2.49906618523328E-3</v>
      </c>
      <c r="K34" s="85">
        <v>114</v>
      </c>
      <c r="L34" s="86">
        <v>8.8713191807258897E-4</v>
      </c>
      <c r="M34" s="85">
        <v>362</v>
      </c>
      <c r="N34" s="86">
        <v>2.1481002367657398E-3</v>
      </c>
      <c r="O34" s="85">
        <v>82</v>
      </c>
      <c r="P34" s="86">
        <v>9.4796591946913901E-4</v>
      </c>
      <c r="Q34" s="85">
        <v>96</v>
      </c>
      <c r="R34" s="86">
        <v>1.1344835736232599E-3</v>
      </c>
      <c r="S34" s="83">
        <v>4466</v>
      </c>
      <c r="T34" s="84">
        <v>3.5807090701942502E-3</v>
      </c>
    </row>
    <row r="35" spans="1:20" s="1" customFormat="1" ht="11.85" customHeight="1" x14ac:dyDescent="0.15">
      <c r="A35" s="177"/>
      <c r="B35" s="17" t="s">
        <v>1579</v>
      </c>
      <c r="C35" s="81">
        <v>2938</v>
      </c>
      <c r="D35" s="82">
        <v>7.1260174827549403E-3</v>
      </c>
      <c r="E35" s="81">
        <v>321</v>
      </c>
      <c r="F35" s="82">
        <v>2.4991046821232301E-3</v>
      </c>
      <c r="G35" s="81">
        <v>8</v>
      </c>
      <c r="H35" s="82">
        <v>2.2307113180715501E-4</v>
      </c>
      <c r="I35" s="81">
        <v>266</v>
      </c>
      <c r="J35" s="82">
        <v>2.60042427975091E-3</v>
      </c>
      <c r="K35" s="81">
        <v>99</v>
      </c>
      <c r="L35" s="82">
        <v>9.0014729683039003E-4</v>
      </c>
      <c r="M35" s="81">
        <v>326</v>
      </c>
      <c r="N35" s="82">
        <v>2.22287378031734E-3</v>
      </c>
      <c r="O35" s="81">
        <v>76</v>
      </c>
      <c r="P35" s="82">
        <v>9.7856177171183893E-4</v>
      </c>
      <c r="Q35" s="81">
        <v>87</v>
      </c>
      <c r="R35" s="82">
        <v>1.1618124273867199E-3</v>
      </c>
      <c r="S35" s="83">
        <v>4121</v>
      </c>
      <c r="T35" s="84">
        <v>3.7872869938260102E-3</v>
      </c>
    </row>
    <row r="36" spans="1:20" s="1" customFormat="1" ht="11.85" customHeight="1" x14ac:dyDescent="0.15">
      <c r="A36" s="177"/>
      <c r="B36" s="17" t="s">
        <v>857</v>
      </c>
      <c r="C36" s="85">
        <v>555</v>
      </c>
      <c r="D36" s="86">
        <v>4.1001773049645397E-3</v>
      </c>
      <c r="E36" s="85">
        <v>63</v>
      </c>
      <c r="F36" s="86">
        <v>2.0876826722338198E-3</v>
      </c>
      <c r="G36" s="85">
        <v>1</v>
      </c>
      <c r="H36" s="86">
        <v>1.9256691700365899E-4</v>
      </c>
      <c r="I36" s="85">
        <v>69</v>
      </c>
      <c r="J36" s="86">
        <v>2.1416599416475301E-3</v>
      </c>
      <c r="K36" s="85">
        <v>22</v>
      </c>
      <c r="L36" s="86">
        <v>6.4698270791671596E-4</v>
      </c>
      <c r="M36" s="85">
        <v>51</v>
      </c>
      <c r="N36" s="86">
        <v>2.3591451568137699E-3</v>
      </c>
      <c r="O36" s="85">
        <v>22</v>
      </c>
      <c r="P36" s="86">
        <v>9.8517755586404496E-4</v>
      </c>
      <c r="Q36" s="85">
        <v>8</v>
      </c>
      <c r="R36" s="86">
        <v>5.4043099371748997E-4</v>
      </c>
      <c r="S36" s="83">
        <v>791</v>
      </c>
      <c r="T36" s="84">
        <v>2.67488181148001E-3</v>
      </c>
    </row>
    <row r="37" spans="1:20" s="1" customFormat="1" ht="11.85" customHeight="1" x14ac:dyDescent="0.15">
      <c r="A37" s="177" t="s">
        <v>1587</v>
      </c>
      <c r="B37" s="17" t="s">
        <v>1578</v>
      </c>
      <c r="C37" s="81">
        <v>127</v>
      </c>
      <c r="D37" s="82">
        <v>2.6249431606795902E-4</v>
      </c>
      <c r="E37" s="81">
        <v>12</v>
      </c>
      <c r="F37" s="82">
        <v>8.3473615381404897E-5</v>
      </c>
      <c r="G37" s="81">
        <v>2</v>
      </c>
      <c r="H37" s="82">
        <v>5.1237382794486902E-5</v>
      </c>
      <c r="I37" s="81">
        <v>0</v>
      </c>
      <c r="J37" s="82"/>
      <c r="K37" s="81">
        <v>0</v>
      </c>
      <c r="L37" s="82"/>
      <c r="M37" s="81">
        <v>9</v>
      </c>
      <c r="N37" s="82">
        <v>5.34058069914135E-5</v>
      </c>
      <c r="O37" s="81">
        <v>0</v>
      </c>
      <c r="P37" s="82"/>
      <c r="Q37" s="81">
        <v>0</v>
      </c>
      <c r="R37" s="82"/>
      <c r="S37" s="83">
        <v>150</v>
      </c>
      <c r="T37" s="84">
        <v>1.4351700035037399E-4</v>
      </c>
    </row>
    <row r="38" spans="1:20" s="1" customFormat="1" ht="11.85" customHeight="1" x14ac:dyDescent="0.15">
      <c r="A38" s="177"/>
      <c r="B38" s="17" t="s">
        <v>1579</v>
      </c>
      <c r="C38" s="85">
        <v>108</v>
      </c>
      <c r="D38" s="86">
        <v>2.6195026825647801E-4</v>
      </c>
      <c r="E38" s="85">
        <v>11</v>
      </c>
      <c r="F38" s="86">
        <v>8.5639101256559206E-5</v>
      </c>
      <c r="G38" s="85">
        <v>1</v>
      </c>
      <c r="H38" s="86">
        <v>2.78838914758944E-5</v>
      </c>
      <c r="I38" s="85">
        <v>10</v>
      </c>
      <c r="J38" s="86">
        <v>9.7760311268831103E-5</v>
      </c>
      <c r="K38" s="85">
        <v>10</v>
      </c>
      <c r="L38" s="86">
        <v>9.0923969376807093E-5</v>
      </c>
      <c r="M38" s="85">
        <v>8</v>
      </c>
      <c r="N38" s="86">
        <v>5.4549049823738399E-5</v>
      </c>
      <c r="O38" s="85">
        <v>6</v>
      </c>
      <c r="P38" s="86">
        <v>7.7254876714092602E-5</v>
      </c>
      <c r="Q38" s="85">
        <v>3</v>
      </c>
      <c r="R38" s="86">
        <v>4.0062497496093899E-5</v>
      </c>
      <c r="S38" s="83">
        <v>157</v>
      </c>
      <c r="T38" s="84">
        <v>1.44286352349111E-4</v>
      </c>
    </row>
    <row r="39" spans="1:20" s="1" customFormat="1" ht="11.85" customHeight="1" x14ac:dyDescent="0.15">
      <c r="A39" s="177"/>
      <c r="B39" s="17" t="s">
        <v>857</v>
      </c>
      <c r="C39" s="81">
        <v>53</v>
      </c>
      <c r="D39" s="82">
        <v>3.9154846335697402E-4</v>
      </c>
      <c r="E39" s="81">
        <v>1</v>
      </c>
      <c r="F39" s="82">
        <v>3.3137820194187603E-5</v>
      </c>
      <c r="G39" s="81">
        <v>0</v>
      </c>
      <c r="H39" s="82"/>
      <c r="I39" s="81">
        <v>3</v>
      </c>
      <c r="J39" s="82">
        <v>9.3115649636849E-5</v>
      </c>
      <c r="K39" s="81">
        <v>3</v>
      </c>
      <c r="L39" s="82">
        <v>8.8224914715915806E-5</v>
      </c>
      <c r="M39" s="81">
        <v>2</v>
      </c>
      <c r="N39" s="82">
        <v>9.2515496345637894E-5</v>
      </c>
      <c r="O39" s="81">
        <v>3</v>
      </c>
      <c r="P39" s="82">
        <v>1.34342393981461E-4</v>
      </c>
      <c r="Q39" s="81">
        <v>0</v>
      </c>
      <c r="R39" s="82"/>
      <c r="S39" s="83">
        <v>65</v>
      </c>
      <c r="T39" s="84">
        <v>2.19806975658914E-4</v>
      </c>
    </row>
    <row r="40" spans="1:20" s="1" customFormat="1" ht="11.85" customHeight="1" x14ac:dyDescent="0.15">
      <c r="A40" s="177" t="s">
        <v>1588</v>
      </c>
      <c r="B40" s="17" t="s">
        <v>1578</v>
      </c>
      <c r="C40" s="85">
        <v>3809</v>
      </c>
      <c r="D40" s="86">
        <v>7.8727625976602895E-3</v>
      </c>
      <c r="E40" s="85">
        <v>1139</v>
      </c>
      <c r="F40" s="86">
        <v>7.9230373266183408E-3</v>
      </c>
      <c r="G40" s="85">
        <v>104</v>
      </c>
      <c r="H40" s="86">
        <v>2.66434390531332E-3</v>
      </c>
      <c r="I40" s="85">
        <v>968</v>
      </c>
      <c r="J40" s="86">
        <v>8.6088828018000395E-3</v>
      </c>
      <c r="K40" s="85">
        <v>1663</v>
      </c>
      <c r="L40" s="86">
        <v>1.29412314013572E-2</v>
      </c>
      <c r="M40" s="85">
        <v>3956</v>
      </c>
      <c r="N40" s="86">
        <v>2.3474819162003498E-2</v>
      </c>
      <c r="O40" s="85">
        <v>2508</v>
      </c>
      <c r="P40" s="86">
        <v>2.89938844637634E-2</v>
      </c>
      <c r="Q40" s="85">
        <v>261</v>
      </c>
      <c r="R40" s="86">
        <v>3.0843772157882299E-3</v>
      </c>
      <c r="S40" s="83">
        <v>14408</v>
      </c>
      <c r="T40" s="84">
        <v>1.1551915871777599E-2</v>
      </c>
    </row>
    <row r="41" spans="1:20" s="1" customFormat="1" ht="11.85" customHeight="1" x14ac:dyDescent="0.15">
      <c r="A41" s="177"/>
      <c r="B41" s="17" t="s">
        <v>1579</v>
      </c>
      <c r="C41" s="81">
        <v>3475</v>
      </c>
      <c r="D41" s="82">
        <v>8.4284924276968806E-3</v>
      </c>
      <c r="E41" s="81">
        <v>1060</v>
      </c>
      <c r="F41" s="82">
        <v>8.2524952119957008E-3</v>
      </c>
      <c r="G41" s="81">
        <v>100</v>
      </c>
      <c r="H41" s="82">
        <v>2.7883891475894399E-3</v>
      </c>
      <c r="I41" s="81">
        <v>910</v>
      </c>
      <c r="J41" s="82">
        <v>8.8961883254636293E-3</v>
      </c>
      <c r="K41" s="81">
        <v>1526</v>
      </c>
      <c r="L41" s="82">
        <v>1.38749977269008E-2</v>
      </c>
      <c r="M41" s="81">
        <v>3600</v>
      </c>
      <c r="N41" s="82">
        <v>2.4547072420682301E-2</v>
      </c>
      <c r="O41" s="81">
        <v>2311</v>
      </c>
      <c r="P41" s="82">
        <v>2.97560033477113E-2</v>
      </c>
      <c r="Q41" s="81">
        <v>238</v>
      </c>
      <c r="R41" s="82">
        <v>3.17829146802345E-3</v>
      </c>
      <c r="S41" s="83">
        <v>13220</v>
      </c>
      <c r="T41" s="84">
        <v>1.21494622806066E-2</v>
      </c>
    </row>
    <row r="42" spans="1:20" s="1" customFormat="1" ht="11.85" customHeight="1" x14ac:dyDescent="0.15">
      <c r="A42" s="177"/>
      <c r="B42" s="17" t="s">
        <v>857</v>
      </c>
      <c r="C42" s="85">
        <v>1104</v>
      </c>
      <c r="D42" s="86">
        <v>8.1560283687943293E-3</v>
      </c>
      <c r="E42" s="85">
        <v>128</v>
      </c>
      <c r="F42" s="86">
        <v>4.2416409848560202E-3</v>
      </c>
      <c r="G42" s="85">
        <v>17</v>
      </c>
      <c r="H42" s="86">
        <v>3.2736375890621999E-3</v>
      </c>
      <c r="I42" s="85">
        <v>195</v>
      </c>
      <c r="J42" s="86">
        <v>6.0525172263951798E-3</v>
      </c>
      <c r="K42" s="85">
        <v>331</v>
      </c>
      <c r="L42" s="86">
        <v>9.7341489236560403E-3</v>
      </c>
      <c r="M42" s="85">
        <v>487</v>
      </c>
      <c r="N42" s="86">
        <v>2.25275233601628E-2</v>
      </c>
      <c r="O42" s="85">
        <v>393</v>
      </c>
      <c r="P42" s="86">
        <v>1.7598853611571399E-2</v>
      </c>
      <c r="Q42" s="85">
        <v>44</v>
      </c>
      <c r="R42" s="86">
        <v>2.9723704654461901E-3</v>
      </c>
      <c r="S42" s="83">
        <v>2699</v>
      </c>
      <c r="T42" s="84">
        <v>9.1270619585139701E-3</v>
      </c>
    </row>
    <row r="43" spans="1:20" s="1" customFormat="1" ht="11.85" customHeight="1" x14ac:dyDescent="0.15">
      <c r="A43" s="177" t="s">
        <v>1589</v>
      </c>
      <c r="B43" s="17" t="s">
        <v>1578</v>
      </c>
      <c r="C43" s="81">
        <v>2102</v>
      </c>
      <c r="D43" s="82">
        <v>4.3445909635814999E-3</v>
      </c>
      <c r="E43" s="81">
        <v>474</v>
      </c>
      <c r="F43" s="82">
        <v>3.2972078075654901E-3</v>
      </c>
      <c r="G43" s="81">
        <v>292</v>
      </c>
      <c r="H43" s="82">
        <v>7.4806578879950802E-3</v>
      </c>
      <c r="I43" s="81">
        <v>327</v>
      </c>
      <c r="J43" s="82">
        <v>2.90816598779815E-3</v>
      </c>
      <c r="K43" s="81">
        <v>351</v>
      </c>
      <c r="L43" s="82">
        <v>2.7314324845919202E-3</v>
      </c>
      <c r="M43" s="81">
        <v>576</v>
      </c>
      <c r="N43" s="82">
        <v>3.4179716474504701E-3</v>
      </c>
      <c r="O43" s="81">
        <v>155</v>
      </c>
      <c r="P43" s="82">
        <v>1.7918867989965401E-3</v>
      </c>
      <c r="Q43" s="81">
        <v>162</v>
      </c>
      <c r="R43" s="82">
        <v>1.91444103048925E-3</v>
      </c>
      <c r="S43" s="83">
        <v>4439</v>
      </c>
      <c r="T43" s="84">
        <v>3.5590612544989398E-3</v>
      </c>
    </row>
    <row r="44" spans="1:20" s="1" customFormat="1" ht="11.85" customHeight="1" x14ac:dyDescent="0.15">
      <c r="A44" s="177"/>
      <c r="B44" s="17" t="s">
        <v>1579</v>
      </c>
      <c r="C44" s="85">
        <v>1643</v>
      </c>
      <c r="D44" s="86">
        <v>3.98503972912402E-3</v>
      </c>
      <c r="E44" s="85">
        <v>415</v>
      </c>
      <c r="F44" s="86">
        <v>3.2309297292247301E-3</v>
      </c>
      <c r="G44" s="85">
        <v>242</v>
      </c>
      <c r="H44" s="86">
        <v>6.7479017371664396E-3</v>
      </c>
      <c r="I44" s="85">
        <v>290</v>
      </c>
      <c r="J44" s="86">
        <v>2.8350490267961001E-3</v>
      </c>
      <c r="K44" s="85">
        <v>295</v>
      </c>
      <c r="L44" s="86">
        <v>2.6822570966158099E-3</v>
      </c>
      <c r="M44" s="85">
        <v>483</v>
      </c>
      <c r="N44" s="86">
        <v>3.2933988831082102E-3</v>
      </c>
      <c r="O44" s="85">
        <v>136</v>
      </c>
      <c r="P44" s="86">
        <v>1.7511105388527701E-3</v>
      </c>
      <c r="Q44" s="85">
        <v>130</v>
      </c>
      <c r="R44" s="86">
        <v>1.7360415581640701E-3</v>
      </c>
      <c r="S44" s="83">
        <v>3634</v>
      </c>
      <c r="T44" s="84">
        <v>3.3397235951380098E-3</v>
      </c>
    </row>
    <row r="45" spans="1:20" s="1" customFormat="1" ht="11.85" customHeight="1" x14ac:dyDescent="0.15">
      <c r="A45" s="177"/>
      <c r="B45" s="17" t="s">
        <v>857</v>
      </c>
      <c r="C45" s="81">
        <v>599</v>
      </c>
      <c r="D45" s="82">
        <v>4.42523640661939E-3</v>
      </c>
      <c r="E45" s="81">
        <v>128</v>
      </c>
      <c r="F45" s="82">
        <v>4.2416409848560202E-3</v>
      </c>
      <c r="G45" s="81">
        <v>7</v>
      </c>
      <c r="H45" s="82">
        <v>1.34796841902561E-3</v>
      </c>
      <c r="I45" s="81">
        <v>64</v>
      </c>
      <c r="J45" s="82">
        <v>1.9864671922527801E-3</v>
      </c>
      <c r="K45" s="81">
        <v>80</v>
      </c>
      <c r="L45" s="82">
        <v>2.3526643924244202E-3</v>
      </c>
      <c r="M45" s="81">
        <v>36</v>
      </c>
      <c r="N45" s="82">
        <v>1.66527893422148E-3</v>
      </c>
      <c r="O45" s="81">
        <v>64</v>
      </c>
      <c r="P45" s="82">
        <v>2.8659710716044998E-3</v>
      </c>
      <c r="Q45" s="81">
        <v>21</v>
      </c>
      <c r="R45" s="82">
        <v>1.4186313585084101E-3</v>
      </c>
      <c r="S45" s="83">
        <v>999</v>
      </c>
      <c r="T45" s="84">
        <v>3.3782641335885401E-3</v>
      </c>
    </row>
    <row r="46" spans="1:20" s="1" customFormat="1" ht="11.85" customHeight="1" x14ac:dyDescent="0.15">
      <c r="A46" s="177" t="s">
        <v>1590</v>
      </c>
      <c r="B46" s="17" t="s">
        <v>1578</v>
      </c>
      <c r="C46" s="85">
        <v>215</v>
      </c>
      <c r="D46" s="86">
        <v>4.4438014137489099E-4</v>
      </c>
      <c r="E46" s="85">
        <v>48</v>
      </c>
      <c r="F46" s="86">
        <v>3.3389446152561899E-4</v>
      </c>
      <c r="G46" s="85">
        <v>19</v>
      </c>
      <c r="H46" s="86">
        <v>4.86755136547625E-4</v>
      </c>
      <c r="I46" s="85">
        <v>0</v>
      </c>
      <c r="J46" s="86"/>
      <c r="K46" s="85">
        <v>26</v>
      </c>
      <c r="L46" s="86">
        <v>2.0232833219199401E-4</v>
      </c>
      <c r="M46" s="85">
        <v>51</v>
      </c>
      <c r="N46" s="86">
        <v>3.0263290628467702E-4</v>
      </c>
      <c r="O46" s="85">
        <v>0</v>
      </c>
      <c r="P46" s="86"/>
      <c r="Q46" s="85">
        <v>16</v>
      </c>
      <c r="R46" s="86">
        <v>1.8908059560387601E-4</v>
      </c>
      <c r="S46" s="83">
        <v>375</v>
      </c>
      <c r="T46" s="84">
        <v>3.30329632091363E-4</v>
      </c>
    </row>
    <row r="47" spans="1:20" s="1" customFormat="1" ht="11.85" customHeight="1" x14ac:dyDescent="0.15">
      <c r="A47" s="177"/>
      <c r="B47" s="17" t="s">
        <v>1579</v>
      </c>
      <c r="C47" s="81">
        <v>172</v>
      </c>
      <c r="D47" s="82">
        <v>4.1718005685290998E-4</v>
      </c>
      <c r="E47" s="81">
        <v>42</v>
      </c>
      <c r="F47" s="82">
        <v>3.2698565934322597E-4</v>
      </c>
      <c r="G47" s="81">
        <v>13</v>
      </c>
      <c r="H47" s="82">
        <v>3.6249058918662698E-4</v>
      </c>
      <c r="I47" s="81">
        <v>27</v>
      </c>
      <c r="J47" s="82">
        <v>2.6395284042584401E-4</v>
      </c>
      <c r="K47" s="81">
        <v>19</v>
      </c>
      <c r="L47" s="82">
        <v>1.7275554181593399E-4</v>
      </c>
      <c r="M47" s="81">
        <v>45</v>
      </c>
      <c r="N47" s="82">
        <v>3.0683840525852799E-4</v>
      </c>
      <c r="O47" s="81">
        <v>10</v>
      </c>
      <c r="P47" s="82">
        <v>1.28758127856821E-4</v>
      </c>
      <c r="Q47" s="81">
        <v>15</v>
      </c>
      <c r="R47" s="82">
        <v>2.0031248748046999E-4</v>
      </c>
      <c r="S47" s="83">
        <v>343</v>
      </c>
      <c r="T47" s="84">
        <v>3.1522432392194202E-4</v>
      </c>
    </row>
    <row r="48" spans="1:20" s="1" customFormat="1" ht="11.85" customHeight="1" x14ac:dyDescent="0.15">
      <c r="A48" s="177"/>
      <c r="B48" s="17" t="s">
        <v>857</v>
      </c>
      <c r="C48" s="85">
        <v>88</v>
      </c>
      <c r="D48" s="86">
        <v>6.5011820330969296E-4</v>
      </c>
      <c r="E48" s="85">
        <v>7</v>
      </c>
      <c r="F48" s="86">
        <v>2.31964741359313E-4</v>
      </c>
      <c r="G48" s="85">
        <v>0</v>
      </c>
      <c r="H48" s="86"/>
      <c r="I48" s="85">
        <v>5</v>
      </c>
      <c r="J48" s="86">
        <v>1.5519274939474801E-4</v>
      </c>
      <c r="K48" s="85">
        <v>1</v>
      </c>
      <c r="L48" s="86">
        <v>2.9408304905305299E-5</v>
      </c>
      <c r="M48" s="85">
        <v>4</v>
      </c>
      <c r="N48" s="86">
        <v>1.85030992691276E-4</v>
      </c>
      <c r="O48" s="85">
        <v>6</v>
      </c>
      <c r="P48" s="86">
        <v>2.6868478796292201E-4</v>
      </c>
      <c r="Q48" s="85">
        <v>7</v>
      </c>
      <c r="R48" s="86">
        <v>4.7287711950280302E-4</v>
      </c>
      <c r="S48" s="83">
        <v>118</v>
      </c>
      <c r="T48" s="84">
        <v>3.9903420196541302E-4</v>
      </c>
    </row>
    <row r="49" spans="1:20" s="1" customFormat="1" ht="11.85" customHeight="1" x14ac:dyDescent="0.15">
      <c r="A49" s="177" t="s">
        <v>1591</v>
      </c>
      <c r="B49" s="17" t="s">
        <v>1578</v>
      </c>
      <c r="C49" s="81">
        <v>58</v>
      </c>
      <c r="D49" s="82">
        <v>1.19879293952296E-4</v>
      </c>
      <c r="E49" s="81">
        <v>10</v>
      </c>
      <c r="F49" s="82">
        <v>6.9561346151170695E-5</v>
      </c>
      <c r="G49" s="81">
        <v>7</v>
      </c>
      <c r="H49" s="82">
        <v>1.7933083978070399E-4</v>
      </c>
      <c r="I49" s="81">
        <v>0</v>
      </c>
      <c r="J49" s="82"/>
      <c r="K49" s="81">
        <v>0</v>
      </c>
      <c r="L49" s="82"/>
      <c r="M49" s="81">
        <v>12</v>
      </c>
      <c r="N49" s="82">
        <v>7.1207742655218E-5</v>
      </c>
      <c r="O49" s="81">
        <v>0</v>
      </c>
      <c r="P49" s="82"/>
      <c r="Q49" s="81">
        <v>0</v>
      </c>
      <c r="R49" s="82"/>
      <c r="S49" s="83">
        <v>87</v>
      </c>
      <c r="T49" s="84">
        <v>7.9375324216128599E-5</v>
      </c>
    </row>
    <row r="50" spans="1:20" s="1" customFormat="1" ht="11.85" customHeight="1" x14ac:dyDescent="0.15">
      <c r="A50" s="177"/>
      <c r="B50" s="17" t="s">
        <v>1579</v>
      </c>
      <c r="C50" s="85">
        <v>43</v>
      </c>
      <c r="D50" s="86">
        <v>1.04295014213228E-4</v>
      </c>
      <c r="E50" s="85">
        <v>8</v>
      </c>
      <c r="F50" s="86">
        <v>6.2282982732042997E-5</v>
      </c>
      <c r="G50" s="85">
        <v>5</v>
      </c>
      <c r="H50" s="86">
        <v>1.39419457379472E-4</v>
      </c>
      <c r="I50" s="85">
        <v>3</v>
      </c>
      <c r="J50" s="86">
        <v>2.93280933806493E-5</v>
      </c>
      <c r="K50" s="85">
        <v>6</v>
      </c>
      <c r="L50" s="86">
        <v>5.4554381626084303E-5</v>
      </c>
      <c r="M50" s="85">
        <v>9</v>
      </c>
      <c r="N50" s="86">
        <v>6.1367681051705696E-5</v>
      </c>
      <c r="O50" s="85">
        <v>2</v>
      </c>
      <c r="P50" s="86">
        <v>2.5751625571364199E-5</v>
      </c>
      <c r="Q50" s="85">
        <v>1</v>
      </c>
      <c r="R50" s="86">
        <v>1.33541658320313E-5</v>
      </c>
      <c r="S50" s="83">
        <v>77</v>
      </c>
      <c r="T50" s="84">
        <v>7.0764644145742105E-5</v>
      </c>
    </row>
    <row r="51" spans="1:20" s="1" customFormat="1" ht="11.85" customHeight="1" x14ac:dyDescent="0.15">
      <c r="A51" s="177"/>
      <c r="B51" s="17" t="s">
        <v>857</v>
      </c>
      <c r="C51" s="81">
        <v>24</v>
      </c>
      <c r="D51" s="82">
        <v>1.77304964539007E-4</v>
      </c>
      <c r="E51" s="81">
        <v>1</v>
      </c>
      <c r="F51" s="82">
        <v>3.3137820194187603E-5</v>
      </c>
      <c r="G51" s="81">
        <v>0</v>
      </c>
      <c r="H51" s="82"/>
      <c r="I51" s="81">
        <v>0</v>
      </c>
      <c r="J51" s="82"/>
      <c r="K51" s="81">
        <v>0</v>
      </c>
      <c r="L51" s="82"/>
      <c r="M51" s="81">
        <v>0</v>
      </c>
      <c r="N51" s="82"/>
      <c r="O51" s="81">
        <v>0</v>
      </c>
      <c r="P51" s="82"/>
      <c r="Q51" s="81">
        <v>0</v>
      </c>
      <c r="R51" s="82"/>
      <c r="S51" s="83">
        <v>25</v>
      </c>
      <c r="T51" s="84">
        <v>8.4541144484197599E-5</v>
      </c>
    </row>
    <row r="52" spans="1:20" s="1" customFormat="1" ht="11.85" customHeight="1" x14ac:dyDescent="0.15">
      <c r="A52" s="177" t="s">
        <v>1592</v>
      </c>
      <c r="B52" s="17" t="s">
        <v>1578</v>
      </c>
      <c r="C52" s="85">
        <v>3066</v>
      </c>
      <c r="D52" s="86">
        <v>6.3370675044438001E-3</v>
      </c>
      <c r="E52" s="85">
        <v>638</v>
      </c>
      <c r="F52" s="86">
        <v>4.4380138844446904E-3</v>
      </c>
      <c r="G52" s="85">
        <v>159</v>
      </c>
      <c r="H52" s="86">
        <v>4.0733719321617099E-3</v>
      </c>
      <c r="I52" s="85">
        <v>874</v>
      </c>
      <c r="J52" s="86">
        <v>7.7728962487326799E-3</v>
      </c>
      <c r="K52" s="85">
        <v>682</v>
      </c>
      <c r="L52" s="86">
        <v>5.3072277905746104E-3</v>
      </c>
      <c r="M52" s="85">
        <v>1622</v>
      </c>
      <c r="N52" s="86">
        <v>9.6249132155636404E-3</v>
      </c>
      <c r="O52" s="85">
        <v>507</v>
      </c>
      <c r="P52" s="86">
        <v>5.8612039167177301E-3</v>
      </c>
      <c r="Q52" s="85">
        <v>507</v>
      </c>
      <c r="R52" s="86">
        <v>5.9914913731978301E-3</v>
      </c>
      <c r="S52" s="83">
        <v>8055</v>
      </c>
      <c r="T52" s="84">
        <v>6.45826501576683E-3</v>
      </c>
    </row>
    <row r="53" spans="1:20" s="1" customFormat="1" ht="11.85" customHeight="1" x14ac:dyDescent="0.15">
      <c r="A53" s="177"/>
      <c r="B53" s="17" t="s">
        <v>1579</v>
      </c>
      <c r="C53" s="81">
        <v>2676</v>
      </c>
      <c r="D53" s="82">
        <v>6.4905455356882996E-3</v>
      </c>
      <c r="E53" s="81">
        <v>574</v>
      </c>
      <c r="F53" s="82">
        <v>4.4688040110240903E-3</v>
      </c>
      <c r="G53" s="81">
        <v>147</v>
      </c>
      <c r="H53" s="82">
        <v>4.0989320469564704E-3</v>
      </c>
      <c r="I53" s="81">
        <v>795</v>
      </c>
      <c r="J53" s="82">
        <v>7.7719447458720701E-3</v>
      </c>
      <c r="K53" s="81">
        <v>554</v>
      </c>
      <c r="L53" s="82">
        <v>5.0371879034751101E-3</v>
      </c>
      <c r="M53" s="81">
        <v>1395</v>
      </c>
      <c r="N53" s="82">
        <v>9.5119905630143796E-3</v>
      </c>
      <c r="O53" s="81">
        <v>443</v>
      </c>
      <c r="P53" s="82">
        <v>5.7039850640571701E-3</v>
      </c>
      <c r="Q53" s="81">
        <v>446</v>
      </c>
      <c r="R53" s="82">
        <v>5.9559579610859604E-3</v>
      </c>
      <c r="S53" s="83">
        <v>7030</v>
      </c>
      <c r="T53" s="84">
        <v>6.4607201083710002E-3</v>
      </c>
    </row>
    <row r="54" spans="1:20" s="1" customFormat="1" ht="11.85" customHeight="1" x14ac:dyDescent="0.15">
      <c r="A54" s="177"/>
      <c r="B54" s="17" t="s">
        <v>857</v>
      </c>
      <c r="C54" s="85">
        <v>1026</v>
      </c>
      <c r="D54" s="86">
        <v>7.5797872340425503E-3</v>
      </c>
      <c r="E54" s="85">
        <v>128</v>
      </c>
      <c r="F54" s="86">
        <v>4.2416409848560202E-3</v>
      </c>
      <c r="G54" s="85">
        <v>27</v>
      </c>
      <c r="H54" s="86">
        <v>5.1993067590987898E-3</v>
      </c>
      <c r="I54" s="85">
        <v>208</v>
      </c>
      <c r="J54" s="86">
        <v>6.4560183748215297E-3</v>
      </c>
      <c r="K54" s="85">
        <v>200</v>
      </c>
      <c r="L54" s="86">
        <v>5.8816609810610496E-3</v>
      </c>
      <c r="M54" s="85">
        <v>304</v>
      </c>
      <c r="N54" s="86">
        <v>1.4062355444537E-2</v>
      </c>
      <c r="O54" s="85">
        <v>208</v>
      </c>
      <c r="P54" s="86">
        <v>9.3144059827146106E-3</v>
      </c>
      <c r="Q54" s="85">
        <v>140</v>
      </c>
      <c r="R54" s="86">
        <v>9.4575423900560701E-3</v>
      </c>
      <c r="S54" s="83">
        <v>2241</v>
      </c>
      <c r="T54" s="84">
        <v>7.5782681915634699E-3</v>
      </c>
    </row>
    <row r="55" spans="1:20" s="1" customFormat="1" ht="11.85" customHeight="1" x14ac:dyDescent="0.15">
      <c r="A55" s="177" t="s">
        <v>1593</v>
      </c>
      <c r="B55" s="17" t="s">
        <v>1578</v>
      </c>
      <c r="C55" s="81">
        <v>265</v>
      </c>
      <c r="D55" s="82">
        <v>5.4772436029928496E-4</v>
      </c>
      <c r="E55" s="81">
        <v>0</v>
      </c>
      <c r="F55" s="82"/>
      <c r="G55" s="81">
        <v>0</v>
      </c>
      <c r="H55" s="82"/>
      <c r="I55" s="81">
        <v>0</v>
      </c>
      <c r="J55" s="82"/>
      <c r="K55" s="81">
        <v>0</v>
      </c>
      <c r="L55" s="82"/>
      <c r="M55" s="81">
        <v>0</v>
      </c>
      <c r="N55" s="82"/>
      <c r="O55" s="81">
        <v>0</v>
      </c>
      <c r="P55" s="82"/>
      <c r="Q55" s="81">
        <v>0</v>
      </c>
      <c r="R55" s="82"/>
      <c r="S55" s="83">
        <v>265</v>
      </c>
      <c r="T55" s="84">
        <v>2.32513575986639E-4</v>
      </c>
    </row>
    <row r="56" spans="1:20" s="1" customFormat="1" ht="11.85" customHeight="1" x14ac:dyDescent="0.15">
      <c r="A56" s="177"/>
      <c r="B56" s="17" t="s">
        <v>1579</v>
      </c>
      <c r="C56" s="85">
        <v>218</v>
      </c>
      <c r="D56" s="86">
        <v>5.2875146740659503E-4</v>
      </c>
      <c r="E56" s="85">
        <v>8</v>
      </c>
      <c r="F56" s="86">
        <v>6.2282982732042997E-5</v>
      </c>
      <c r="G56" s="85">
        <v>9</v>
      </c>
      <c r="H56" s="86">
        <v>2.5095502328304902E-4</v>
      </c>
      <c r="I56" s="85">
        <v>0</v>
      </c>
      <c r="J56" s="86"/>
      <c r="K56" s="85">
        <v>4</v>
      </c>
      <c r="L56" s="86">
        <v>3.6369587750722797E-5</v>
      </c>
      <c r="M56" s="85">
        <v>1</v>
      </c>
      <c r="N56" s="86">
        <v>6.8186312279672999E-6</v>
      </c>
      <c r="O56" s="85">
        <v>3</v>
      </c>
      <c r="P56" s="86">
        <v>3.8627438357046301E-5</v>
      </c>
      <c r="Q56" s="85">
        <v>0</v>
      </c>
      <c r="R56" s="86"/>
      <c r="S56" s="83">
        <v>243</v>
      </c>
      <c r="T56" s="84">
        <v>2.2332218866773199E-4</v>
      </c>
    </row>
    <row r="57" spans="1:20" s="1" customFormat="1" ht="11.85" customHeight="1" x14ac:dyDescent="0.15">
      <c r="A57" s="177"/>
      <c r="B57" s="17" t="s">
        <v>857</v>
      </c>
      <c r="C57" s="81">
        <v>67</v>
      </c>
      <c r="D57" s="82">
        <v>4.9497635933806099E-4</v>
      </c>
      <c r="E57" s="81">
        <v>1</v>
      </c>
      <c r="F57" s="82">
        <v>3.3137820194187603E-5</v>
      </c>
      <c r="G57" s="81">
        <v>2</v>
      </c>
      <c r="H57" s="82">
        <v>3.8513383400731797E-4</v>
      </c>
      <c r="I57" s="81">
        <v>0</v>
      </c>
      <c r="J57" s="82"/>
      <c r="K57" s="81">
        <v>1</v>
      </c>
      <c r="L57" s="82">
        <v>2.9408304905305299E-5</v>
      </c>
      <c r="M57" s="81">
        <v>0</v>
      </c>
      <c r="N57" s="82"/>
      <c r="O57" s="81">
        <v>1</v>
      </c>
      <c r="P57" s="82">
        <v>4.4780797993820201E-5</v>
      </c>
      <c r="Q57" s="81">
        <v>0</v>
      </c>
      <c r="R57" s="82"/>
      <c r="S57" s="83">
        <v>72</v>
      </c>
      <c r="T57" s="84">
        <v>2.43478496114489E-4</v>
      </c>
    </row>
    <row r="58" spans="1:20" s="1" customFormat="1" ht="14.65" customHeight="1" x14ac:dyDescent="0.15">
      <c r="A58" s="169" t="s">
        <v>1594</v>
      </c>
      <c r="B58" s="12" t="s">
        <v>1578</v>
      </c>
      <c r="C58" s="83">
        <v>38692</v>
      </c>
      <c r="D58" s="84">
        <v>7.99718903724526E-2</v>
      </c>
      <c r="E58" s="83">
        <v>9563</v>
      </c>
      <c r="F58" s="84">
        <v>6.6521515324364594E-2</v>
      </c>
      <c r="G58" s="83">
        <v>1942</v>
      </c>
      <c r="H58" s="84">
        <v>4.9751498693446701E-2</v>
      </c>
      <c r="I58" s="83">
        <v>9632</v>
      </c>
      <c r="J58" s="84">
        <v>8.5661941267497904E-2</v>
      </c>
      <c r="K58" s="83">
        <v>11280</v>
      </c>
      <c r="L58" s="84">
        <v>8.7779368735603602E-2</v>
      </c>
      <c r="M58" s="83">
        <v>18146</v>
      </c>
      <c r="N58" s="84">
        <v>0.107677974851799</v>
      </c>
      <c r="O58" s="83">
        <v>9084</v>
      </c>
      <c r="P58" s="84">
        <v>0.105016126981191</v>
      </c>
      <c r="Q58" s="83">
        <v>5102</v>
      </c>
      <c r="R58" s="84">
        <v>6.0293074923186002E-2</v>
      </c>
      <c r="S58" s="83">
        <v>103441</v>
      </c>
      <c r="T58" s="84">
        <v>8.2935989012530895E-2</v>
      </c>
    </row>
    <row r="59" spans="1:20" s="1" customFormat="1" ht="15.4" customHeight="1" x14ac:dyDescent="0.15">
      <c r="A59" s="169"/>
      <c r="B59" s="12" t="s">
        <v>1579</v>
      </c>
      <c r="C59" s="83">
        <v>34422</v>
      </c>
      <c r="D59" s="84">
        <v>8.3489371610412005E-2</v>
      </c>
      <c r="E59" s="83">
        <v>8720</v>
      </c>
      <c r="F59" s="84">
        <v>6.7888451177926898E-2</v>
      </c>
      <c r="G59" s="83">
        <v>1743</v>
      </c>
      <c r="H59" s="84">
        <v>4.8601622842483899E-2</v>
      </c>
      <c r="I59" s="83">
        <v>9015</v>
      </c>
      <c r="J59" s="84">
        <v>8.8130920608851193E-2</v>
      </c>
      <c r="K59" s="83">
        <v>9775</v>
      </c>
      <c r="L59" s="84">
        <v>8.8878180065828996E-2</v>
      </c>
      <c r="M59" s="83">
        <v>16086</v>
      </c>
      <c r="N59" s="84">
        <v>0.109684501933082</v>
      </c>
      <c r="O59" s="83">
        <v>8262</v>
      </c>
      <c r="P59" s="84">
        <v>0.106379965235305</v>
      </c>
      <c r="Q59" s="83">
        <v>4494</v>
      </c>
      <c r="R59" s="84">
        <v>6.0013621249148698E-2</v>
      </c>
      <c r="S59" s="83">
        <v>92517</v>
      </c>
      <c r="T59" s="84">
        <v>8.5025098473137897E-2</v>
      </c>
    </row>
    <row r="60" spans="1:20" s="1" customFormat="1" ht="14.65" customHeight="1" x14ac:dyDescent="0.15">
      <c r="A60" s="169"/>
      <c r="B60" s="12" t="s">
        <v>857</v>
      </c>
      <c r="C60" s="83">
        <v>9966</v>
      </c>
      <c r="D60" s="84">
        <v>7.3625886524822701E-2</v>
      </c>
      <c r="E60" s="83">
        <v>1621</v>
      </c>
      <c r="F60" s="84">
        <v>5.3716406534778098E-2</v>
      </c>
      <c r="G60" s="83">
        <v>218</v>
      </c>
      <c r="H60" s="84">
        <v>4.1979587906797601E-2</v>
      </c>
      <c r="I60" s="83">
        <v>2153</v>
      </c>
      <c r="J60" s="84">
        <v>6.6825997889378597E-2</v>
      </c>
      <c r="K60" s="83">
        <v>2813</v>
      </c>
      <c r="L60" s="84">
        <v>8.2725561698623704E-2</v>
      </c>
      <c r="M60" s="83">
        <v>2521</v>
      </c>
      <c r="N60" s="84">
        <v>0.116615783143677</v>
      </c>
      <c r="O60" s="83">
        <v>1941</v>
      </c>
      <c r="P60" s="84">
        <v>8.69195289060051E-2</v>
      </c>
      <c r="Q60" s="83">
        <v>1429</v>
      </c>
      <c r="R60" s="84">
        <v>9.65344862527866E-2</v>
      </c>
      <c r="S60" s="83">
        <v>22662</v>
      </c>
      <c r="T60" s="84">
        <v>7.6634856652035399E-2</v>
      </c>
    </row>
    <row r="61" spans="1:20" s="1" customFormat="1" ht="14.65" customHeight="1" x14ac:dyDescent="0.15">
      <c r="A61" s="201" t="s">
        <v>1595</v>
      </c>
      <c r="B61" s="19" t="s">
        <v>1578</v>
      </c>
      <c r="C61" s="87">
        <v>445099</v>
      </c>
      <c r="D61" s="88">
        <v>0.91996816998057096</v>
      </c>
      <c r="E61" s="87">
        <v>134195</v>
      </c>
      <c r="F61" s="88">
        <v>0.93347848467563599</v>
      </c>
      <c r="G61" s="87">
        <v>37092</v>
      </c>
      <c r="H61" s="88">
        <v>0.95024850130655303</v>
      </c>
      <c r="I61" s="87">
        <v>102808</v>
      </c>
      <c r="J61" s="88">
        <v>0.91432027178456399</v>
      </c>
      <c r="K61" s="87">
        <v>117223</v>
      </c>
      <c r="L61" s="88">
        <v>0.91221284940546599</v>
      </c>
      <c r="M61" s="87">
        <v>150370</v>
      </c>
      <c r="N61" s="88">
        <v>0.89229235525542805</v>
      </c>
      <c r="O61" s="87">
        <v>77417</v>
      </c>
      <c r="P61" s="88">
        <v>0.894983873018809</v>
      </c>
      <c r="Q61" s="87">
        <v>79516</v>
      </c>
      <c r="R61" s="88">
        <v>0.93968329000236395</v>
      </c>
      <c r="S61" s="83">
        <v>1143720</v>
      </c>
      <c r="T61" s="84">
        <v>0.91700147285323796</v>
      </c>
    </row>
    <row r="62" spans="1:20" s="1" customFormat="1" ht="14.65" customHeight="1" x14ac:dyDescent="0.15">
      <c r="A62" s="201"/>
      <c r="B62" s="19" t="s">
        <v>1579</v>
      </c>
      <c r="C62" s="89">
        <v>377845</v>
      </c>
      <c r="D62" s="90">
        <v>0.91644999175341701</v>
      </c>
      <c r="E62" s="89">
        <v>119726</v>
      </c>
      <c r="F62" s="90">
        <v>0.93211154882207303</v>
      </c>
      <c r="G62" s="89">
        <v>34120</v>
      </c>
      <c r="H62" s="90">
        <v>0.95139837715751596</v>
      </c>
      <c r="I62" s="89">
        <v>93274</v>
      </c>
      <c r="J62" s="90">
        <v>0.91184952732889502</v>
      </c>
      <c r="K62" s="89">
        <v>100206</v>
      </c>
      <c r="L62" s="90">
        <v>0.91111272753723305</v>
      </c>
      <c r="M62" s="89">
        <v>130566</v>
      </c>
      <c r="N62" s="90">
        <v>0.89028140491077801</v>
      </c>
      <c r="O62" s="89">
        <v>69403</v>
      </c>
      <c r="P62" s="90">
        <v>0.89362003476469498</v>
      </c>
      <c r="Q62" s="89">
        <v>70387</v>
      </c>
      <c r="R62" s="90">
        <v>0.93995967041918704</v>
      </c>
      <c r="S62" s="83">
        <v>995527</v>
      </c>
      <c r="T62" s="84">
        <v>0.91491057003218401</v>
      </c>
    </row>
    <row r="63" spans="1:20" s="1" customFormat="1" ht="14.65" customHeight="1" x14ac:dyDescent="0.15">
      <c r="A63" s="201"/>
      <c r="B63" s="19" t="s">
        <v>857</v>
      </c>
      <c r="C63" s="87">
        <v>125385</v>
      </c>
      <c r="D63" s="88">
        <v>0.926307624113475</v>
      </c>
      <c r="E63" s="87">
        <v>28556</v>
      </c>
      <c r="F63" s="88">
        <v>0.94628359346522195</v>
      </c>
      <c r="G63" s="87">
        <v>4975</v>
      </c>
      <c r="H63" s="88">
        <v>0.95802041209320199</v>
      </c>
      <c r="I63" s="87">
        <v>30064</v>
      </c>
      <c r="J63" s="88">
        <v>0.933142963560742</v>
      </c>
      <c r="K63" s="87">
        <v>31191</v>
      </c>
      <c r="L63" s="88">
        <v>0.91727443830137601</v>
      </c>
      <c r="M63" s="87">
        <v>19097</v>
      </c>
      <c r="N63" s="88">
        <v>0.88338421685632296</v>
      </c>
      <c r="O63" s="87">
        <v>20390</v>
      </c>
      <c r="P63" s="88">
        <v>0.91308047109399504</v>
      </c>
      <c r="Q63" s="87">
        <v>13374</v>
      </c>
      <c r="R63" s="88">
        <v>0.90346551374721296</v>
      </c>
      <c r="S63" s="83">
        <v>273032</v>
      </c>
      <c r="T63" s="84">
        <v>0.92329751043237696</v>
      </c>
    </row>
    <row r="64" spans="1:20" s="1" customFormat="1" ht="14.65" customHeight="1" x14ac:dyDescent="0.15">
      <c r="A64" s="201" t="s">
        <v>1596</v>
      </c>
      <c r="B64" s="19" t="s">
        <v>1578</v>
      </c>
      <c r="C64" s="89">
        <v>29</v>
      </c>
      <c r="D64" s="90">
        <v>5.9939646976148202E-5</v>
      </c>
      <c r="E64" s="89"/>
      <c r="F64" s="90"/>
      <c r="G64" s="89"/>
      <c r="H64" s="90"/>
      <c r="I64" s="89">
        <v>2</v>
      </c>
      <c r="J64" s="90">
        <v>1.7786947937603401E-5</v>
      </c>
      <c r="K64" s="89">
        <v>1</v>
      </c>
      <c r="L64" s="90">
        <v>7.7818589304613093E-6</v>
      </c>
      <c r="M64" s="89">
        <v>5</v>
      </c>
      <c r="N64" s="90">
        <v>2.9669892773007499E-5</v>
      </c>
      <c r="O64" s="89"/>
      <c r="P64" s="90"/>
      <c r="Q64" s="89">
        <v>2</v>
      </c>
      <c r="R64" s="90">
        <v>2.3635074450484501E-5</v>
      </c>
      <c r="S64" s="83">
        <v>39</v>
      </c>
      <c r="T64" s="84">
        <v>3.1269067115444599E-5</v>
      </c>
    </row>
    <row r="65" spans="1:20" s="1" customFormat="1" ht="14.65" customHeight="1" x14ac:dyDescent="0.15">
      <c r="A65" s="201"/>
      <c r="B65" s="19" t="s">
        <v>1579</v>
      </c>
      <c r="C65" s="87">
        <v>25</v>
      </c>
      <c r="D65" s="88">
        <v>6.0636636170481102E-5</v>
      </c>
      <c r="E65" s="87"/>
      <c r="F65" s="88"/>
      <c r="G65" s="87"/>
      <c r="H65" s="88"/>
      <c r="I65" s="87">
        <v>2</v>
      </c>
      <c r="J65" s="88">
        <v>1.95520622537662E-5</v>
      </c>
      <c r="K65" s="87">
        <v>1</v>
      </c>
      <c r="L65" s="88">
        <v>9.0923969376807093E-6</v>
      </c>
      <c r="M65" s="87">
        <v>5</v>
      </c>
      <c r="N65" s="88">
        <v>3.40931561398365E-5</v>
      </c>
      <c r="O65" s="87"/>
      <c r="P65" s="88"/>
      <c r="Q65" s="87">
        <v>2</v>
      </c>
      <c r="R65" s="88">
        <v>2.67083316640626E-5</v>
      </c>
      <c r="S65" s="83">
        <v>35</v>
      </c>
      <c r="T65" s="84">
        <v>3.21657473389737E-5</v>
      </c>
    </row>
    <row r="66" spans="1:20" s="1" customFormat="1" ht="14.65" customHeight="1" x14ac:dyDescent="0.15">
      <c r="A66" s="201"/>
      <c r="B66" s="19" t="s">
        <v>857</v>
      </c>
      <c r="C66" s="89">
        <v>9</v>
      </c>
      <c r="D66" s="90">
        <v>6.6489361702127701E-5</v>
      </c>
      <c r="E66" s="89"/>
      <c r="F66" s="90"/>
      <c r="G66" s="89"/>
      <c r="H66" s="90"/>
      <c r="I66" s="89">
        <v>1</v>
      </c>
      <c r="J66" s="90">
        <v>3.1038549878949703E-5</v>
      </c>
      <c r="K66" s="89"/>
      <c r="L66" s="90"/>
      <c r="M66" s="89"/>
      <c r="N66" s="90"/>
      <c r="O66" s="89"/>
      <c r="P66" s="90"/>
      <c r="Q66" s="89"/>
      <c r="R66" s="90"/>
      <c r="S66" s="83">
        <v>10</v>
      </c>
      <c r="T66" s="84">
        <v>3.3816457793678999E-5</v>
      </c>
    </row>
    <row r="67" spans="1:20" s="1" customFormat="1" ht="14.65" customHeight="1" x14ac:dyDescent="0.15">
      <c r="A67" s="169" t="s">
        <v>832</v>
      </c>
      <c r="B67" s="12" t="s">
        <v>1578</v>
      </c>
      <c r="C67" s="83">
        <v>483820</v>
      </c>
      <c r="D67" s="84">
        <v>1</v>
      </c>
      <c r="E67" s="83">
        <v>143758</v>
      </c>
      <c r="F67" s="84">
        <v>1</v>
      </c>
      <c r="G67" s="83">
        <v>39034</v>
      </c>
      <c r="H67" s="84">
        <v>1</v>
      </c>
      <c r="I67" s="83">
        <v>112442</v>
      </c>
      <c r="J67" s="84">
        <v>1</v>
      </c>
      <c r="K67" s="83">
        <v>128504</v>
      </c>
      <c r="L67" s="84">
        <v>1</v>
      </c>
      <c r="M67" s="83">
        <v>168521</v>
      </c>
      <c r="N67" s="84">
        <v>1</v>
      </c>
      <c r="O67" s="83">
        <v>86501</v>
      </c>
      <c r="P67" s="84">
        <v>1</v>
      </c>
      <c r="Q67" s="83">
        <v>84620</v>
      </c>
      <c r="R67" s="84">
        <v>1</v>
      </c>
      <c r="S67" s="83">
        <v>1247200</v>
      </c>
      <c r="T67" s="84">
        <v>1</v>
      </c>
    </row>
    <row r="68" spans="1:20" s="1" customFormat="1" ht="14.65" customHeight="1" x14ac:dyDescent="0.15">
      <c r="A68" s="169"/>
      <c r="B68" s="12" t="s">
        <v>1579</v>
      </c>
      <c r="C68" s="83">
        <v>412292</v>
      </c>
      <c r="D68" s="84">
        <v>1</v>
      </c>
      <c r="E68" s="83">
        <v>128446</v>
      </c>
      <c r="F68" s="84">
        <v>1</v>
      </c>
      <c r="G68" s="83">
        <v>35863</v>
      </c>
      <c r="H68" s="84">
        <v>1</v>
      </c>
      <c r="I68" s="83">
        <v>102291</v>
      </c>
      <c r="J68" s="84">
        <v>1</v>
      </c>
      <c r="K68" s="83">
        <v>109982</v>
      </c>
      <c r="L68" s="84">
        <v>1</v>
      </c>
      <c r="M68" s="83">
        <v>146657</v>
      </c>
      <c r="N68" s="84">
        <v>1</v>
      </c>
      <c r="O68" s="83">
        <v>77665</v>
      </c>
      <c r="P68" s="84">
        <v>1</v>
      </c>
      <c r="Q68" s="83">
        <v>74883</v>
      </c>
      <c r="R68" s="84">
        <v>1</v>
      </c>
      <c r="S68" s="83">
        <v>1088079</v>
      </c>
      <c r="T68" s="84">
        <v>1</v>
      </c>
    </row>
    <row r="69" spans="1:20" s="1" customFormat="1" ht="14.65" customHeight="1" x14ac:dyDescent="0.15">
      <c r="A69" s="169"/>
      <c r="B69" s="12" t="s">
        <v>857</v>
      </c>
      <c r="C69" s="83">
        <v>135360</v>
      </c>
      <c r="D69" s="84">
        <v>1</v>
      </c>
      <c r="E69" s="83">
        <v>30177</v>
      </c>
      <c r="F69" s="84">
        <v>1</v>
      </c>
      <c r="G69" s="83">
        <v>5193</v>
      </c>
      <c r="H69" s="84">
        <v>1</v>
      </c>
      <c r="I69" s="83">
        <v>32218</v>
      </c>
      <c r="J69" s="84">
        <v>1</v>
      </c>
      <c r="K69" s="83">
        <v>34004</v>
      </c>
      <c r="L69" s="84">
        <v>1</v>
      </c>
      <c r="M69" s="83">
        <v>21618</v>
      </c>
      <c r="N69" s="84">
        <v>1</v>
      </c>
      <c r="O69" s="83">
        <v>22331</v>
      </c>
      <c r="P69" s="84">
        <v>1</v>
      </c>
      <c r="Q69" s="83">
        <v>14803</v>
      </c>
      <c r="R69" s="84">
        <v>1</v>
      </c>
      <c r="S69" s="83">
        <v>295704</v>
      </c>
      <c r="T69" s="84">
        <v>1</v>
      </c>
    </row>
  </sheetData>
  <mergeCells count="38">
    <mergeCell ref="A67:A69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31:A33"/>
    <mergeCell ref="K11:L11"/>
    <mergeCell ref="M11:N11"/>
    <mergeCell ref="O11:P11"/>
    <mergeCell ref="Q11:R11"/>
    <mergeCell ref="A16:A18"/>
    <mergeCell ref="A19:A21"/>
    <mergeCell ref="A22:A24"/>
    <mergeCell ref="A25:A27"/>
    <mergeCell ref="A28:A30"/>
    <mergeCell ref="S11:T11"/>
    <mergeCell ref="A13:A15"/>
    <mergeCell ref="A11:A12"/>
    <mergeCell ref="B11:B12"/>
    <mergeCell ref="C11:D11"/>
    <mergeCell ref="E11:F11"/>
    <mergeCell ref="G11:H11"/>
    <mergeCell ref="I11:J11"/>
    <mergeCell ref="A10:B10"/>
    <mergeCell ref="C10:R10"/>
    <mergeCell ref="S10:T10"/>
    <mergeCell ref="A1:A4"/>
    <mergeCell ref="J2:N3"/>
    <mergeCell ref="R2:T2"/>
    <mergeCell ref="H6:O7"/>
    <mergeCell ref="A7:A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I248"/>
  <sheetViews>
    <sheetView workbookViewId="0">
      <selection activeCell="A7" sqref="A7:A8"/>
    </sheetView>
  </sheetViews>
  <sheetFormatPr defaultColWidth="8.85546875" defaultRowHeight="12.75" x14ac:dyDescent="0.2"/>
  <cols>
    <col min="1" max="1" width="2.42578125" style="15" customWidth="1"/>
    <col min="2" max="2" width="18.28515625" style="15" customWidth="1"/>
    <col min="3" max="3" width="31" style="15" customWidth="1"/>
    <col min="4" max="4" width="2" style="15" customWidth="1"/>
    <col min="5" max="5" width="8" style="15" customWidth="1"/>
    <col min="6" max="6" width="21.140625" style="15" customWidth="1"/>
    <col min="7" max="7" width="12.28515625" style="15" customWidth="1"/>
    <col min="8" max="8" width="13.5703125" style="15" customWidth="1"/>
    <col min="9" max="9" width="31" style="15" customWidth="1"/>
    <col min="10" max="10" width="4.7109375" style="15" customWidth="1"/>
    <col min="11" max="16384" width="8.85546875" style="15"/>
  </cols>
  <sheetData>
    <row r="1" spans="2:9" s="1" customFormat="1" ht="8.85" customHeight="1" thickBot="1" x14ac:dyDescent="0.2"/>
    <row r="2" spans="2:9" s="1" customFormat="1" ht="12.75" customHeight="1" thickBot="1" x14ac:dyDescent="0.25">
      <c r="F2" s="160" t="s">
        <v>0</v>
      </c>
      <c r="G2" s="160"/>
      <c r="I2" s="2" t="s">
        <v>1573</v>
      </c>
    </row>
    <row r="3" spans="2:9" s="1" customFormat="1" ht="2.1" customHeight="1" thickBot="1" x14ac:dyDescent="0.2">
      <c r="F3" s="160"/>
      <c r="G3" s="160"/>
    </row>
    <row r="4" spans="2:9" s="1" customFormat="1" ht="30.75" customHeight="1" x14ac:dyDescent="0.15"/>
    <row r="5" spans="2:9" s="1" customFormat="1" ht="14.65" customHeight="1" thickBot="1" x14ac:dyDescent="0.25">
      <c r="E5" s="199" t="s">
        <v>1597</v>
      </c>
      <c r="F5" s="199"/>
    </row>
    <row r="6" spans="2:9" s="1" customFormat="1" ht="23.85" customHeight="1" x14ac:dyDescent="0.15"/>
    <row r="7" spans="2:9" s="1" customFormat="1" ht="14.65" customHeight="1" x14ac:dyDescent="0.15">
      <c r="B7" s="91" t="s">
        <v>1576</v>
      </c>
      <c r="C7" s="5" t="s">
        <v>1598</v>
      </c>
    </row>
    <row r="8" spans="2:9" s="1" customFormat="1" ht="14.65" customHeight="1" x14ac:dyDescent="0.15">
      <c r="B8" s="171" t="s">
        <v>1577</v>
      </c>
      <c r="C8" s="75" t="s">
        <v>1599</v>
      </c>
    </row>
    <row r="9" spans="2:9" s="1" customFormat="1" ht="14.65" customHeight="1" x14ac:dyDescent="0.15">
      <c r="B9" s="171"/>
      <c r="C9" s="77" t="s">
        <v>1600</v>
      </c>
    </row>
    <row r="10" spans="2:9" s="1" customFormat="1" ht="14.65" customHeight="1" x14ac:dyDescent="0.15">
      <c r="B10" s="171"/>
      <c r="C10" s="75" t="s">
        <v>1601</v>
      </c>
    </row>
    <row r="11" spans="2:9" s="1" customFormat="1" ht="14.65" customHeight="1" x14ac:dyDescent="0.15">
      <c r="B11" s="171"/>
      <c r="C11" s="77" t="s">
        <v>1602</v>
      </c>
    </row>
    <row r="12" spans="2:9" s="1" customFormat="1" ht="14.65" customHeight="1" x14ac:dyDescent="0.15">
      <c r="B12" s="171"/>
      <c r="C12" s="75" t="s">
        <v>1603</v>
      </c>
    </row>
    <row r="13" spans="2:9" s="1" customFormat="1" ht="14.65" customHeight="1" x14ac:dyDescent="0.15">
      <c r="B13" s="171"/>
      <c r="C13" s="77" t="s">
        <v>1604</v>
      </c>
    </row>
    <row r="14" spans="2:9" s="1" customFormat="1" ht="14.65" customHeight="1" x14ac:dyDescent="0.15">
      <c r="B14" s="171"/>
      <c r="C14" s="75" t="s">
        <v>1605</v>
      </c>
    </row>
    <row r="15" spans="2:9" s="1" customFormat="1" ht="14.65" customHeight="1" x14ac:dyDescent="0.15">
      <c r="B15" s="171"/>
      <c r="C15" s="77" t="s">
        <v>1606</v>
      </c>
    </row>
    <row r="16" spans="2:9" s="1" customFormat="1" ht="14.65" customHeight="1" x14ac:dyDescent="0.15">
      <c r="B16" s="171"/>
      <c r="C16" s="75" t="s">
        <v>1607</v>
      </c>
    </row>
    <row r="17" spans="2:3" s="1" customFormat="1" ht="14.65" customHeight="1" x14ac:dyDescent="0.15">
      <c r="B17" s="171"/>
      <c r="C17" s="77" t="s">
        <v>1608</v>
      </c>
    </row>
    <row r="18" spans="2:3" s="1" customFormat="1" ht="14.65" customHeight="1" x14ac:dyDescent="0.15">
      <c r="B18" s="171"/>
      <c r="C18" s="75" t="s">
        <v>1609</v>
      </c>
    </row>
    <row r="19" spans="2:3" s="1" customFormat="1" ht="14.65" customHeight="1" x14ac:dyDescent="0.15">
      <c r="B19" s="171"/>
      <c r="C19" s="77" t="s">
        <v>1610</v>
      </c>
    </row>
    <row r="20" spans="2:3" s="1" customFormat="1" ht="14.65" customHeight="1" x14ac:dyDescent="0.15">
      <c r="B20" s="171"/>
      <c r="C20" s="75" t="s">
        <v>1611</v>
      </c>
    </row>
    <row r="21" spans="2:3" s="1" customFormat="1" ht="14.65" customHeight="1" x14ac:dyDescent="0.15">
      <c r="B21" s="171"/>
      <c r="C21" s="77" t="s">
        <v>1612</v>
      </c>
    </row>
    <row r="22" spans="2:3" s="1" customFormat="1" ht="14.1" customHeight="1" x14ac:dyDescent="0.15">
      <c r="B22" s="92" t="s">
        <v>1577</v>
      </c>
      <c r="C22" s="93"/>
    </row>
    <row r="23" spans="2:3" s="1" customFormat="1" ht="4.1500000000000004" customHeight="1" x14ac:dyDescent="0.2">
      <c r="B23" s="24"/>
      <c r="C23" s="24"/>
    </row>
    <row r="24" spans="2:3" s="1" customFormat="1" ht="14.65" customHeight="1" x14ac:dyDescent="0.15">
      <c r="B24" s="91" t="s">
        <v>1576</v>
      </c>
      <c r="C24" s="5" t="s">
        <v>1598</v>
      </c>
    </row>
    <row r="25" spans="2:3" s="1" customFormat="1" ht="14.65" customHeight="1" x14ac:dyDescent="0.15">
      <c r="B25" s="171" t="s">
        <v>1580</v>
      </c>
      <c r="C25" s="75" t="s">
        <v>1613</v>
      </c>
    </row>
    <row r="26" spans="2:3" s="1" customFormat="1" ht="14.65" customHeight="1" x14ac:dyDescent="0.15">
      <c r="B26" s="171"/>
      <c r="C26" s="77" t="s">
        <v>1614</v>
      </c>
    </row>
    <row r="27" spans="2:3" s="1" customFormat="1" ht="14.65" customHeight="1" x14ac:dyDescent="0.15">
      <c r="B27" s="171"/>
      <c r="C27" s="75" t="s">
        <v>1615</v>
      </c>
    </row>
    <row r="28" spans="2:3" s="1" customFormat="1" ht="14.65" customHeight="1" x14ac:dyDescent="0.15">
      <c r="B28" s="171"/>
      <c r="C28" s="77" t="s">
        <v>1616</v>
      </c>
    </row>
    <row r="29" spans="2:3" s="1" customFormat="1" ht="14.65" customHeight="1" x14ac:dyDescent="0.15">
      <c r="B29" s="171"/>
      <c r="C29" s="75" t="s">
        <v>1617</v>
      </c>
    </row>
    <row r="30" spans="2:3" s="1" customFormat="1" ht="14.65" customHeight="1" x14ac:dyDescent="0.15">
      <c r="B30" s="171"/>
      <c r="C30" s="77" t="s">
        <v>1618</v>
      </c>
    </row>
    <row r="31" spans="2:3" s="1" customFormat="1" ht="14.1" customHeight="1" x14ac:dyDescent="0.15">
      <c r="B31" s="92" t="s">
        <v>1580</v>
      </c>
      <c r="C31" s="93"/>
    </row>
    <row r="32" spans="2:3" s="1" customFormat="1" ht="4.1500000000000004" customHeight="1" x14ac:dyDescent="0.2">
      <c r="B32" s="24"/>
      <c r="C32" s="24"/>
    </row>
    <row r="33" spans="2:3" s="1" customFormat="1" ht="14.65" customHeight="1" x14ac:dyDescent="0.15">
      <c r="B33" s="91" t="s">
        <v>1576</v>
      </c>
      <c r="C33" s="5" t="s">
        <v>1598</v>
      </c>
    </row>
    <row r="34" spans="2:3" s="1" customFormat="1" ht="14.65" customHeight="1" x14ac:dyDescent="0.15">
      <c r="B34" s="171" t="s">
        <v>1581</v>
      </c>
      <c r="C34" s="75" t="s">
        <v>1619</v>
      </c>
    </row>
    <row r="35" spans="2:3" s="1" customFormat="1" ht="14.65" customHeight="1" x14ac:dyDescent="0.15">
      <c r="B35" s="171"/>
      <c r="C35" s="77" t="s">
        <v>1620</v>
      </c>
    </row>
    <row r="36" spans="2:3" s="1" customFormat="1" ht="14.65" customHeight="1" x14ac:dyDescent="0.15">
      <c r="B36" s="171"/>
      <c r="C36" s="75" t="s">
        <v>1621</v>
      </c>
    </row>
    <row r="37" spans="2:3" s="1" customFormat="1" ht="14.65" customHeight="1" x14ac:dyDescent="0.15">
      <c r="B37" s="171"/>
      <c r="C37" s="77" t="s">
        <v>1622</v>
      </c>
    </row>
    <row r="38" spans="2:3" s="1" customFormat="1" ht="14.65" customHeight="1" x14ac:dyDescent="0.15">
      <c r="B38" s="171"/>
      <c r="C38" s="75" t="s">
        <v>1623</v>
      </c>
    </row>
    <row r="39" spans="2:3" s="1" customFormat="1" ht="14.65" customHeight="1" x14ac:dyDescent="0.15">
      <c r="B39" s="171"/>
      <c r="C39" s="77" t="s">
        <v>1624</v>
      </c>
    </row>
    <row r="40" spans="2:3" s="1" customFormat="1" ht="14.65" customHeight="1" x14ac:dyDescent="0.15">
      <c r="B40" s="171"/>
      <c r="C40" s="75" t="s">
        <v>1625</v>
      </c>
    </row>
    <row r="41" spans="2:3" s="1" customFormat="1" ht="14.65" customHeight="1" x14ac:dyDescent="0.15">
      <c r="B41" s="171"/>
      <c r="C41" s="77" t="s">
        <v>1626</v>
      </c>
    </row>
    <row r="42" spans="2:3" s="1" customFormat="1" ht="14.65" customHeight="1" x14ac:dyDescent="0.15">
      <c r="B42" s="171"/>
      <c r="C42" s="75" t="s">
        <v>1627</v>
      </c>
    </row>
    <row r="43" spans="2:3" s="1" customFormat="1" ht="14.65" customHeight="1" x14ac:dyDescent="0.15">
      <c r="B43" s="171"/>
      <c r="C43" s="77" t="s">
        <v>1628</v>
      </c>
    </row>
    <row r="44" spans="2:3" s="1" customFormat="1" ht="14.65" customHeight="1" x14ac:dyDescent="0.15">
      <c r="B44" s="171"/>
      <c r="C44" s="75" t="s">
        <v>1629</v>
      </c>
    </row>
    <row r="45" spans="2:3" s="1" customFormat="1" ht="14.65" customHeight="1" x14ac:dyDescent="0.15">
      <c r="B45" s="171"/>
      <c r="C45" s="77" t="s">
        <v>1630</v>
      </c>
    </row>
    <row r="46" spans="2:3" s="1" customFormat="1" ht="14.65" customHeight="1" x14ac:dyDescent="0.15">
      <c r="B46" s="171"/>
      <c r="C46" s="75" t="s">
        <v>1631</v>
      </c>
    </row>
    <row r="47" spans="2:3" s="1" customFormat="1" ht="14.65" customHeight="1" x14ac:dyDescent="0.15">
      <c r="B47" s="171"/>
      <c r="C47" s="77" t="s">
        <v>1632</v>
      </c>
    </row>
    <row r="48" spans="2:3" s="1" customFormat="1" ht="14.65" customHeight="1" x14ac:dyDescent="0.15">
      <c r="B48" s="171"/>
      <c r="C48" s="75" t="s">
        <v>1633</v>
      </c>
    </row>
    <row r="49" spans="2:3" s="1" customFormat="1" ht="14.65" customHeight="1" x14ac:dyDescent="0.15">
      <c r="B49" s="171"/>
      <c r="C49" s="77" t="s">
        <v>1634</v>
      </c>
    </row>
    <row r="50" spans="2:3" s="1" customFormat="1" ht="14.1" customHeight="1" x14ac:dyDescent="0.15">
      <c r="B50" s="92" t="s">
        <v>1581</v>
      </c>
      <c r="C50" s="93"/>
    </row>
    <row r="51" spans="2:3" s="1" customFormat="1" ht="4.1500000000000004" customHeight="1" x14ac:dyDescent="0.2">
      <c r="B51" s="24"/>
      <c r="C51" s="24"/>
    </row>
    <row r="52" spans="2:3" s="1" customFormat="1" ht="14.65" customHeight="1" x14ac:dyDescent="0.15">
      <c r="B52" s="91" t="s">
        <v>1576</v>
      </c>
      <c r="C52" s="5" t="s">
        <v>1598</v>
      </c>
    </row>
    <row r="53" spans="2:3" s="1" customFormat="1" ht="14.65" customHeight="1" x14ac:dyDescent="0.15">
      <c r="B53" s="171" t="s">
        <v>1582</v>
      </c>
      <c r="C53" s="75" t="s">
        <v>1635</v>
      </c>
    </row>
    <row r="54" spans="2:3" s="1" customFormat="1" ht="14.65" customHeight="1" x14ac:dyDescent="0.15">
      <c r="B54" s="171"/>
      <c r="C54" s="77" t="s">
        <v>1636</v>
      </c>
    </row>
    <row r="55" spans="2:3" s="1" customFormat="1" ht="14.65" customHeight="1" x14ac:dyDescent="0.15">
      <c r="B55" s="171"/>
      <c r="C55" s="75" t="s">
        <v>1637</v>
      </c>
    </row>
    <row r="56" spans="2:3" s="1" customFormat="1" ht="14.1" customHeight="1" x14ac:dyDescent="0.15">
      <c r="B56" s="92" t="s">
        <v>1582</v>
      </c>
      <c r="C56" s="93"/>
    </row>
    <row r="57" spans="2:3" s="1" customFormat="1" ht="4.1500000000000004" customHeight="1" x14ac:dyDescent="0.2">
      <c r="B57" s="24"/>
      <c r="C57" s="24"/>
    </row>
    <row r="58" spans="2:3" s="1" customFormat="1" ht="14.65" customHeight="1" x14ac:dyDescent="0.15">
      <c r="B58" s="91" t="s">
        <v>1576</v>
      </c>
      <c r="C58" s="5" t="s">
        <v>1598</v>
      </c>
    </row>
    <row r="59" spans="2:3" s="1" customFormat="1" ht="14.65" customHeight="1" x14ac:dyDescent="0.15">
      <c r="B59" s="171" t="s">
        <v>1583</v>
      </c>
      <c r="C59" s="77" t="s">
        <v>1638</v>
      </c>
    </row>
    <row r="60" spans="2:3" s="1" customFormat="1" ht="14.65" customHeight="1" x14ac:dyDescent="0.15">
      <c r="B60" s="171"/>
      <c r="C60" s="75" t="s">
        <v>1639</v>
      </c>
    </row>
    <row r="61" spans="2:3" s="1" customFormat="1" ht="14.65" customHeight="1" x14ac:dyDescent="0.15">
      <c r="B61" s="171"/>
      <c r="C61" s="77" t="s">
        <v>1640</v>
      </c>
    </row>
    <row r="62" spans="2:3" s="1" customFormat="1" ht="14.65" customHeight="1" x14ac:dyDescent="0.15">
      <c r="B62" s="171"/>
      <c r="C62" s="75" t="s">
        <v>1641</v>
      </c>
    </row>
    <row r="63" spans="2:3" s="1" customFormat="1" ht="14.65" customHeight="1" x14ac:dyDescent="0.15">
      <c r="B63" s="171"/>
      <c r="C63" s="77" t="s">
        <v>1642</v>
      </c>
    </row>
    <row r="64" spans="2:3" s="1" customFormat="1" ht="14.65" customHeight="1" x14ac:dyDescent="0.15">
      <c r="B64" s="171"/>
      <c r="C64" s="75" t="s">
        <v>1643</v>
      </c>
    </row>
    <row r="65" spans="2:3" s="1" customFormat="1" ht="14.65" customHeight="1" x14ac:dyDescent="0.15">
      <c r="B65" s="171"/>
      <c r="C65" s="77" t="s">
        <v>1644</v>
      </c>
    </row>
    <row r="66" spans="2:3" s="1" customFormat="1" ht="14.65" customHeight="1" x14ac:dyDescent="0.15">
      <c r="B66" s="171"/>
      <c r="C66" s="75" t="s">
        <v>1645</v>
      </c>
    </row>
    <row r="67" spans="2:3" s="1" customFormat="1" ht="14.65" customHeight="1" x14ac:dyDescent="0.15">
      <c r="B67" s="171"/>
      <c r="C67" s="77" t="s">
        <v>1646</v>
      </c>
    </row>
    <row r="68" spans="2:3" s="1" customFormat="1" ht="14.65" customHeight="1" x14ac:dyDescent="0.15">
      <c r="B68" s="171"/>
      <c r="C68" s="75" t="s">
        <v>1647</v>
      </c>
    </row>
    <row r="69" spans="2:3" s="1" customFormat="1" ht="14.65" customHeight="1" x14ac:dyDescent="0.15">
      <c r="B69" s="171"/>
      <c r="C69" s="77" t="s">
        <v>1648</v>
      </c>
    </row>
    <row r="70" spans="2:3" s="1" customFormat="1" ht="14.65" customHeight="1" x14ac:dyDescent="0.15">
      <c r="B70" s="171"/>
      <c r="C70" s="75" t="s">
        <v>1649</v>
      </c>
    </row>
    <row r="71" spans="2:3" s="1" customFormat="1" ht="14.65" customHeight="1" x14ac:dyDescent="0.15">
      <c r="B71" s="171"/>
      <c r="C71" s="77" t="s">
        <v>1650</v>
      </c>
    </row>
    <row r="72" spans="2:3" s="1" customFormat="1" ht="14.65" customHeight="1" x14ac:dyDescent="0.15">
      <c r="B72" s="171"/>
      <c r="C72" s="75" t="s">
        <v>1651</v>
      </c>
    </row>
    <row r="73" spans="2:3" s="1" customFormat="1" ht="14.65" customHeight="1" x14ac:dyDescent="0.15">
      <c r="B73" s="171"/>
      <c r="C73" s="77" t="s">
        <v>1652</v>
      </c>
    </row>
    <row r="74" spans="2:3" s="1" customFormat="1" ht="14.65" customHeight="1" x14ac:dyDescent="0.15">
      <c r="B74" s="171"/>
      <c r="C74" s="75" t="s">
        <v>1653</v>
      </c>
    </row>
    <row r="75" spans="2:3" s="1" customFormat="1" ht="14.65" customHeight="1" x14ac:dyDescent="0.15">
      <c r="B75" s="171"/>
      <c r="C75" s="77" t="s">
        <v>1654</v>
      </c>
    </row>
    <row r="76" spans="2:3" s="1" customFormat="1" ht="14.65" customHeight="1" x14ac:dyDescent="0.15">
      <c r="B76" s="171"/>
      <c r="C76" s="75" t="s">
        <v>1655</v>
      </c>
    </row>
    <row r="77" spans="2:3" s="1" customFormat="1" ht="14.65" customHeight="1" x14ac:dyDescent="0.15">
      <c r="B77" s="171"/>
      <c r="C77" s="77" t="s">
        <v>1656</v>
      </c>
    </row>
    <row r="78" spans="2:3" s="1" customFormat="1" ht="14.65" customHeight="1" x14ac:dyDescent="0.15">
      <c r="B78" s="171"/>
      <c r="C78" s="75" t="s">
        <v>1657</v>
      </c>
    </row>
    <row r="79" spans="2:3" s="1" customFormat="1" ht="14.65" customHeight="1" x14ac:dyDescent="0.15">
      <c r="B79" s="171"/>
      <c r="C79" s="77" t="s">
        <v>1658</v>
      </c>
    </row>
    <row r="80" spans="2:3" s="1" customFormat="1" ht="14.65" customHeight="1" x14ac:dyDescent="0.15">
      <c r="B80" s="171"/>
      <c r="C80" s="75" t="s">
        <v>1659</v>
      </c>
    </row>
    <row r="81" spans="2:3" s="1" customFormat="1" ht="14.65" customHeight="1" x14ac:dyDescent="0.15">
      <c r="B81" s="171"/>
      <c r="C81" s="77" t="s">
        <v>1660</v>
      </c>
    </row>
    <row r="82" spans="2:3" s="1" customFormat="1" ht="14.1" customHeight="1" x14ac:dyDescent="0.15">
      <c r="B82" s="92" t="s">
        <v>1583</v>
      </c>
      <c r="C82" s="93"/>
    </row>
    <row r="83" spans="2:3" s="1" customFormat="1" ht="4.1500000000000004" customHeight="1" x14ac:dyDescent="0.2">
      <c r="B83" s="24"/>
      <c r="C83" s="24"/>
    </row>
    <row r="84" spans="2:3" s="1" customFormat="1" ht="14.65" customHeight="1" x14ac:dyDescent="0.15">
      <c r="B84" s="91" t="s">
        <v>1576</v>
      </c>
      <c r="C84" s="5" t="s">
        <v>1598</v>
      </c>
    </row>
    <row r="85" spans="2:3" s="1" customFormat="1" ht="14.65" customHeight="1" x14ac:dyDescent="0.15">
      <c r="B85" s="171" t="s">
        <v>1584</v>
      </c>
      <c r="C85" s="75" t="s">
        <v>1661</v>
      </c>
    </row>
    <row r="86" spans="2:3" s="1" customFormat="1" ht="14.65" customHeight="1" x14ac:dyDescent="0.15">
      <c r="B86" s="171"/>
      <c r="C86" s="77" t="s">
        <v>1662</v>
      </c>
    </row>
    <row r="87" spans="2:3" s="1" customFormat="1" ht="14.65" customHeight="1" x14ac:dyDescent="0.15">
      <c r="B87" s="171"/>
      <c r="C87" s="75" t="s">
        <v>1663</v>
      </c>
    </row>
    <row r="88" spans="2:3" s="1" customFormat="1" ht="14.65" customHeight="1" x14ac:dyDescent="0.15">
      <c r="B88" s="171"/>
      <c r="C88" s="77" t="s">
        <v>1664</v>
      </c>
    </row>
    <row r="89" spans="2:3" s="1" customFormat="1" ht="14.65" customHeight="1" x14ac:dyDescent="0.15">
      <c r="B89" s="171"/>
      <c r="C89" s="75" t="s">
        <v>1665</v>
      </c>
    </row>
    <row r="90" spans="2:3" s="1" customFormat="1" ht="14.65" customHeight="1" x14ac:dyDescent="0.15">
      <c r="B90" s="171"/>
      <c r="C90" s="77" t="s">
        <v>1666</v>
      </c>
    </row>
    <row r="91" spans="2:3" s="1" customFormat="1" ht="14.65" customHeight="1" x14ac:dyDescent="0.15">
      <c r="B91" s="171"/>
      <c r="C91" s="75" t="s">
        <v>1667</v>
      </c>
    </row>
    <row r="92" spans="2:3" s="1" customFormat="1" ht="14.65" customHeight="1" x14ac:dyDescent="0.15">
      <c r="B92" s="171"/>
      <c r="C92" s="77" t="s">
        <v>1668</v>
      </c>
    </row>
    <row r="93" spans="2:3" s="1" customFormat="1" ht="14.65" customHeight="1" x14ac:dyDescent="0.15">
      <c r="B93" s="171"/>
      <c r="C93" s="75" t="s">
        <v>1669</v>
      </c>
    </row>
    <row r="94" spans="2:3" s="1" customFormat="1" ht="14.65" customHeight="1" x14ac:dyDescent="0.15">
      <c r="B94" s="171"/>
      <c r="C94" s="77" t="s">
        <v>1670</v>
      </c>
    </row>
    <row r="95" spans="2:3" s="1" customFormat="1" ht="14.65" customHeight="1" x14ac:dyDescent="0.15">
      <c r="B95" s="171"/>
      <c r="C95" s="75" t="s">
        <v>1671</v>
      </c>
    </row>
    <row r="96" spans="2:3" s="1" customFormat="1" ht="14.65" customHeight="1" x14ac:dyDescent="0.15">
      <c r="B96" s="171"/>
      <c r="C96" s="77" t="s">
        <v>1672</v>
      </c>
    </row>
    <row r="97" spans="2:3" s="1" customFormat="1" ht="14.65" customHeight="1" x14ac:dyDescent="0.15">
      <c r="B97" s="171"/>
      <c r="C97" s="75" t="s">
        <v>1673</v>
      </c>
    </row>
    <row r="98" spans="2:3" s="1" customFormat="1" ht="14.65" customHeight="1" x14ac:dyDescent="0.15">
      <c r="B98" s="171"/>
      <c r="C98" s="77" t="s">
        <v>1674</v>
      </c>
    </row>
    <row r="99" spans="2:3" s="1" customFormat="1" ht="14.65" customHeight="1" x14ac:dyDescent="0.15">
      <c r="B99" s="171"/>
      <c r="C99" s="75" t="s">
        <v>1675</v>
      </c>
    </row>
    <row r="100" spans="2:3" s="1" customFormat="1" ht="14.65" customHeight="1" x14ac:dyDescent="0.15">
      <c r="B100" s="171"/>
      <c r="C100" s="77" t="s">
        <v>1676</v>
      </c>
    </row>
    <row r="101" spans="2:3" s="1" customFormat="1" ht="14.65" customHeight="1" x14ac:dyDescent="0.15">
      <c r="B101" s="171"/>
      <c r="C101" s="75" t="s">
        <v>1677</v>
      </c>
    </row>
    <row r="102" spans="2:3" s="1" customFormat="1" ht="14.65" customHeight="1" x14ac:dyDescent="0.15">
      <c r="B102" s="171"/>
      <c r="C102" s="77" t="s">
        <v>1678</v>
      </c>
    </row>
    <row r="103" spans="2:3" s="1" customFormat="1" ht="14.65" customHeight="1" x14ac:dyDescent="0.15">
      <c r="B103" s="171"/>
      <c r="C103" s="75" t="s">
        <v>1679</v>
      </c>
    </row>
    <row r="104" spans="2:3" s="1" customFormat="1" ht="14.65" customHeight="1" x14ac:dyDescent="0.15">
      <c r="B104" s="171"/>
      <c r="C104" s="77" t="s">
        <v>1680</v>
      </c>
    </row>
    <row r="105" spans="2:3" s="1" customFormat="1" ht="14.65" customHeight="1" x14ac:dyDescent="0.15">
      <c r="B105" s="171"/>
      <c r="C105" s="75" t="s">
        <v>1681</v>
      </c>
    </row>
    <row r="106" spans="2:3" s="1" customFormat="1" ht="14.65" customHeight="1" x14ac:dyDescent="0.15">
      <c r="B106" s="171"/>
      <c r="C106" s="77" t="s">
        <v>1682</v>
      </c>
    </row>
    <row r="107" spans="2:3" s="1" customFormat="1" ht="14.65" customHeight="1" x14ac:dyDescent="0.15">
      <c r="B107" s="171"/>
      <c r="C107" s="75" t="s">
        <v>1683</v>
      </c>
    </row>
    <row r="108" spans="2:3" s="1" customFormat="1" ht="14.65" customHeight="1" x14ac:dyDescent="0.15">
      <c r="B108" s="171"/>
      <c r="C108" s="77" t="s">
        <v>1684</v>
      </c>
    </row>
    <row r="109" spans="2:3" s="1" customFormat="1" ht="14.65" customHeight="1" x14ac:dyDescent="0.15">
      <c r="B109" s="171"/>
      <c r="C109" s="75" t="s">
        <v>1685</v>
      </c>
    </row>
    <row r="110" spans="2:3" s="1" customFormat="1" ht="14.65" customHeight="1" x14ac:dyDescent="0.15">
      <c r="B110" s="171"/>
      <c r="C110" s="77" t="s">
        <v>1686</v>
      </c>
    </row>
    <row r="111" spans="2:3" s="1" customFormat="1" ht="14.1" customHeight="1" x14ac:dyDescent="0.15">
      <c r="B111" s="92" t="s">
        <v>1584</v>
      </c>
      <c r="C111" s="93"/>
    </row>
    <row r="112" spans="2:3" s="1" customFormat="1" ht="4.1500000000000004" customHeight="1" x14ac:dyDescent="0.2">
      <c r="B112" s="24"/>
      <c r="C112" s="24"/>
    </row>
    <row r="113" spans="2:3" s="1" customFormat="1" ht="14.65" customHeight="1" x14ac:dyDescent="0.15">
      <c r="B113" s="91" t="s">
        <v>1576</v>
      </c>
      <c r="C113" s="5" t="s">
        <v>1598</v>
      </c>
    </row>
    <row r="114" spans="2:3" s="1" customFormat="1" ht="14.65" customHeight="1" x14ac:dyDescent="0.15">
      <c r="B114" s="171" t="s">
        <v>1585</v>
      </c>
      <c r="C114" s="75" t="s">
        <v>1687</v>
      </c>
    </row>
    <row r="115" spans="2:3" s="1" customFormat="1" ht="14.65" customHeight="1" x14ac:dyDescent="0.15">
      <c r="B115" s="171"/>
      <c r="C115" s="77" t="s">
        <v>1688</v>
      </c>
    </row>
    <row r="116" spans="2:3" s="1" customFormat="1" ht="14.65" customHeight="1" x14ac:dyDescent="0.15">
      <c r="B116" s="171"/>
      <c r="C116" s="75" t="s">
        <v>1689</v>
      </c>
    </row>
    <row r="117" spans="2:3" s="1" customFormat="1" ht="14.65" customHeight="1" x14ac:dyDescent="0.15">
      <c r="B117" s="171"/>
      <c r="C117" s="77" t="s">
        <v>1690</v>
      </c>
    </row>
    <row r="118" spans="2:3" s="1" customFormat="1" ht="14.65" customHeight="1" x14ac:dyDescent="0.15">
      <c r="B118" s="171"/>
      <c r="C118" s="75" t="s">
        <v>1691</v>
      </c>
    </row>
    <row r="119" spans="2:3" s="1" customFormat="1" ht="14.65" customHeight="1" x14ac:dyDescent="0.15">
      <c r="B119" s="171"/>
      <c r="C119" s="77" t="s">
        <v>1692</v>
      </c>
    </row>
    <row r="120" spans="2:3" s="1" customFormat="1" ht="14.65" customHeight="1" x14ac:dyDescent="0.15">
      <c r="B120" s="171"/>
      <c r="C120" s="75" t="s">
        <v>1693</v>
      </c>
    </row>
    <row r="121" spans="2:3" s="1" customFormat="1" ht="14.65" customHeight="1" x14ac:dyDescent="0.15">
      <c r="B121" s="171"/>
      <c r="C121" s="77" t="s">
        <v>1694</v>
      </c>
    </row>
    <row r="122" spans="2:3" s="1" customFormat="1" ht="14.65" customHeight="1" x14ac:dyDescent="0.15">
      <c r="B122" s="171"/>
      <c r="C122" s="75" t="s">
        <v>1695</v>
      </c>
    </row>
    <row r="123" spans="2:3" s="1" customFormat="1" ht="14.65" customHeight="1" x14ac:dyDescent="0.15">
      <c r="B123" s="171"/>
      <c r="C123" s="77" t="s">
        <v>1696</v>
      </c>
    </row>
    <row r="124" spans="2:3" s="1" customFormat="1" ht="14.65" customHeight="1" x14ac:dyDescent="0.15">
      <c r="B124" s="171"/>
      <c r="C124" s="75" t="s">
        <v>1697</v>
      </c>
    </row>
    <row r="125" spans="2:3" s="1" customFormat="1" ht="14.65" customHeight="1" x14ac:dyDescent="0.15">
      <c r="B125" s="171"/>
      <c r="C125" s="77" t="s">
        <v>1698</v>
      </c>
    </row>
    <row r="126" spans="2:3" s="1" customFormat="1" ht="14.65" customHeight="1" x14ac:dyDescent="0.15">
      <c r="B126" s="171"/>
      <c r="C126" s="75" t="s">
        <v>1699</v>
      </c>
    </row>
    <row r="127" spans="2:3" s="1" customFormat="1" ht="14.65" customHeight="1" x14ac:dyDescent="0.15">
      <c r="B127" s="171"/>
      <c r="C127" s="77" t="s">
        <v>1700</v>
      </c>
    </row>
    <row r="128" spans="2:3" s="1" customFormat="1" ht="14.65" customHeight="1" x14ac:dyDescent="0.15">
      <c r="B128" s="171"/>
      <c r="C128" s="75" t="s">
        <v>1701</v>
      </c>
    </row>
    <row r="129" spans="2:3" s="1" customFormat="1" ht="14.65" customHeight="1" x14ac:dyDescent="0.15">
      <c r="B129" s="171"/>
      <c r="C129" s="77" t="s">
        <v>1702</v>
      </c>
    </row>
    <row r="130" spans="2:3" s="1" customFormat="1" ht="14.1" customHeight="1" x14ac:dyDescent="0.15">
      <c r="B130" s="92" t="s">
        <v>1585</v>
      </c>
      <c r="C130" s="93"/>
    </row>
    <row r="131" spans="2:3" s="1" customFormat="1" ht="4.1500000000000004" customHeight="1" x14ac:dyDescent="0.2">
      <c r="B131" s="24"/>
      <c r="C131" s="24"/>
    </row>
    <row r="132" spans="2:3" s="1" customFormat="1" ht="14.65" customHeight="1" x14ac:dyDescent="0.15">
      <c r="B132" s="91" t="s">
        <v>1576</v>
      </c>
      <c r="C132" s="5" t="s">
        <v>1598</v>
      </c>
    </row>
    <row r="133" spans="2:3" s="1" customFormat="1" ht="14.65" customHeight="1" x14ac:dyDescent="0.15">
      <c r="B133" s="171" t="s">
        <v>1586</v>
      </c>
      <c r="C133" s="75" t="s">
        <v>1703</v>
      </c>
    </row>
    <row r="134" spans="2:3" s="1" customFormat="1" ht="14.65" customHeight="1" x14ac:dyDescent="0.15">
      <c r="B134" s="171"/>
      <c r="C134" s="77" t="s">
        <v>1704</v>
      </c>
    </row>
    <row r="135" spans="2:3" s="1" customFormat="1" ht="14.65" customHeight="1" x14ac:dyDescent="0.15">
      <c r="B135" s="171"/>
      <c r="C135" s="75" t="s">
        <v>1705</v>
      </c>
    </row>
    <row r="136" spans="2:3" s="1" customFormat="1" ht="14.1" customHeight="1" x14ac:dyDescent="0.15">
      <c r="B136" s="92" t="s">
        <v>1586</v>
      </c>
      <c r="C136" s="93"/>
    </row>
    <row r="137" spans="2:3" s="1" customFormat="1" ht="4.1500000000000004" customHeight="1" x14ac:dyDescent="0.2">
      <c r="B137" s="24"/>
      <c r="C137" s="24"/>
    </row>
    <row r="138" spans="2:3" s="1" customFormat="1" ht="14.65" customHeight="1" x14ac:dyDescent="0.15">
      <c r="B138" s="91" t="s">
        <v>1576</v>
      </c>
      <c r="C138" s="5" t="s">
        <v>1598</v>
      </c>
    </row>
    <row r="139" spans="2:3" s="1" customFormat="1" ht="14.65" customHeight="1" x14ac:dyDescent="0.15">
      <c r="B139" s="171" t="s">
        <v>1587</v>
      </c>
      <c r="C139" s="77" t="s">
        <v>1706</v>
      </c>
    </row>
    <row r="140" spans="2:3" s="1" customFormat="1" ht="14.65" customHeight="1" x14ac:dyDescent="0.15">
      <c r="B140" s="171"/>
      <c r="C140" s="75" t="s">
        <v>1707</v>
      </c>
    </row>
    <row r="141" spans="2:3" s="1" customFormat="1" ht="14.65" customHeight="1" x14ac:dyDescent="0.15">
      <c r="B141" s="171"/>
      <c r="C141" s="77" t="s">
        <v>1708</v>
      </c>
    </row>
    <row r="142" spans="2:3" s="1" customFormat="1" ht="14.1" customHeight="1" x14ac:dyDescent="0.15">
      <c r="B142" s="92" t="s">
        <v>1587</v>
      </c>
      <c r="C142" s="93"/>
    </row>
    <row r="143" spans="2:3" s="1" customFormat="1" ht="4.1500000000000004" customHeight="1" x14ac:dyDescent="0.2">
      <c r="B143" s="24"/>
      <c r="C143" s="24"/>
    </row>
    <row r="144" spans="2:3" s="1" customFormat="1" ht="14.65" customHeight="1" x14ac:dyDescent="0.15">
      <c r="B144" s="91" t="s">
        <v>1576</v>
      </c>
      <c r="C144" s="5" t="s">
        <v>1598</v>
      </c>
    </row>
    <row r="145" spans="2:3" s="1" customFormat="1" ht="14.65" customHeight="1" x14ac:dyDescent="0.15">
      <c r="B145" s="171" t="s">
        <v>1588</v>
      </c>
      <c r="C145" s="75" t="s">
        <v>1709</v>
      </c>
    </row>
    <row r="146" spans="2:3" s="1" customFormat="1" ht="14.65" customHeight="1" x14ac:dyDescent="0.15">
      <c r="B146" s="171"/>
      <c r="C146" s="77" t="s">
        <v>1710</v>
      </c>
    </row>
    <row r="147" spans="2:3" s="1" customFormat="1" ht="14.65" customHeight="1" x14ac:dyDescent="0.15">
      <c r="B147" s="171"/>
      <c r="C147" s="75" t="s">
        <v>1711</v>
      </c>
    </row>
    <row r="148" spans="2:3" s="1" customFormat="1" ht="14.65" customHeight="1" x14ac:dyDescent="0.15">
      <c r="B148" s="171"/>
      <c r="C148" s="77" t="s">
        <v>1712</v>
      </c>
    </row>
    <row r="149" spans="2:3" s="1" customFormat="1" ht="14.65" customHeight="1" x14ac:dyDescent="0.15">
      <c r="B149" s="171"/>
      <c r="C149" s="75" t="s">
        <v>1713</v>
      </c>
    </row>
    <row r="150" spans="2:3" s="1" customFormat="1" ht="14.65" customHeight="1" x14ac:dyDescent="0.15">
      <c r="B150" s="171"/>
      <c r="C150" s="77" t="s">
        <v>1714</v>
      </c>
    </row>
    <row r="151" spans="2:3" s="1" customFormat="1" ht="14.65" customHeight="1" x14ac:dyDescent="0.15">
      <c r="B151" s="171"/>
      <c r="C151" s="75" t="s">
        <v>1715</v>
      </c>
    </row>
    <row r="152" spans="2:3" s="1" customFormat="1" ht="14.65" customHeight="1" x14ac:dyDescent="0.15">
      <c r="B152" s="171"/>
      <c r="C152" s="77" t="s">
        <v>1716</v>
      </c>
    </row>
    <row r="153" spans="2:3" s="1" customFormat="1" ht="14.65" customHeight="1" x14ac:dyDescent="0.15">
      <c r="B153" s="171"/>
      <c r="C153" s="75" t="s">
        <v>1717</v>
      </c>
    </row>
    <row r="154" spans="2:3" s="1" customFormat="1" ht="14.65" customHeight="1" x14ac:dyDescent="0.15">
      <c r="B154" s="171"/>
      <c r="C154" s="77" t="s">
        <v>1718</v>
      </c>
    </row>
    <row r="155" spans="2:3" s="1" customFormat="1" ht="14.65" customHeight="1" x14ac:dyDescent="0.15">
      <c r="B155" s="171"/>
      <c r="C155" s="75" t="s">
        <v>1719</v>
      </c>
    </row>
    <row r="156" spans="2:3" s="1" customFormat="1" ht="14.65" customHeight="1" x14ac:dyDescent="0.15">
      <c r="B156" s="171"/>
      <c r="C156" s="77" t="s">
        <v>1720</v>
      </c>
    </row>
    <row r="157" spans="2:3" s="1" customFormat="1" ht="14.65" customHeight="1" x14ac:dyDescent="0.15">
      <c r="B157" s="171"/>
      <c r="C157" s="75" t="s">
        <v>1721</v>
      </c>
    </row>
    <row r="158" spans="2:3" s="1" customFormat="1" ht="14.65" customHeight="1" x14ac:dyDescent="0.15">
      <c r="B158" s="171"/>
      <c r="C158" s="77" t="s">
        <v>1722</v>
      </c>
    </row>
    <row r="159" spans="2:3" s="1" customFormat="1" ht="14.65" customHeight="1" x14ac:dyDescent="0.15">
      <c r="B159" s="171"/>
      <c r="C159" s="75" t="s">
        <v>1723</v>
      </c>
    </row>
    <row r="160" spans="2:3" s="1" customFormat="1" ht="14.65" customHeight="1" x14ac:dyDescent="0.15">
      <c r="B160" s="171"/>
      <c r="C160" s="77" t="s">
        <v>1724</v>
      </c>
    </row>
    <row r="161" spans="2:3" s="1" customFormat="1" ht="14.65" customHeight="1" x14ac:dyDescent="0.15">
      <c r="B161" s="171"/>
      <c r="C161" s="75" t="s">
        <v>1725</v>
      </c>
    </row>
    <row r="162" spans="2:3" s="1" customFormat="1" ht="14.65" customHeight="1" x14ac:dyDescent="0.15">
      <c r="B162" s="171"/>
      <c r="C162" s="77" t="s">
        <v>1726</v>
      </c>
    </row>
    <row r="163" spans="2:3" s="1" customFormat="1" ht="14.65" customHeight="1" x14ac:dyDescent="0.15">
      <c r="B163" s="171"/>
      <c r="C163" s="75" t="s">
        <v>1727</v>
      </c>
    </row>
    <row r="164" spans="2:3" s="1" customFormat="1" ht="14.1" customHeight="1" x14ac:dyDescent="0.15">
      <c r="B164" s="92" t="s">
        <v>1588</v>
      </c>
      <c r="C164" s="93"/>
    </row>
    <row r="165" spans="2:3" s="1" customFormat="1" ht="4.1500000000000004" customHeight="1" x14ac:dyDescent="0.2">
      <c r="B165" s="24"/>
      <c r="C165" s="24"/>
    </row>
    <row r="166" spans="2:3" s="1" customFormat="1" ht="14.65" customHeight="1" x14ac:dyDescent="0.15">
      <c r="B166" s="91" t="s">
        <v>1576</v>
      </c>
      <c r="C166" s="5" t="s">
        <v>1598</v>
      </c>
    </row>
    <row r="167" spans="2:3" s="1" customFormat="1" ht="14.65" customHeight="1" x14ac:dyDescent="0.15">
      <c r="B167" s="171" t="s">
        <v>1589</v>
      </c>
      <c r="C167" s="77" t="s">
        <v>1728</v>
      </c>
    </row>
    <row r="168" spans="2:3" s="1" customFormat="1" ht="14.65" customHeight="1" x14ac:dyDescent="0.15">
      <c r="B168" s="171"/>
      <c r="C168" s="75" t="s">
        <v>1729</v>
      </c>
    </row>
    <row r="169" spans="2:3" s="1" customFormat="1" ht="14.65" customHeight="1" x14ac:dyDescent="0.15">
      <c r="B169" s="171"/>
      <c r="C169" s="77" t="s">
        <v>1730</v>
      </c>
    </row>
    <row r="170" spans="2:3" s="1" customFormat="1" ht="14.65" customHeight="1" x14ac:dyDescent="0.15">
      <c r="B170" s="171"/>
      <c r="C170" s="75" t="s">
        <v>1731</v>
      </c>
    </row>
    <row r="171" spans="2:3" s="1" customFormat="1" ht="14.65" customHeight="1" x14ac:dyDescent="0.15">
      <c r="B171" s="171"/>
      <c r="C171" s="77" t="s">
        <v>1732</v>
      </c>
    </row>
    <row r="172" spans="2:3" s="1" customFormat="1" ht="14.65" customHeight="1" x14ac:dyDescent="0.15">
      <c r="B172" s="171"/>
      <c r="C172" s="75" t="s">
        <v>1733</v>
      </c>
    </row>
    <row r="173" spans="2:3" s="1" customFormat="1" ht="14.65" customHeight="1" x14ac:dyDescent="0.15">
      <c r="B173" s="171"/>
      <c r="C173" s="77" t="s">
        <v>1734</v>
      </c>
    </row>
    <row r="174" spans="2:3" s="1" customFormat="1" ht="14.65" customHeight="1" x14ac:dyDescent="0.15">
      <c r="B174" s="171"/>
      <c r="C174" s="75" t="s">
        <v>1735</v>
      </c>
    </row>
    <row r="175" spans="2:3" s="1" customFormat="1" ht="14.65" customHeight="1" x14ac:dyDescent="0.15">
      <c r="B175" s="171"/>
      <c r="C175" s="77" t="s">
        <v>1736</v>
      </c>
    </row>
    <row r="176" spans="2:3" s="1" customFormat="1" ht="14.65" customHeight="1" x14ac:dyDescent="0.15">
      <c r="B176" s="171"/>
      <c r="C176" s="75" t="s">
        <v>1737</v>
      </c>
    </row>
    <row r="177" spans="2:3" s="1" customFormat="1" ht="14.65" customHeight="1" x14ac:dyDescent="0.15">
      <c r="B177" s="171"/>
      <c r="C177" s="77" t="s">
        <v>1738</v>
      </c>
    </row>
    <row r="178" spans="2:3" s="1" customFormat="1" ht="14.65" customHeight="1" x14ac:dyDescent="0.15">
      <c r="B178" s="171"/>
      <c r="C178" s="75" t="s">
        <v>1739</v>
      </c>
    </row>
    <row r="179" spans="2:3" s="1" customFormat="1" ht="14.65" customHeight="1" x14ac:dyDescent="0.15">
      <c r="B179" s="171"/>
      <c r="C179" s="77" t="s">
        <v>1740</v>
      </c>
    </row>
    <row r="180" spans="2:3" s="1" customFormat="1" ht="14.65" customHeight="1" x14ac:dyDescent="0.15">
      <c r="B180" s="171"/>
      <c r="C180" s="75" t="s">
        <v>1741</v>
      </c>
    </row>
    <row r="181" spans="2:3" s="1" customFormat="1" ht="14.65" customHeight="1" x14ac:dyDescent="0.15">
      <c r="B181" s="171"/>
      <c r="C181" s="77" t="s">
        <v>1742</v>
      </c>
    </row>
    <row r="182" spans="2:3" s="1" customFormat="1" ht="14.65" customHeight="1" x14ac:dyDescent="0.15">
      <c r="B182" s="171"/>
      <c r="C182" s="75" t="s">
        <v>1743</v>
      </c>
    </row>
    <row r="183" spans="2:3" s="1" customFormat="1" ht="14.65" customHeight="1" x14ac:dyDescent="0.15">
      <c r="B183" s="171"/>
      <c r="C183" s="77" t="s">
        <v>1744</v>
      </c>
    </row>
    <row r="184" spans="2:3" s="1" customFormat="1" ht="14.65" customHeight="1" x14ac:dyDescent="0.15">
      <c r="B184" s="171"/>
      <c r="C184" s="75" t="s">
        <v>1745</v>
      </c>
    </row>
    <row r="185" spans="2:3" s="1" customFormat="1" ht="14.65" customHeight="1" x14ac:dyDescent="0.15">
      <c r="B185" s="171"/>
      <c r="C185" s="77" t="s">
        <v>1746</v>
      </c>
    </row>
    <row r="186" spans="2:3" s="1" customFormat="1" ht="14.65" customHeight="1" x14ac:dyDescent="0.15">
      <c r="B186" s="171"/>
      <c r="C186" s="75" t="s">
        <v>1747</v>
      </c>
    </row>
    <row r="187" spans="2:3" s="1" customFormat="1" ht="14.65" customHeight="1" x14ac:dyDescent="0.15">
      <c r="B187" s="171"/>
      <c r="C187" s="77" t="s">
        <v>1748</v>
      </c>
    </row>
    <row r="188" spans="2:3" s="1" customFormat="1" ht="14.65" customHeight="1" x14ac:dyDescent="0.15">
      <c r="B188" s="171"/>
      <c r="C188" s="75" t="s">
        <v>1749</v>
      </c>
    </row>
    <row r="189" spans="2:3" s="1" customFormat="1" ht="14.1" customHeight="1" x14ac:dyDescent="0.15">
      <c r="B189" s="92" t="s">
        <v>1589</v>
      </c>
      <c r="C189" s="93"/>
    </row>
    <row r="190" spans="2:3" s="1" customFormat="1" ht="4.1500000000000004" customHeight="1" x14ac:dyDescent="0.2">
      <c r="B190" s="24"/>
      <c r="C190" s="24"/>
    </row>
    <row r="191" spans="2:3" s="1" customFormat="1" ht="14.65" customHeight="1" x14ac:dyDescent="0.15">
      <c r="B191" s="91" t="s">
        <v>1576</v>
      </c>
      <c r="C191" s="5" t="s">
        <v>1598</v>
      </c>
    </row>
    <row r="192" spans="2:3" s="1" customFormat="1" ht="14.65" customHeight="1" x14ac:dyDescent="0.15">
      <c r="B192" s="171" t="s">
        <v>1590</v>
      </c>
      <c r="C192" s="77" t="s">
        <v>1750</v>
      </c>
    </row>
    <row r="193" spans="2:3" s="1" customFormat="1" ht="14.65" customHeight="1" x14ac:dyDescent="0.15">
      <c r="B193" s="171"/>
      <c r="C193" s="75" t="s">
        <v>1751</v>
      </c>
    </row>
    <row r="194" spans="2:3" s="1" customFormat="1" ht="14.65" customHeight="1" x14ac:dyDescent="0.15">
      <c r="B194" s="171"/>
      <c r="C194" s="77" t="s">
        <v>1752</v>
      </c>
    </row>
    <row r="195" spans="2:3" s="1" customFormat="1" ht="14.1" customHeight="1" x14ac:dyDescent="0.15">
      <c r="B195" s="92" t="s">
        <v>1590</v>
      </c>
      <c r="C195" s="93"/>
    </row>
    <row r="196" spans="2:3" s="1" customFormat="1" ht="4.1500000000000004" customHeight="1" x14ac:dyDescent="0.2">
      <c r="B196" s="24"/>
      <c r="C196" s="24"/>
    </row>
    <row r="197" spans="2:3" s="1" customFormat="1" ht="14.65" customHeight="1" x14ac:dyDescent="0.15">
      <c r="B197" s="91" t="s">
        <v>1576</v>
      </c>
      <c r="C197" s="5" t="s">
        <v>1598</v>
      </c>
    </row>
    <row r="198" spans="2:3" s="1" customFormat="1" ht="14.65" customHeight="1" x14ac:dyDescent="0.15">
      <c r="B198" s="171" t="s">
        <v>1591</v>
      </c>
      <c r="C198" s="75" t="s">
        <v>1753</v>
      </c>
    </row>
    <row r="199" spans="2:3" s="1" customFormat="1" ht="14.65" customHeight="1" x14ac:dyDescent="0.15">
      <c r="B199" s="171"/>
      <c r="C199" s="77" t="s">
        <v>1754</v>
      </c>
    </row>
    <row r="200" spans="2:3" s="1" customFormat="1" ht="14.65" customHeight="1" x14ac:dyDescent="0.15">
      <c r="B200" s="171"/>
      <c r="C200" s="75" t="s">
        <v>1755</v>
      </c>
    </row>
    <row r="201" spans="2:3" s="1" customFormat="1" ht="14.65" customHeight="1" x14ac:dyDescent="0.15">
      <c r="B201" s="171"/>
      <c r="C201" s="77" t="s">
        <v>1756</v>
      </c>
    </row>
    <row r="202" spans="2:3" s="1" customFormat="1" ht="14.65" customHeight="1" x14ac:dyDescent="0.15">
      <c r="B202" s="171"/>
      <c r="C202" s="75" t="s">
        <v>1757</v>
      </c>
    </row>
    <row r="203" spans="2:3" s="1" customFormat="1" ht="14.1" customHeight="1" x14ac:dyDescent="0.15">
      <c r="B203" s="92" t="s">
        <v>1591</v>
      </c>
      <c r="C203" s="93"/>
    </row>
    <row r="204" spans="2:3" s="1" customFormat="1" ht="4.1500000000000004" customHeight="1" x14ac:dyDescent="0.2">
      <c r="B204" s="24"/>
      <c r="C204" s="24"/>
    </row>
    <row r="205" spans="2:3" s="1" customFormat="1" ht="14.65" customHeight="1" x14ac:dyDescent="0.15">
      <c r="B205" s="91" t="s">
        <v>1576</v>
      </c>
      <c r="C205" s="5" t="s">
        <v>1598</v>
      </c>
    </row>
    <row r="206" spans="2:3" s="1" customFormat="1" ht="14.65" customHeight="1" x14ac:dyDescent="0.15">
      <c r="B206" s="171" t="s">
        <v>1592</v>
      </c>
      <c r="C206" s="77" t="s">
        <v>1758</v>
      </c>
    </row>
    <row r="207" spans="2:3" s="1" customFormat="1" ht="14.65" customHeight="1" x14ac:dyDescent="0.15">
      <c r="B207" s="171"/>
      <c r="C207" s="75" t="s">
        <v>1759</v>
      </c>
    </row>
    <row r="208" spans="2:3" s="1" customFormat="1" ht="14.65" customHeight="1" x14ac:dyDescent="0.15">
      <c r="B208" s="171"/>
      <c r="C208" s="77" t="s">
        <v>1760</v>
      </c>
    </row>
    <row r="209" spans="2:3" s="1" customFormat="1" ht="14.65" customHeight="1" x14ac:dyDescent="0.15">
      <c r="B209" s="171"/>
      <c r="C209" s="75" t="s">
        <v>1761</v>
      </c>
    </row>
    <row r="210" spans="2:3" s="1" customFormat="1" ht="14.65" customHeight="1" x14ac:dyDescent="0.15">
      <c r="B210" s="171"/>
      <c r="C210" s="77" t="s">
        <v>1762</v>
      </c>
    </row>
    <row r="211" spans="2:3" s="1" customFormat="1" ht="14.65" customHeight="1" x14ac:dyDescent="0.15">
      <c r="B211" s="171"/>
      <c r="C211" s="75" t="s">
        <v>1763</v>
      </c>
    </row>
    <row r="212" spans="2:3" s="1" customFormat="1" ht="14.65" customHeight="1" x14ac:dyDescent="0.15">
      <c r="B212" s="171"/>
      <c r="C212" s="77" t="s">
        <v>1764</v>
      </c>
    </row>
    <row r="213" spans="2:3" s="1" customFormat="1" ht="14.65" customHeight="1" x14ac:dyDescent="0.15">
      <c r="B213" s="171"/>
      <c r="C213" s="75" t="s">
        <v>1765</v>
      </c>
    </row>
    <row r="214" spans="2:3" s="1" customFormat="1" ht="14.65" customHeight="1" x14ac:dyDescent="0.15">
      <c r="B214" s="171"/>
      <c r="C214" s="77" t="s">
        <v>1766</v>
      </c>
    </row>
    <row r="215" spans="2:3" s="1" customFormat="1" ht="14.65" customHeight="1" x14ac:dyDescent="0.15">
      <c r="B215" s="171"/>
      <c r="C215" s="75" t="s">
        <v>1767</v>
      </c>
    </row>
    <row r="216" spans="2:3" s="1" customFormat="1" ht="14.65" customHeight="1" x14ac:dyDescent="0.15">
      <c r="B216" s="171"/>
      <c r="C216" s="77" t="s">
        <v>1768</v>
      </c>
    </row>
    <row r="217" spans="2:3" s="1" customFormat="1" ht="14.65" customHeight="1" x14ac:dyDescent="0.15">
      <c r="B217" s="171"/>
      <c r="C217" s="75" t="s">
        <v>1769</v>
      </c>
    </row>
    <row r="218" spans="2:3" s="1" customFormat="1" ht="14.65" customHeight="1" x14ac:dyDescent="0.15">
      <c r="B218" s="171"/>
      <c r="C218" s="77" t="s">
        <v>1770</v>
      </c>
    </row>
    <row r="219" spans="2:3" s="1" customFormat="1" ht="14.65" customHeight="1" x14ac:dyDescent="0.15">
      <c r="B219" s="171"/>
      <c r="C219" s="75" t="s">
        <v>1771</v>
      </c>
    </row>
    <row r="220" spans="2:3" s="1" customFormat="1" ht="14.65" customHeight="1" x14ac:dyDescent="0.15">
      <c r="B220" s="171"/>
      <c r="C220" s="77" t="s">
        <v>1772</v>
      </c>
    </row>
    <row r="221" spans="2:3" s="1" customFormat="1" ht="14.1" customHeight="1" x14ac:dyDescent="0.15">
      <c r="B221" s="92" t="s">
        <v>1592</v>
      </c>
      <c r="C221" s="93"/>
    </row>
    <row r="222" spans="2:3" s="1" customFormat="1" ht="4.1500000000000004" customHeight="1" x14ac:dyDescent="0.2">
      <c r="B222" s="24"/>
      <c r="C222" s="24"/>
    </row>
    <row r="223" spans="2:3" s="1" customFormat="1" ht="14.65" customHeight="1" x14ac:dyDescent="0.15">
      <c r="B223" s="91" t="s">
        <v>1576</v>
      </c>
      <c r="C223" s="5" t="s">
        <v>1598</v>
      </c>
    </row>
    <row r="224" spans="2:3" s="1" customFormat="1" ht="14.65" customHeight="1" x14ac:dyDescent="0.15">
      <c r="B224" s="19" t="s">
        <v>1593</v>
      </c>
      <c r="C224" s="75" t="s">
        <v>1773</v>
      </c>
    </row>
    <row r="225" spans="2:3" s="1" customFormat="1" ht="14.1" customHeight="1" x14ac:dyDescent="0.15">
      <c r="B225" s="92" t="s">
        <v>1593</v>
      </c>
      <c r="C225" s="93"/>
    </row>
    <row r="226" spans="2:3" s="1" customFormat="1" ht="4.1500000000000004" customHeight="1" x14ac:dyDescent="0.2">
      <c r="B226" s="24"/>
      <c r="C226" s="24"/>
    </row>
    <row r="227" spans="2:3" s="1" customFormat="1" ht="14.65" customHeight="1" x14ac:dyDescent="0.15">
      <c r="B227" s="91" t="s">
        <v>1576</v>
      </c>
      <c r="C227" s="5" t="s">
        <v>1598</v>
      </c>
    </row>
    <row r="228" spans="2:3" s="1" customFormat="1" ht="14.65" customHeight="1" x14ac:dyDescent="0.15">
      <c r="B228" s="171" t="s">
        <v>1774</v>
      </c>
      <c r="C228" s="77" t="s">
        <v>1775</v>
      </c>
    </row>
    <row r="229" spans="2:3" s="1" customFormat="1" ht="14.65" customHeight="1" x14ac:dyDescent="0.15">
      <c r="B229" s="171"/>
      <c r="C229" s="75" t="s">
        <v>1776</v>
      </c>
    </row>
    <row r="230" spans="2:3" s="1" customFormat="1" ht="14.65" customHeight="1" x14ac:dyDescent="0.15">
      <c r="B230" s="171"/>
      <c r="C230" s="77" t="s">
        <v>1777</v>
      </c>
    </row>
    <row r="231" spans="2:3" s="1" customFormat="1" ht="14.65" customHeight="1" x14ac:dyDescent="0.15">
      <c r="B231" s="171"/>
      <c r="C231" s="75" t="s">
        <v>1778</v>
      </c>
    </row>
    <row r="232" spans="2:3" s="1" customFormat="1" ht="14.65" customHeight="1" x14ac:dyDescent="0.15">
      <c r="B232" s="171"/>
      <c r="C232" s="77" t="s">
        <v>1779</v>
      </c>
    </row>
    <row r="233" spans="2:3" s="1" customFormat="1" ht="14.65" customHeight="1" x14ac:dyDescent="0.15">
      <c r="B233" s="171"/>
      <c r="C233" s="75" t="s">
        <v>1780</v>
      </c>
    </row>
    <row r="234" spans="2:3" s="1" customFormat="1" ht="14.65" customHeight="1" x14ac:dyDescent="0.15">
      <c r="B234" s="171"/>
      <c r="C234" s="77" t="s">
        <v>1781</v>
      </c>
    </row>
    <row r="235" spans="2:3" s="1" customFormat="1" ht="14.65" customHeight="1" x14ac:dyDescent="0.15">
      <c r="B235" s="171"/>
      <c r="C235" s="75" t="s">
        <v>1782</v>
      </c>
    </row>
    <row r="236" spans="2:3" s="1" customFormat="1" ht="14.65" customHeight="1" x14ac:dyDescent="0.15">
      <c r="B236" s="171"/>
      <c r="C236" s="77" t="s">
        <v>1783</v>
      </c>
    </row>
    <row r="237" spans="2:3" s="1" customFormat="1" ht="14.65" customHeight="1" x14ac:dyDescent="0.15">
      <c r="B237" s="171"/>
      <c r="C237" s="75" t="s">
        <v>1784</v>
      </c>
    </row>
    <row r="238" spans="2:3" s="1" customFormat="1" ht="14.65" customHeight="1" x14ac:dyDescent="0.15">
      <c r="B238" s="171"/>
      <c r="C238" s="77" t="s">
        <v>1785</v>
      </c>
    </row>
    <row r="239" spans="2:3" s="1" customFormat="1" ht="14.65" customHeight="1" x14ac:dyDescent="0.15">
      <c r="B239" s="171"/>
      <c r="C239" s="75" t="s">
        <v>1786</v>
      </c>
    </row>
    <row r="240" spans="2:3" s="1" customFormat="1" ht="14.65" customHeight="1" x14ac:dyDescent="0.15">
      <c r="B240" s="171"/>
      <c r="C240" s="77" t="s">
        <v>1787</v>
      </c>
    </row>
    <row r="241" spans="2:3" s="1" customFormat="1" ht="14.65" customHeight="1" x14ac:dyDescent="0.15">
      <c r="B241" s="171"/>
      <c r="C241" s="75" t="s">
        <v>1788</v>
      </c>
    </row>
    <row r="242" spans="2:3" s="1" customFormat="1" ht="14.65" customHeight="1" x14ac:dyDescent="0.15">
      <c r="B242" s="171"/>
      <c r="C242" s="77" t="s">
        <v>1789</v>
      </c>
    </row>
    <row r="243" spans="2:3" s="1" customFormat="1" ht="14.65" customHeight="1" x14ac:dyDescent="0.15">
      <c r="B243" s="171"/>
      <c r="C243" s="75" t="s">
        <v>1790</v>
      </c>
    </row>
    <row r="244" spans="2:3" s="1" customFormat="1" ht="14.65" customHeight="1" x14ac:dyDescent="0.15">
      <c r="B244" s="171"/>
      <c r="C244" s="77" t="s">
        <v>1791</v>
      </c>
    </row>
    <row r="245" spans="2:3" s="1" customFormat="1" ht="14.65" customHeight="1" x14ac:dyDescent="0.15">
      <c r="B245" s="171"/>
      <c r="C245" s="75" t="s">
        <v>1792</v>
      </c>
    </row>
    <row r="246" spans="2:3" s="1" customFormat="1" ht="14.65" customHeight="1" x14ac:dyDescent="0.15">
      <c r="B246" s="171"/>
      <c r="C246" s="77" t="s">
        <v>1793</v>
      </c>
    </row>
    <row r="247" spans="2:3" s="1" customFormat="1" ht="14.1" customHeight="1" x14ac:dyDescent="0.15">
      <c r="B247" s="92" t="s">
        <v>1774</v>
      </c>
      <c r="C247" s="93"/>
    </row>
    <row r="248" spans="2:3" s="1" customFormat="1" ht="4.1500000000000004" customHeight="1" x14ac:dyDescent="0.2">
      <c r="B248" s="24"/>
      <c r="C248" s="24"/>
    </row>
  </sheetData>
  <mergeCells count="17">
    <mergeCell ref="B167:B188"/>
    <mergeCell ref="B192:B194"/>
    <mergeCell ref="B198:B202"/>
    <mergeCell ref="B206:B220"/>
    <mergeCell ref="B228:B246"/>
    <mergeCell ref="B145:B163"/>
    <mergeCell ref="F2:G3"/>
    <mergeCell ref="E5:F5"/>
    <mergeCell ref="B8:B21"/>
    <mergeCell ref="B25:B30"/>
    <mergeCell ref="B34:B49"/>
    <mergeCell ref="B53:B55"/>
    <mergeCell ref="B59:B81"/>
    <mergeCell ref="B85:B110"/>
    <mergeCell ref="B114:B129"/>
    <mergeCell ref="B133:B135"/>
    <mergeCell ref="B139:B141"/>
  </mergeCells>
  <pageMargins left="0.7" right="0.7" top="0.75" bottom="0.75" header="0.3" footer="0.3"/>
  <pageSetup paperSize="9" orientation="landscape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V86"/>
  <sheetViews>
    <sheetView workbookViewId="0">
      <selection activeCell="Y14" sqref="Y14"/>
    </sheetView>
  </sheetViews>
  <sheetFormatPr defaultColWidth="8.85546875" defaultRowHeight="12.75" x14ac:dyDescent="0.2"/>
  <cols>
    <col min="1" max="1" width="0.28515625" style="15" customWidth="1"/>
    <col min="2" max="2" width="17.28515625" style="15" customWidth="1"/>
    <col min="3" max="3" width="9.140625" style="15" customWidth="1"/>
    <col min="4" max="4" width="5.7109375" style="15" customWidth="1"/>
    <col min="5" max="5" width="5.140625" style="15" customWidth="1"/>
    <col min="6" max="6" width="5.7109375" style="15" customWidth="1"/>
    <col min="7" max="7" width="5.140625" style="15" customWidth="1"/>
    <col min="8" max="8" width="5.7109375" style="15" customWidth="1"/>
    <col min="9" max="10" width="5.42578125" style="15" customWidth="1"/>
    <col min="11" max="11" width="5.140625" style="15" customWidth="1"/>
    <col min="12" max="12" width="5.7109375" style="15" customWidth="1"/>
    <col min="13" max="13" width="5.140625" style="15" customWidth="1"/>
    <col min="14" max="14" width="5.7109375" style="15" customWidth="1"/>
    <col min="15" max="15" width="5.140625" style="15" customWidth="1"/>
    <col min="16" max="16" width="5.7109375" style="15" customWidth="1"/>
    <col min="17" max="17" width="5.42578125" style="15" customWidth="1"/>
    <col min="18" max="18" width="5.28515625" style="15" customWidth="1"/>
    <col min="19" max="19" width="5.140625" style="15" customWidth="1"/>
    <col min="20" max="20" width="6.85546875" style="15" customWidth="1"/>
    <col min="21" max="21" width="5.7109375" style="15" customWidth="1"/>
    <col min="22" max="22" width="5" style="15" customWidth="1"/>
    <col min="23" max="23" width="4.7109375" style="15" customWidth="1"/>
    <col min="24" max="16384" width="8.85546875" style="15"/>
  </cols>
  <sheetData>
    <row r="1" spans="2:22" s="1" customFormat="1" ht="8.85" customHeight="1" thickBot="1" x14ac:dyDescent="0.2"/>
    <row r="2" spans="2:22" s="1" customFormat="1" ht="12.75" customHeight="1" thickBot="1" x14ac:dyDescent="0.25">
      <c r="B2" s="159"/>
      <c r="J2" s="160" t="s">
        <v>0</v>
      </c>
      <c r="K2" s="160"/>
      <c r="L2" s="160"/>
      <c r="M2" s="160"/>
      <c r="N2" s="160"/>
      <c r="R2" s="161" t="s">
        <v>1864</v>
      </c>
      <c r="S2" s="161"/>
      <c r="T2" s="161"/>
      <c r="U2" s="161"/>
      <c r="V2" s="161"/>
    </row>
    <row r="3" spans="2:22" s="1" customFormat="1" ht="2.1" customHeight="1" thickBot="1" x14ac:dyDescent="0.2">
      <c r="B3" s="159"/>
      <c r="J3" s="160"/>
      <c r="K3" s="160"/>
      <c r="L3" s="160"/>
      <c r="M3" s="160"/>
      <c r="N3" s="160"/>
    </row>
    <row r="4" spans="2:22" s="1" customFormat="1" ht="28.5" customHeight="1" x14ac:dyDescent="0.15">
      <c r="B4" s="159"/>
    </row>
    <row r="5" spans="2:22" s="1" customFormat="1" ht="1.7" customHeight="1" x14ac:dyDescent="0.15"/>
    <row r="6" spans="2:22" s="1" customFormat="1" ht="11.85" customHeight="1" thickBot="1" x14ac:dyDescent="0.2">
      <c r="H6" s="164" t="s">
        <v>1865</v>
      </c>
      <c r="I6" s="164"/>
      <c r="J6" s="164"/>
      <c r="K6" s="164"/>
      <c r="L6" s="164"/>
      <c r="M6" s="164"/>
      <c r="N6" s="164"/>
      <c r="O6" s="164"/>
      <c r="P6" s="164"/>
    </row>
    <row r="7" spans="2:22" s="1" customFormat="1" ht="2.1" customHeight="1" thickBot="1" x14ac:dyDescent="0.2">
      <c r="B7" s="161" t="s">
        <v>3</v>
      </c>
      <c r="H7" s="164"/>
      <c r="I7" s="164"/>
      <c r="J7" s="164"/>
      <c r="K7" s="164"/>
      <c r="L7" s="164"/>
      <c r="M7" s="164"/>
      <c r="N7" s="164"/>
      <c r="O7" s="164"/>
      <c r="P7" s="164"/>
    </row>
    <row r="8" spans="2:22" s="1" customFormat="1" ht="9.75" customHeight="1" x14ac:dyDescent="0.15">
      <c r="B8" s="161"/>
    </row>
    <row r="9" spans="2:22" s="1" customFormat="1" ht="7.7" customHeight="1" x14ac:dyDescent="0.15"/>
    <row r="10" spans="2:22" s="1" customFormat="1" ht="14.65" customHeight="1" x14ac:dyDescent="0.2">
      <c r="B10" s="196"/>
      <c r="C10" s="196"/>
      <c r="D10" s="202" t="s">
        <v>1575</v>
      </c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198"/>
      <c r="U10" s="198"/>
    </row>
    <row r="11" spans="2:22" s="1" customFormat="1" ht="14.65" customHeight="1" x14ac:dyDescent="0.15">
      <c r="B11" s="200" t="s">
        <v>1576</v>
      </c>
      <c r="C11" s="168"/>
      <c r="D11" s="163" t="s">
        <v>1323</v>
      </c>
      <c r="E11" s="163"/>
      <c r="F11" s="163" t="s">
        <v>1324</v>
      </c>
      <c r="G11" s="163"/>
      <c r="H11" s="163" t="s">
        <v>1325</v>
      </c>
      <c r="I11" s="163"/>
      <c r="J11" s="163" t="s">
        <v>1326</v>
      </c>
      <c r="K11" s="163"/>
      <c r="L11" s="163" t="s">
        <v>1327</v>
      </c>
      <c r="M11" s="163"/>
      <c r="N11" s="163" t="s">
        <v>1328</v>
      </c>
      <c r="O11" s="163"/>
      <c r="P11" s="163" t="s">
        <v>1329</v>
      </c>
      <c r="Q11" s="163"/>
      <c r="R11" s="163" t="s">
        <v>1330</v>
      </c>
      <c r="S11" s="163"/>
      <c r="T11" s="169" t="s">
        <v>832</v>
      </c>
      <c r="U11" s="169"/>
    </row>
    <row r="12" spans="2:22" s="1" customFormat="1" ht="14.65" customHeight="1" x14ac:dyDescent="0.15">
      <c r="B12" s="200"/>
      <c r="C12" s="168"/>
      <c r="D12" s="5" t="s">
        <v>892</v>
      </c>
      <c r="E12" s="5" t="s">
        <v>893</v>
      </c>
      <c r="F12" s="5" t="s">
        <v>892</v>
      </c>
      <c r="G12" s="5" t="s">
        <v>893</v>
      </c>
      <c r="H12" s="5" t="s">
        <v>892</v>
      </c>
      <c r="I12" s="5" t="s">
        <v>893</v>
      </c>
      <c r="J12" s="5" t="s">
        <v>892</v>
      </c>
      <c r="K12" s="5" t="s">
        <v>893</v>
      </c>
      <c r="L12" s="5" t="s">
        <v>892</v>
      </c>
      <c r="M12" s="5" t="s">
        <v>893</v>
      </c>
      <c r="N12" s="5" t="s">
        <v>892</v>
      </c>
      <c r="O12" s="5" t="s">
        <v>893</v>
      </c>
      <c r="P12" s="5" t="s">
        <v>892</v>
      </c>
      <c r="Q12" s="5" t="s">
        <v>893</v>
      </c>
      <c r="R12" s="5" t="s">
        <v>892</v>
      </c>
      <c r="S12" s="5" t="s">
        <v>893</v>
      </c>
      <c r="T12" s="73" t="s">
        <v>892</v>
      </c>
      <c r="U12" s="73" t="s">
        <v>893</v>
      </c>
    </row>
    <row r="13" spans="2:22" s="1" customFormat="1" ht="11.85" customHeight="1" x14ac:dyDescent="0.15">
      <c r="B13" s="177" t="s">
        <v>1866</v>
      </c>
      <c r="C13" s="17" t="s">
        <v>1578</v>
      </c>
      <c r="D13" s="81">
        <v>486</v>
      </c>
      <c r="E13" s="82">
        <v>1.0045058079451001E-3</v>
      </c>
      <c r="F13" s="81">
        <v>106</v>
      </c>
      <c r="G13" s="82">
        <v>7.3735026920241004E-4</v>
      </c>
      <c r="H13" s="81">
        <v>78</v>
      </c>
      <c r="I13" s="82">
        <v>1.9982579289849899E-3</v>
      </c>
      <c r="J13" s="81">
        <v>86</v>
      </c>
      <c r="K13" s="82">
        <v>7.6483876131694601E-4</v>
      </c>
      <c r="L13" s="81">
        <v>52</v>
      </c>
      <c r="M13" s="82">
        <v>4.0465666438398802E-4</v>
      </c>
      <c r="N13" s="81">
        <v>119</v>
      </c>
      <c r="O13" s="82">
        <v>7.0614344799757903E-4</v>
      </c>
      <c r="P13" s="81">
        <v>35</v>
      </c>
      <c r="Q13" s="82">
        <v>4.0461959977341301E-4</v>
      </c>
      <c r="R13" s="81">
        <v>37</v>
      </c>
      <c r="S13" s="82">
        <v>4.3724887733396399E-4</v>
      </c>
      <c r="T13" s="13">
        <v>999</v>
      </c>
      <c r="U13" s="14">
        <v>8.0096918072638796E-4</v>
      </c>
    </row>
    <row r="14" spans="2:22" s="1" customFormat="1" ht="11.85" customHeight="1" x14ac:dyDescent="0.15">
      <c r="B14" s="177"/>
      <c r="C14" s="17" t="s">
        <v>1579</v>
      </c>
      <c r="D14" s="85">
        <v>405</v>
      </c>
      <c r="E14" s="86">
        <v>9.8231350596179401E-4</v>
      </c>
      <c r="F14" s="85">
        <v>90</v>
      </c>
      <c r="G14" s="86">
        <v>7.0068355573548401E-4</v>
      </c>
      <c r="H14" s="85">
        <v>63</v>
      </c>
      <c r="I14" s="86">
        <v>1.75668516298135E-3</v>
      </c>
      <c r="J14" s="85">
        <v>76</v>
      </c>
      <c r="K14" s="86">
        <v>7.4297836564311598E-4</v>
      </c>
      <c r="L14" s="85">
        <v>46</v>
      </c>
      <c r="M14" s="86">
        <v>4.1825025913331301E-4</v>
      </c>
      <c r="N14" s="85">
        <v>99</v>
      </c>
      <c r="O14" s="86">
        <v>6.7504449156876201E-4</v>
      </c>
      <c r="P14" s="85">
        <v>34</v>
      </c>
      <c r="Q14" s="86">
        <v>4.37777634713191E-4</v>
      </c>
      <c r="R14" s="85">
        <v>34</v>
      </c>
      <c r="S14" s="86">
        <v>4.5404163828906399E-4</v>
      </c>
      <c r="T14" s="13">
        <v>847</v>
      </c>
      <c r="U14" s="14">
        <v>7.7841108560316302E-4</v>
      </c>
    </row>
    <row r="15" spans="2:22" s="1" customFormat="1" ht="11.85" customHeight="1" x14ac:dyDescent="0.15">
      <c r="B15" s="177"/>
      <c r="C15" s="17" t="s">
        <v>857</v>
      </c>
      <c r="D15" s="81">
        <v>155</v>
      </c>
      <c r="E15" s="82">
        <v>1.1450945626477499E-3</v>
      </c>
      <c r="F15" s="81">
        <v>19</v>
      </c>
      <c r="G15" s="82">
        <v>6.2961858368956497E-4</v>
      </c>
      <c r="H15" s="81">
        <v>0</v>
      </c>
      <c r="I15" s="82"/>
      <c r="J15" s="81">
        <v>12</v>
      </c>
      <c r="K15" s="82">
        <v>3.72462598547396E-4</v>
      </c>
      <c r="L15" s="81">
        <v>21</v>
      </c>
      <c r="M15" s="82">
        <v>6.1757440301141099E-4</v>
      </c>
      <c r="N15" s="81">
        <v>11</v>
      </c>
      <c r="O15" s="82">
        <v>5.0883522990100797E-4</v>
      </c>
      <c r="P15" s="81">
        <v>7</v>
      </c>
      <c r="Q15" s="82">
        <v>3.1346558595674203E-4</v>
      </c>
      <c r="R15" s="81">
        <v>6</v>
      </c>
      <c r="S15" s="82">
        <v>4.0532324528811699E-4</v>
      </c>
      <c r="T15" s="13">
        <v>231</v>
      </c>
      <c r="U15" s="14">
        <v>7.8116017503398604E-4</v>
      </c>
    </row>
    <row r="16" spans="2:22" s="1" customFormat="1" ht="11.85" customHeight="1" x14ac:dyDescent="0.15">
      <c r="B16" s="177" t="s">
        <v>1867</v>
      </c>
      <c r="C16" s="17" t="s">
        <v>1578</v>
      </c>
      <c r="D16" s="85">
        <v>1284</v>
      </c>
      <c r="E16" s="86">
        <v>2.6538795419784201E-3</v>
      </c>
      <c r="F16" s="85">
        <v>309</v>
      </c>
      <c r="G16" s="86">
        <v>2.1494455960711801E-3</v>
      </c>
      <c r="H16" s="85">
        <v>197</v>
      </c>
      <c r="I16" s="86">
        <v>5.0468822052569598E-3</v>
      </c>
      <c r="J16" s="85">
        <v>200</v>
      </c>
      <c r="K16" s="86">
        <v>1.7786947937603399E-3</v>
      </c>
      <c r="L16" s="85">
        <v>245</v>
      </c>
      <c r="M16" s="86">
        <v>1.9065554379630199E-3</v>
      </c>
      <c r="N16" s="85">
        <v>414</v>
      </c>
      <c r="O16" s="86">
        <v>2.4566671216050199E-3</v>
      </c>
      <c r="P16" s="85">
        <v>99</v>
      </c>
      <c r="Q16" s="86">
        <v>1.1444954393590801E-3</v>
      </c>
      <c r="R16" s="85">
        <v>91</v>
      </c>
      <c r="S16" s="86">
        <v>1.0753958874970501E-3</v>
      </c>
      <c r="T16" s="13">
        <v>2839</v>
      </c>
      <c r="U16" s="14">
        <v>2.27622773181403E-3</v>
      </c>
    </row>
    <row r="17" spans="2:21" s="1" customFormat="1" ht="11.85" customHeight="1" x14ac:dyDescent="0.15">
      <c r="B17" s="177"/>
      <c r="C17" s="17" t="s">
        <v>1579</v>
      </c>
      <c r="D17" s="81">
        <v>987</v>
      </c>
      <c r="E17" s="82">
        <v>2.3939343960105901E-3</v>
      </c>
      <c r="F17" s="81">
        <v>269</v>
      </c>
      <c r="G17" s="82">
        <v>2.0942652943649501E-3</v>
      </c>
      <c r="H17" s="81">
        <v>163</v>
      </c>
      <c r="I17" s="82">
        <v>4.5450743105707797E-3</v>
      </c>
      <c r="J17" s="81">
        <v>179</v>
      </c>
      <c r="K17" s="82">
        <v>1.74990957171208E-3</v>
      </c>
      <c r="L17" s="81">
        <v>213</v>
      </c>
      <c r="M17" s="82">
        <v>1.9366805477259901E-3</v>
      </c>
      <c r="N17" s="81">
        <v>349</v>
      </c>
      <c r="O17" s="82">
        <v>2.3797022985605899E-3</v>
      </c>
      <c r="P17" s="81">
        <v>82</v>
      </c>
      <c r="Q17" s="82">
        <v>1.0558166484259299E-3</v>
      </c>
      <c r="R17" s="81">
        <v>70</v>
      </c>
      <c r="S17" s="82">
        <v>9.3479160824219102E-4</v>
      </c>
      <c r="T17" s="13">
        <v>2312</v>
      </c>
      <c r="U17" s="14">
        <v>2.1247773670773499E-3</v>
      </c>
    </row>
    <row r="18" spans="2:21" s="1" customFormat="1" ht="11.85" customHeight="1" x14ac:dyDescent="0.15">
      <c r="B18" s="177"/>
      <c r="C18" s="17" t="s">
        <v>857</v>
      </c>
      <c r="D18" s="85">
        <v>327</v>
      </c>
      <c r="E18" s="86">
        <v>2.4157801418439699E-3</v>
      </c>
      <c r="F18" s="85">
        <v>97</v>
      </c>
      <c r="G18" s="86">
        <v>3.2143685588362E-3</v>
      </c>
      <c r="H18" s="85">
        <v>6</v>
      </c>
      <c r="I18" s="86">
        <v>1.15540150202195E-3</v>
      </c>
      <c r="J18" s="85">
        <v>44</v>
      </c>
      <c r="K18" s="86">
        <v>1.3656961946737799E-3</v>
      </c>
      <c r="L18" s="85">
        <v>49</v>
      </c>
      <c r="M18" s="86">
        <v>1.4410069403599599E-3</v>
      </c>
      <c r="N18" s="85">
        <v>23</v>
      </c>
      <c r="O18" s="86">
        <v>1.06392820797484E-3</v>
      </c>
      <c r="P18" s="85">
        <v>52</v>
      </c>
      <c r="Q18" s="86">
        <v>2.3286014956786501E-3</v>
      </c>
      <c r="R18" s="85">
        <v>14</v>
      </c>
      <c r="S18" s="86">
        <v>9.4575423900560701E-4</v>
      </c>
      <c r="T18" s="13">
        <v>612</v>
      </c>
      <c r="U18" s="14">
        <v>2.0695672169731599E-3</v>
      </c>
    </row>
    <row r="19" spans="2:21" s="1" customFormat="1" ht="11.85" customHeight="1" x14ac:dyDescent="0.15">
      <c r="B19" s="177" t="s">
        <v>1868</v>
      </c>
      <c r="C19" s="17" t="s">
        <v>1578</v>
      </c>
      <c r="D19" s="81">
        <v>3857</v>
      </c>
      <c r="E19" s="82">
        <v>7.9719730478277004E-3</v>
      </c>
      <c r="F19" s="81">
        <v>1549</v>
      </c>
      <c r="G19" s="82">
        <v>1.0775052518816299E-2</v>
      </c>
      <c r="H19" s="81">
        <v>296</v>
      </c>
      <c r="I19" s="82">
        <v>7.5831326535840604E-3</v>
      </c>
      <c r="J19" s="81">
        <v>1271</v>
      </c>
      <c r="K19" s="82">
        <v>1.1303605414347001E-2</v>
      </c>
      <c r="L19" s="81">
        <v>1630</v>
      </c>
      <c r="M19" s="82">
        <v>1.26844300566519E-2</v>
      </c>
      <c r="N19" s="81">
        <v>3260</v>
      </c>
      <c r="O19" s="82">
        <v>1.9344770088000899E-2</v>
      </c>
      <c r="P19" s="81">
        <v>1109</v>
      </c>
      <c r="Q19" s="82">
        <v>1.28206610328204E-2</v>
      </c>
      <c r="R19" s="81">
        <v>912</v>
      </c>
      <c r="S19" s="82">
        <v>1.07775939494209E-2</v>
      </c>
      <c r="T19" s="13">
        <v>13884</v>
      </c>
      <c r="U19" s="14">
        <v>1.1131787893098301E-2</v>
      </c>
    </row>
    <row r="20" spans="2:21" s="1" customFormat="1" ht="11.85" customHeight="1" x14ac:dyDescent="0.15">
      <c r="B20" s="177"/>
      <c r="C20" s="17" t="s">
        <v>1579</v>
      </c>
      <c r="D20" s="85">
        <v>3421</v>
      </c>
      <c r="E20" s="86">
        <v>8.2975172935686407E-3</v>
      </c>
      <c r="F20" s="85">
        <v>1428</v>
      </c>
      <c r="G20" s="86">
        <v>1.11175124176697E-2</v>
      </c>
      <c r="H20" s="85">
        <v>280</v>
      </c>
      <c r="I20" s="86">
        <v>7.8074896132504304E-3</v>
      </c>
      <c r="J20" s="85">
        <v>1200</v>
      </c>
      <c r="K20" s="86">
        <v>1.1731237352259701E-2</v>
      </c>
      <c r="L20" s="85">
        <v>1397</v>
      </c>
      <c r="M20" s="86">
        <v>1.270207852194E-2</v>
      </c>
      <c r="N20" s="85">
        <v>2876</v>
      </c>
      <c r="O20" s="86">
        <v>1.9610383411633899E-2</v>
      </c>
      <c r="P20" s="85">
        <v>1016</v>
      </c>
      <c r="Q20" s="86">
        <v>1.3081825790253E-2</v>
      </c>
      <c r="R20" s="85">
        <v>817</v>
      </c>
      <c r="S20" s="86">
        <v>1.0910353484769601E-2</v>
      </c>
      <c r="T20" s="13">
        <v>12435</v>
      </c>
      <c r="U20" s="14">
        <v>1.14280305188611E-2</v>
      </c>
    </row>
    <row r="21" spans="2:21" s="1" customFormat="1" ht="11.85" customHeight="1" x14ac:dyDescent="0.15">
      <c r="B21" s="177"/>
      <c r="C21" s="17" t="s">
        <v>857</v>
      </c>
      <c r="D21" s="81">
        <v>956</v>
      </c>
      <c r="E21" s="82">
        <v>7.06264775413712E-3</v>
      </c>
      <c r="F21" s="81">
        <v>271</v>
      </c>
      <c r="G21" s="82">
        <v>8.9803492726248501E-3</v>
      </c>
      <c r="H21" s="81">
        <v>38</v>
      </c>
      <c r="I21" s="82">
        <v>7.3175428461390302E-3</v>
      </c>
      <c r="J21" s="81">
        <v>263</v>
      </c>
      <c r="K21" s="82">
        <v>8.1631386181637601E-3</v>
      </c>
      <c r="L21" s="81">
        <v>635</v>
      </c>
      <c r="M21" s="82">
        <v>1.86742736148688E-2</v>
      </c>
      <c r="N21" s="81">
        <v>397</v>
      </c>
      <c r="O21" s="82">
        <v>1.83643260246091E-2</v>
      </c>
      <c r="P21" s="81">
        <v>244</v>
      </c>
      <c r="Q21" s="82">
        <v>1.0926514710492099E-2</v>
      </c>
      <c r="R21" s="81">
        <v>533</v>
      </c>
      <c r="S21" s="82">
        <v>3.60062149564278E-2</v>
      </c>
      <c r="T21" s="13">
        <v>3337</v>
      </c>
      <c r="U21" s="14">
        <v>1.12845519657507E-2</v>
      </c>
    </row>
    <row r="22" spans="2:21" s="1" customFormat="1" ht="11.85" customHeight="1" x14ac:dyDescent="0.15">
      <c r="B22" s="177" t="s">
        <v>1869</v>
      </c>
      <c r="C22" s="17" t="s">
        <v>1578</v>
      </c>
      <c r="D22" s="85">
        <v>7557</v>
      </c>
      <c r="E22" s="86">
        <v>1.56194452482328E-2</v>
      </c>
      <c r="F22" s="85">
        <v>1632</v>
      </c>
      <c r="G22" s="86">
        <v>1.13524116918711E-2</v>
      </c>
      <c r="H22" s="85">
        <v>529</v>
      </c>
      <c r="I22" s="86">
        <v>1.35522877491418E-2</v>
      </c>
      <c r="J22" s="85">
        <v>2281</v>
      </c>
      <c r="K22" s="86">
        <v>2.0286014122836701E-2</v>
      </c>
      <c r="L22" s="85">
        <v>2096</v>
      </c>
      <c r="M22" s="86">
        <v>1.63107763182469E-2</v>
      </c>
      <c r="N22" s="85">
        <v>3891</v>
      </c>
      <c r="O22" s="86">
        <v>2.3089110555954501E-2</v>
      </c>
      <c r="P22" s="85">
        <v>1966</v>
      </c>
      <c r="Q22" s="86">
        <v>2.27280609472723E-2</v>
      </c>
      <c r="R22" s="85">
        <v>1803</v>
      </c>
      <c r="S22" s="86">
        <v>2.1307019617111799E-2</v>
      </c>
      <c r="T22" s="13">
        <v>21755</v>
      </c>
      <c r="U22" s="14">
        <v>1.7442527053756301E-2</v>
      </c>
    </row>
    <row r="23" spans="2:21" s="1" customFormat="1" ht="11.85" customHeight="1" x14ac:dyDescent="0.15">
      <c r="B23" s="177"/>
      <c r="C23" s="17" t="s">
        <v>1579</v>
      </c>
      <c r="D23" s="81">
        <v>6649</v>
      </c>
      <c r="E23" s="82">
        <v>1.6126919755901199E-2</v>
      </c>
      <c r="F23" s="81">
        <v>1455</v>
      </c>
      <c r="G23" s="82">
        <v>1.13277174843903E-2</v>
      </c>
      <c r="H23" s="81">
        <v>467</v>
      </c>
      <c r="I23" s="82">
        <v>1.30217773192427E-2</v>
      </c>
      <c r="J23" s="81">
        <v>2111</v>
      </c>
      <c r="K23" s="82">
        <v>2.0637201708850202E-2</v>
      </c>
      <c r="L23" s="81">
        <v>1710</v>
      </c>
      <c r="M23" s="82">
        <v>1.5547998763434E-2</v>
      </c>
      <c r="N23" s="81">
        <v>3339</v>
      </c>
      <c r="O23" s="82">
        <v>2.27674096701828E-2</v>
      </c>
      <c r="P23" s="81">
        <v>1745</v>
      </c>
      <c r="Q23" s="82">
        <v>2.2468293311015301E-2</v>
      </c>
      <c r="R23" s="81">
        <v>1581</v>
      </c>
      <c r="S23" s="82">
        <v>2.1112936180441501E-2</v>
      </c>
      <c r="T23" s="13">
        <v>19057</v>
      </c>
      <c r="U23" s="14">
        <v>1.7513789915394901E-2</v>
      </c>
    </row>
    <row r="24" spans="2:21" s="1" customFormat="1" ht="11.85" customHeight="1" x14ac:dyDescent="0.15">
      <c r="B24" s="177"/>
      <c r="C24" s="17" t="s">
        <v>857</v>
      </c>
      <c r="D24" s="85">
        <v>2050</v>
      </c>
      <c r="E24" s="86">
        <v>1.5144799054373499E-2</v>
      </c>
      <c r="F24" s="85">
        <v>326</v>
      </c>
      <c r="G24" s="86">
        <v>1.0802929383305199E-2</v>
      </c>
      <c r="H24" s="85">
        <v>77</v>
      </c>
      <c r="I24" s="86">
        <v>1.48276526092817E-2</v>
      </c>
      <c r="J24" s="85">
        <v>596</v>
      </c>
      <c r="K24" s="86">
        <v>1.8498975727854E-2</v>
      </c>
      <c r="L24" s="85">
        <v>580</v>
      </c>
      <c r="M24" s="86">
        <v>1.7056816845077101E-2</v>
      </c>
      <c r="N24" s="85">
        <v>771</v>
      </c>
      <c r="O24" s="86">
        <v>3.5664723841243397E-2</v>
      </c>
      <c r="P24" s="85">
        <v>614</v>
      </c>
      <c r="Q24" s="86">
        <v>2.7495409968205601E-2</v>
      </c>
      <c r="R24" s="85">
        <v>338</v>
      </c>
      <c r="S24" s="86">
        <v>2.28332094845639E-2</v>
      </c>
      <c r="T24" s="13">
        <v>5352</v>
      </c>
      <c r="U24" s="14">
        <v>1.8098568211176998E-2</v>
      </c>
    </row>
    <row r="25" spans="2:21" s="1" customFormat="1" ht="11.85" customHeight="1" x14ac:dyDescent="0.15">
      <c r="B25" s="177" t="s">
        <v>1870</v>
      </c>
      <c r="C25" s="17" t="s">
        <v>1578</v>
      </c>
      <c r="D25" s="81">
        <v>8002</v>
      </c>
      <c r="E25" s="82">
        <v>1.6539208796659901E-2</v>
      </c>
      <c r="F25" s="81">
        <v>1947</v>
      </c>
      <c r="G25" s="82">
        <v>1.35435940956329E-2</v>
      </c>
      <c r="H25" s="81">
        <v>366</v>
      </c>
      <c r="I25" s="82">
        <v>9.3764410513911007E-3</v>
      </c>
      <c r="J25" s="81">
        <v>2022</v>
      </c>
      <c r="K25" s="82">
        <v>1.7982604364916999E-2</v>
      </c>
      <c r="L25" s="81">
        <v>2583</v>
      </c>
      <c r="M25" s="82">
        <v>2.01005416173816E-2</v>
      </c>
      <c r="N25" s="81">
        <v>3038</v>
      </c>
      <c r="O25" s="82">
        <v>1.80274268488794E-2</v>
      </c>
      <c r="P25" s="81">
        <v>1831</v>
      </c>
      <c r="Q25" s="82">
        <v>2.11673853481463E-2</v>
      </c>
      <c r="R25" s="81">
        <v>878</v>
      </c>
      <c r="S25" s="82">
        <v>1.03757976837627E-2</v>
      </c>
      <c r="T25" s="13">
        <v>20667</v>
      </c>
      <c r="U25" s="14">
        <v>1.65702002583306E-2</v>
      </c>
    </row>
    <row r="26" spans="2:21" s="1" customFormat="1" ht="11.85" customHeight="1" x14ac:dyDescent="0.15">
      <c r="B26" s="177"/>
      <c r="C26" s="17" t="s">
        <v>1579</v>
      </c>
      <c r="D26" s="85">
        <v>7317</v>
      </c>
      <c r="E26" s="86">
        <v>1.7747130674376398E-2</v>
      </c>
      <c r="F26" s="85">
        <v>1793</v>
      </c>
      <c r="G26" s="86">
        <v>1.39591735048191E-2</v>
      </c>
      <c r="H26" s="85">
        <v>331</v>
      </c>
      <c r="I26" s="86">
        <v>9.2295680785210409E-3</v>
      </c>
      <c r="J26" s="85">
        <v>1906</v>
      </c>
      <c r="K26" s="86">
        <v>1.8633115327839199E-2</v>
      </c>
      <c r="L26" s="85">
        <v>2245</v>
      </c>
      <c r="M26" s="86">
        <v>2.0412431125093201E-2</v>
      </c>
      <c r="N26" s="85">
        <v>2706</v>
      </c>
      <c r="O26" s="86">
        <v>1.84512161028795E-2</v>
      </c>
      <c r="P26" s="85">
        <v>1673</v>
      </c>
      <c r="Q26" s="86">
        <v>2.15412347904461E-2</v>
      </c>
      <c r="R26" s="85">
        <v>776</v>
      </c>
      <c r="S26" s="86">
        <v>1.03628326856563E-2</v>
      </c>
      <c r="T26" s="13">
        <v>18747</v>
      </c>
      <c r="U26" s="14">
        <v>1.7228893296106801E-2</v>
      </c>
    </row>
    <row r="27" spans="2:21" s="1" customFormat="1" ht="11.85" customHeight="1" x14ac:dyDescent="0.15">
      <c r="B27" s="177"/>
      <c r="C27" s="17" t="s">
        <v>857</v>
      </c>
      <c r="D27" s="81">
        <v>1444</v>
      </c>
      <c r="E27" s="82">
        <v>1.06678486997636E-2</v>
      </c>
      <c r="F27" s="81">
        <v>246</v>
      </c>
      <c r="G27" s="82">
        <v>8.1519037677701602E-3</v>
      </c>
      <c r="H27" s="81">
        <v>25</v>
      </c>
      <c r="I27" s="82">
        <v>4.8141729250914698E-3</v>
      </c>
      <c r="J27" s="81">
        <v>388</v>
      </c>
      <c r="K27" s="82">
        <v>1.2042957353032501E-2</v>
      </c>
      <c r="L27" s="81">
        <v>486</v>
      </c>
      <c r="M27" s="82">
        <v>1.4292436183978401E-2</v>
      </c>
      <c r="N27" s="81">
        <v>317</v>
      </c>
      <c r="O27" s="82">
        <v>1.4663706170783599E-2</v>
      </c>
      <c r="P27" s="81">
        <v>309</v>
      </c>
      <c r="Q27" s="82">
        <v>1.3837266580090501E-2</v>
      </c>
      <c r="R27" s="81">
        <v>126</v>
      </c>
      <c r="S27" s="82">
        <v>8.5117881510504596E-3</v>
      </c>
      <c r="T27" s="13">
        <v>3341</v>
      </c>
      <c r="U27" s="14">
        <v>1.12980785488682E-2</v>
      </c>
    </row>
    <row r="28" spans="2:21" s="1" customFormat="1" ht="11.85" customHeight="1" x14ac:dyDescent="0.15">
      <c r="B28" s="177" t="s">
        <v>1871</v>
      </c>
      <c r="C28" s="17" t="s">
        <v>1578</v>
      </c>
      <c r="D28" s="85">
        <v>1364</v>
      </c>
      <c r="E28" s="86">
        <v>2.8192302922574498E-3</v>
      </c>
      <c r="F28" s="85">
        <v>1009</v>
      </c>
      <c r="G28" s="86">
        <v>7.01873982665313E-3</v>
      </c>
      <c r="H28" s="85">
        <v>145</v>
      </c>
      <c r="I28" s="86">
        <v>3.7147102526003E-3</v>
      </c>
      <c r="J28" s="85">
        <v>1035</v>
      </c>
      <c r="K28" s="86">
        <v>9.2047455577097502E-3</v>
      </c>
      <c r="L28" s="85">
        <v>1617</v>
      </c>
      <c r="M28" s="86">
        <v>1.25832658905559E-2</v>
      </c>
      <c r="N28" s="85">
        <v>2116</v>
      </c>
      <c r="O28" s="86">
        <v>1.25562986215368E-2</v>
      </c>
      <c r="P28" s="85">
        <v>860</v>
      </c>
      <c r="Q28" s="86">
        <v>9.9420815944324305E-3</v>
      </c>
      <c r="R28" s="85">
        <v>298</v>
      </c>
      <c r="S28" s="86">
        <v>3.52162609312219E-3</v>
      </c>
      <c r="T28" s="13">
        <v>8444</v>
      </c>
      <c r="U28" s="14">
        <v>6.7701539159695902E-3</v>
      </c>
    </row>
    <row r="29" spans="2:21" s="1" customFormat="1" ht="11.85" customHeight="1" x14ac:dyDescent="0.15">
      <c r="B29" s="177"/>
      <c r="C29" s="17" t="s">
        <v>1579</v>
      </c>
      <c r="D29" s="81">
        <v>1222</v>
      </c>
      <c r="E29" s="82">
        <v>2.9639187760131199E-3</v>
      </c>
      <c r="F29" s="81">
        <v>932</v>
      </c>
      <c r="G29" s="82">
        <v>7.2559674882830098E-3</v>
      </c>
      <c r="H29" s="81">
        <v>135</v>
      </c>
      <c r="I29" s="82">
        <v>3.7643253492457402E-3</v>
      </c>
      <c r="J29" s="81">
        <v>982</v>
      </c>
      <c r="K29" s="82">
        <v>9.6000625665992097E-3</v>
      </c>
      <c r="L29" s="81">
        <v>1447</v>
      </c>
      <c r="M29" s="82">
        <v>1.3156698368824001E-2</v>
      </c>
      <c r="N29" s="81">
        <v>1911</v>
      </c>
      <c r="O29" s="82">
        <v>1.3030404276645501E-2</v>
      </c>
      <c r="P29" s="81">
        <v>806</v>
      </c>
      <c r="Q29" s="82">
        <v>1.0377905105259801E-2</v>
      </c>
      <c r="R29" s="81">
        <v>266</v>
      </c>
      <c r="S29" s="82">
        <v>3.55220811132033E-3</v>
      </c>
      <c r="T29" s="13">
        <v>7701</v>
      </c>
      <c r="U29" s="14">
        <v>7.07738343592675E-3</v>
      </c>
    </row>
    <row r="30" spans="2:21" s="1" customFormat="1" ht="11.85" customHeight="1" x14ac:dyDescent="0.15">
      <c r="B30" s="177"/>
      <c r="C30" s="17" t="s">
        <v>857</v>
      </c>
      <c r="D30" s="85">
        <v>374</v>
      </c>
      <c r="E30" s="86">
        <v>2.76300236406619E-3</v>
      </c>
      <c r="F30" s="85">
        <v>166</v>
      </c>
      <c r="G30" s="86">
        <v>5.5008781522351497E-3</v>
      </c>
      <c r="H30" s="85">
        <v>22</v>
      </c>
      <c r="I30" s="86">
        <v>4.2364721740804903E-3</v>
      </c>
      <c r="J30" s="85">
        <v>187</v>
      </c>
      <c r="K30" s="86">
        <v>5.8042088273635899E-3</v>
      </c>
      <c r="L30" s="85">
        <v>305</v>
      </c>
      <c r="M30" s="86">
        <v>8.9695329961181E-3</v>
      </c>
      <c r="N30" s="85">
        <v>269</v>
      </c>
      <c r="O30" s="86">
        <v>1.2443334258488301E-2</v>
      </c>
      <c r="P30" s="85">
        <v>137</v>
      </c>
      <c r="Q30" s="86">
        <v>6.13496932515337E-3</v>
      </c>
      <c r="R30" s="85">
        <v>58</v>
      </c>
      <c r="S30" s="86">
        <v>3.9181247044518001E-3</v>
      </c>
      <c r="T30" s="13">
        <v>1518</v>
      </c>
      <c r="U30" s="14">
        <v>5.1333382930804803E-3</v>
      </c>
    </row>
    <row r="31" spans="2:21" s="1" customFormat="1" ht="11.85" customHeight="1" x14ac:dyDescent="0.15">
      <c r="B31" s="177" t="s">
        <v>1872</v>
      </c>
      <c r="C31" s="17" t="s">
        <v>1578</v>
      </c>
      <c r="D31" s="81">
        <v>195</v>
      </c>
      <c r="E31" s="82">
        <v>4.0304245380513398E-4</v>
      </c>
      <c r="F31" s="81">
        <v>44</v>
      </c>
      <c r="G31" s="82">
        <v>3.0606992306515102E-4</v>
      </c>
      <c r="H31" s="81">
        <v>0</v>
      </c>
      <c r="I31" s="82"/>
      <c r="J31" s="81">
        <v>50</v>
      </c>
      <c r="K31" s="82">
        <v>4.4467369844008499E-4</v>
      </c>
      <c r="L31" s="81">
        <v>57</v>
      </c>
      <c r="M31" s="82">
        <v>4.4356595903629503E-4</v>
      </c>
      <c r="N31" s="81">
        <v>82</v>
      </c>
      <c r="O31" s="82">
        <v>4.8658624147732301E-4</v>
      </c>
      <c r="P31" s="81">
        <v>25</v>
      </c>
      <c r="Q31" s="82">
        <v>2.8901399983815202E-4</v>
      </c>
      <c r="R31" s="81">
        <v>65</v>
      </c>
      <c r="S31" s="82">
        <v>7.6813991964074695E-4</v>
      </c>
      <c r="T31" s="13">
        <v>518</v>
      </c>
      <c r="U31" s="14">
        <v>4.1692089487259501E-4</v>
      </c>
    </row>
    <row r="32" spans="2:21" s="1" customFormat="1" ht="11.85" customHeight="1" x14ac:dyDescent="0.15">
      <c r="B32" s="177"/>
      <c r="C32" s="17" t="s">
        <v>1579</v>
      </c>
      <c r="D32" s="85">
        <v>166</v>
      </c>
      <c r="E32" s="86">
        <v>4.0262726417199501E-4</v>
      </c>
      <c r="F32" s="85">
        <v>42</v>
      </c>
      <c r="G32" s="86">
        <v>3.2698565934322597E-4</v>
      </c>
      <c r="H32" s="85">
        <v>2</v>
      </c>
      <c r="I32" s="86">
        <v>5.5767782951788801E-5</v>
      </c>
      <c r="J32" s="85">
        <v>48</v>
      </c>
      <c r="K32" s="86">
        <v>4.6924949409038902E-4</v>
      </c>
      <c r="L32" s="85">
        <v>40</v>
      </c>
      <c r="M32" s="86">
        <v>3.6369587750722902E-4</v>
      </c>
      <c r="N32" s="85">
        <v>74</v>
      </c>
      <c r="O32" s="86">
        <v>5.0457871086957999E-4</v>
      </c>
      <c r="P32" s="85">
        <v>22</v>
      </c>
      <c r="Q32" s="86">
        <v>2.8326788128500599E-4</v>
      </c>
      <c r="R32" s="85">
        <v>58</v>
      </c>
      <c r="S32" s="86">
        <v>7.7454161825781605E-4</v>
      </c>
      <c r="T32" s="13">
        <v>452</v>
      </c>
      <c r="U32" s="14">
        <v>4.1539765134903099E-4</v>
      </c>
    </row>
    <row r="33" spans="2:21" s="1" customFormat="1" ht="11.85" customHeight="1" x14ac:dyDescent="0.15">
      <c r="B33" s="177"/>
      <c r="C33" s="17" t="s">
        <v>857</v>
      </c>
      <c r="D33" s="81">
        <v>67</v>
      </c>
      <c r="E33" s="82">
        <v>4.9497635933806099E-4</v>
      </c>
      <c r="F33" s="81">
        <v>7</v>
      </c>
      <c r="G33" s="82">
        <v>2.31964741359313E-4</v>
      </c>
      <c r="H33" s="81">
        <v>2</v>
      </c>
      <c r="I33" s="82">
        <v>3.8513383400731797E-4</v>
      </c>
      <c r="J33" s="81">
        <v>12</v>
      </c>
      <c r="K33" s="82">
        <v>3.72462598547396E-4</v>
      </c>
      <c r="L33" s="81">
        <v>5</v>
      </c>
      <c r="M33" s="82">
        <v>1.4704152452652599E-4</v>
      </c>
      <c r="N33" s="81">
        <v>18</v>
      </c>
      <c r="O33" s="82">
        <v>8.3263946711074096E-4</v>
      </c>
      <c r="P33" s="81">
        <v>6</v>
      </c>
      <c r="Q33" s="82">
        <v>2.6868478796292201E-4</v>
      </c>
      <c r="R33" s="81">
        <v>9</v>
      </c>
      <c r="S33" s="82">
        <v>6.07984867932176E-4</v>
      </c>
      <c r="T33" s="13">
        <v>126</v>
      </c>
      <c r="U33" s="14">
        <v>4.2608736820035602E-4</v>
      </c>
    </row>
    <row r="34" spans="2:21" s="1" customFormat="1" ht="11.85" customHeight="1" x14ac:dyDescent="0.15">
      <c r="B34" s="177" t="s">
        <v>1873</v>
      </c>
      <c r="C34" s="17" t="s">
        <v>1578</v>
      </c>
      <c r="D34" s="85">
        <v>15</v>
      </c>
      <c r="E34" s="86">
        <v>3.1003265677318003E-5</v>
      </c>
      <c r="F34" s="85">
        <v>0</v>
      </c>
      <c r="G34" s="86"/>
      <c r="H34" s="85">
        <v>4</v>
      </c>
      <c r="I34" s="86">
        <v>1.0247476558897399E-4</v>
      </c>
      <c r="J34" s="85">
        <v>0</v>
      </c>
      <c r="K34" s="86"/>
      <c r="L34" s="85">
        <v>0</v>
      </c>
      <c r="M34" s="86"/>
      <c r="N34" s="85">
        <v>0</v>
      </c>
      <c r="O34" s="86"/>
      <c r="P34" s="85">
        <v>0</v>
      </c>
      <c r="Q34" s="86"/>
      <c r="R34" s="85">
        <v>0</v>
      </c>
      <c r="S34" s="86"/>
      <c r="T34" s="13">
        <v>19</v>
      </c>
      <c r="U34" s="14">
        <v>2.3251357598663901E-5</v>
      </c>
    </row>
    <row r="35" spans="2:21" s="1" customFormat="1" ht="11.85" customHeight="1" x14ac:dyDescent="0.15">
      <c r="B35" s="177"/>
      <c r="C35" s="17" t="s">
        <v>1579</v>
      </c>
      <c r="D35" s="81">
        <v>13</v>
      </c>
      <c r="E35" s="82">
        <v>3.1531050808650202E-5</v>
      </c>
      <c r="F35" s="81">
        <v>0</v>
      </c>
      <c r="G35" s="82"/>
      <c r="H35" s="81">
        <v>3</v>
      </c>
      <c r="I35" s="82">
        <v>8.3651674427683096E-5</v>
      </c>
      <c r="J35" s="81">
        <v>2</v>
      </c>
      <c r="K35" s="82">
        <v>1.95520622537662E-5</v>
      </c>
      <c r="L35" s="81">
        <v>1</v>
      </c>
      <c r="M35" s="82">
        <v>9.0923969376807093E-6</v>
      </c>
      <c r="N35" s="81">
        <v>3</v>
      </c>
      <c r="O35" s="82">
        <v>2.0455893683901899E-5</v>
      </c>
      <c r="P35" s="81">
        <v>2</v>
      </c>
      <c r="Q35" s="82">
        <v>2.5751625571364199E-5</v>
      </c>
      <c r="R35" s="81">
        <v>2</v>
      </c>
      <c r="S35" s="82">
        <v>2.67083316640626E-5</v>
      </c>
      <c r="T35" s="13">
        <v>26</v>
      </c>
      <c r="U35" s="14">
        <v>2.3894555166094701E-5</v>
      </c>
    </row>
    <row r="36" spans="2:21" s="1" customFormat="1" ht="11.85" customHeight="1" x14ac:dyDescent="0.15">
      <c r="B36" s="177"/>
      <c r="C36" s="17" t="s">
        <v>857</v>
      </c>
      <c r="D36" s="85">
        <v>0</v>
      </c>
      <c r="E36" s="86"/>
      <c r="F36" s="85">
        <v>0</v>
      </c>
      <c r="G36" s="86"/>
      <c r="H36" s="85">
        <v>1</v>
      </c>
      <c r="I36" s="86">
        <v>1.9256691700365899E-4</v>
      </c>
      <c r="J36" s="85">
        <v>0</v>
      </c>
      <c r="K36" s="86"/>
      <c r="L36" s="85">
        <v>0</v>
      </c>
      <c r="M36" s="86"/>
      <c r="N36" s="85">
        <v>3</v>
      </c>
      <c r="O36" s="86">
        <v>1.3877324451845699E-4</v>
      </c>
      <c r="P36" s="85">
        <v>0</v>
      </c>
      <c r="Q36" s="86"/>
      <c r="R36" s="85">
        <v>0</v>
      </c>
      <c r="S36" s="86"/>
      <c r="T36" s="13">
        <v>4</v>
      </c>
      <c r="U36" s="14">
        <v>1.35265831174716E-5</v>
      </c>
    </row>
    <row r="37" spans="2:21" s="1" customFormat="1" ht="11.85" customHeight="1" x14ac:dyDescent="0.15">
      <c r="B37" s="177" t="s">
        <v>1874</v>
      </c>
      <c r="C37" s="17" t="s">
        <v>1578</v>
      </c>
      <c r="D37" s="81">
        <v>577</v>
      </c>
      <c r="E37" s="82">
        <v>1.1925922863875E-3</v>
      </c>
      <c r="F37" s="81">
        <v>68</v>
      </c>
      <c r="G37" s="82">
        <v>4.73017153827961E-4</v>
      </c>
      <c r="H37" s="81">
        <v>0</v>
      </c>
      <c r="I37" s="82"/>
      <c r="J37" s="81">
        <v>67</v>
      </c>
      <c r="K37" s="82">
        <v>5.9586275590971303E-4</v>
      </c>
      <c r="L37" s="81">
        <v>52</v>
      </c>
      <c r="M37" s="82">
        <v>4.0465666438398802E-4</v>
      </c>
      <c r="N37" s="81">
        <v>76</v>
      </c>
      <c r="O37" s="82">
        <v>4.5098237014971399E-4</v>
      </c>
      <c r="P37" s="81">
        <v>56</v>
      </c>
      <c r="Q37" s="82">
        <v>6.4739135963746096E-4</v>
      </c>
      <c r="R37" s="81">
        <v>22</v>
      </c>
      <c r="S37" s="82">
        <v>2.5998581895533E-4</v>
      </c>
      <c r="T37" s="13">
        <v>918</v>
      </c>
      <c r="U37" s="14">
        <v>7.5125938172234796E-4</v>
      </c>
    </row>
    <row r="38" spans="2:21" s="1" customFormat="1" ht="11.85" customHeight="1" x14ac:dyDescent="0.15">
      <c r="B38" s="177"/>
      <c r="C38" s="17" t="s">
        <v>1579</v>
      </c>
      <c r="D38" s="85">
        <v>515</v>
      </c>
      <c r="E38" s="86">
        <v>1.24911470511191E-3</v>
      </c>
      <c r="F38" s="85">
        <v>65</v>
      </c>
      <c r="G38" s="86">
        <v>5.0604923469784997E-4</v>
      </c>
      <c r="H38" s="85">
        <v>19</v>
      </c>
      <c r="I38" s="86">
        <v>5.2979393804199301E-4</v>
      </c>
      <c r="J38" s="85">
        <v>62</v>
      </c>
      <c r="K38" s="86">
        <v>6.0611392986675296E-4</v>
      </c>
      <c r="L38" s="85">
        <v>43</v>
      </c>
      <c r="M38" s="86">
        <v>3.9097306832027102E-4</v>
      </c>
      <c r="N38" s="85">
        <v>70</v>
      </c>
      <c r="O38" s="86">
        <v>4.7730418595771099E-4</v>
      </c>
      <c r="P38" s="85">
        <v>54</v>
      </c>
      <c r="Q38" s="86">
        <v>6.95293890426833E-4</v>
      </c>
      <c r="R38" s="85">
        <v>19</v>
      </c>
      <c r="S38" s="86">
        <v>2.5372915080859501E-4</v>
      </c>
      <c r="T38" s="13">
        <v>847</v>
      </c>
      <c r="U38" s="14">
        <v>7.7841108560316302E-4</v>
      </c>
    </row>
    <row r="39" spans="2:21" s="1" customFormat="1" ht="11.85" customHeight="1" x14ac:dyDescent="0.15">
      <c r="B39" s="177"/>
      <c r="C39" s="17" t="s">
        <v>857</v>
      </c>
      <c r="D39" s="81">
        <v>101</v>
      </c>
      <c r="E39" s="82">
        <v>7.4615839243498796E-4</v>
      </c>
      <c r="F39" s="81">
        <v>16</v>
      </c>
      <c r="G39" s="82">
        <v>5.3020512310700198E-4</v>
      </c>
      <c r="H39" s="81">
        <v>1</v>
      </c>
      <c r="I39" s="82">
        <v>1.9256691700365899E-4</v>
      </c>
      <c r="J39" s="81">
        <v>26</v>
      </c>
      <c r="K39" s="82">
        <v>8.07002296852691E-4</v>
      </c>
      <c r="L39" s="81">
        <v>17</v>
      </c>
      <c r="M39" s="82">
        <v>4.9994118339018905E-4</v>
      </c>
      <c r="N39" s="81">
        <v>9</v>
      </c>
      <c r="O39" s="82">
        <v>4.1631973355537102E-4</v>
      </c>
      <c r="P39" s="81">
        <v>7</v>
      </c>
      <c r="Q39" s="82">
        <v>3.1346558595674203E-4</v>
      </c>
      <c r="R39" s="81">
        <v>3</v>
      </c>
      <c r="S39" s="82">
        <v>2.0266162264405901E-4</v>
      </c>
      <c r="T39" s="13">
        <v>180</v>
      </c>
      <c r="U39" s="14">
        <v>6.0869624028622304E-4</v>
      </c>
    </row>
    <row r="40" spans="2:21" s="1" customFormat="1" ht="11.85" customHeight="1" x14ac:dyDescent="0.15">
      <c r="B40" s="177" t="s">
        <v>1875</v>
      </c>
      <c r="C40" s="17" t="s">
        <v>1578</v>
      </c>
      <c r="D40" s="85">
        <v>214</v>
      </c>
      <c r="E40" s="86">
        <v>4.4231325699640398E-4</v>
      </c>
      <c r="F40" s="85">
        <v>48</v>
      </c>
      <c r="G40" s="86">
        <v>3.3389446152561899E-4</v>
      </c>
      <c r="H40" s="85">
        <v>19</v>
      </c>
      <c r="I40" s="86">
        <v>4.86755136547625E-4</v>
      </c>
      <c r="J40" s="85">
        <v>0</v>
      </c>
      <c r="K40" s="86"/>
      <c r="L40" s="85">
        <v>26</v>
      </c>
      <c r="M40" s="86">
        <v>2.0232833219199401E-4</v>
      </c>
      <c r="N40" s="85">
        <v>51</v>
      </c>
      <c r="O40" s="86">
        <v>3.0263290628467702E-4</v>
      </c>
      <c r="P40" s="85">
        <v>0</v>
      </c>
      <c r="Q40" s="86"/>
      <c r="R40" s="85">
        <v>16</v>
      </c>
      <c r="S40" s="86">
        <v>1.8908059560387601E-4</v>
      </c>
      <c r="T40" s="13">
        <v>374</v>
      </c>
      <c r="U40" s="14">
        <v>3.2952786113968498E-4</v>
      </c>
    </row>
    <row r="41" spans="2:21" s="1" customFormat="1" ht="11.85" customHeight="1" x14ac:dyDescent="0.15">
      <c r="B41" s="177"/>
      <c r="C41" s="17" t="s">
        <v>1579</v>
      </c>
      <c r="D41" s="81">
        <v>172</v>
      </c>
      <c r="E41" s="82">
        <v>4.1718005685290998E-4</v>
      </c>
      <c r="F41" s="81">
        <v>42</v>
      </c>
      <c r="G41" s="82">
        <v>3.2698565934322597E-4</v>
      </c>
      <c r="H41" s="81">
        <v>13</v>
      </c>
      <c r="I41" s="82">
        <v>3.6249058918662698E-4</v>
      </c>
      <c r="J41" s="81">
        <v>27</v>
      </c>
      <c r="K41" s="82">
        <v>2.6395284042584401E-4</v>
      </c>
      <c r="L41" s="81">
        <v>19</v>
      </c>
      <c r="M41" s="82">
        <v>1.7275554181593399E-4</v>
      </c>
      <c r="N41" s="81">
        <v>45</v>
      </c>
      <c r="O41" s="82">
        <v>3.0683840525852799E-4</v>
      </c>
      <c r="P41" s="81">
        <v>10</v>
      </c>
      <c r="Q41" s="82">
        <v>1.28758127856821E-4</v>
      </c>
      <c r="R41" s="81">
        <v>15</v>
      </c>
      <c r="S41" s="82">
        <v>2.0031248748046999E-4</v>
      </c>
      <c r="T41" s="13">
        <v>343</v>
      </c>
      <c r="U41" s="14">
        <v>3.1522432392194202E-4</v>
      </c>
    </row>
    <row r="42" spans="2:21" s="1" customFormat="1" ht="11.85" customHeight="1" x14ac:dyDescent="0.15">
      <c r="B42" s="177"/>
      <c r="C42" s="17" t="s">
        <v>857</v>
      </c>
      <c r="D42" s="85">
        <v>88</v>
      </c>
      <c r="E42" s="86">
        <v>6.5011820330969296E-4</v>
      </c>
      <c r="F42" s="85">
        <v>7</v>
      </c>
      <c r="G42" s="86">
        <v>2.31964741359313E-4</v>
      </c>
      <c r="H42" s="85">
        <v>0</v>
      </c>
      <c r="I42" s="86"/>
      <c r="J42" s="85">
        <v>5</v>
      </c>
      <c r="K42" s="86">
        <v>1.5519274939474801E-4</v>
      </c>
      <c r="L42" s="85">
        <v>1</v>
      </c>
      <c r="M42" s="86">
        <v>2.9408304905305299E-5</v>
      </c>
      <c r="N42" s="85">
        <v>4</v>
      </c>
      <c r="O42" s="86">
        <v>1.85030992691276E-4</v>
      </c>
      <c r="P42" s="85">
        <v>6</v>
      </c>
      <c r="Q42" s="86">
        <v>2.6868478796292201E-4</v>
      </c>
      <c r="R42" s="85">
        <v>7</v>
      </c>
      <c r="S42" s="86">
        <v>4.7287711950280302E-4</v>
      </c>
      <c r="T42" s="13">
        <v>118</v>
      </c>
      <c r="U42" s="14">
        <v>3.9903420196541302E-4</v>
      </c>
    </row>
    <row r="43" spans="2:21" s="1" customFormat="1" ht="11.85" customHeight="1" x14ac:dyDescent="0.15">
      <c r="B43" s="177" t="s">
        <v>1876</v>
      </c>
      <c r="C43" s="17" t="s">
        <v>1578</v>
      </c>
      <c r="D43" s="81">
        <v>976</v>
      </c>
      <c r="E43" s="82">
        <v>2.0172791534041599E-3</v>
      </c>
      <c r="F43" s="81">
        <v>195</v>
      </c>
      <c r="G43" s="82">
        <v>1.3564462499478301E-3</v>
      </c>
      <c r="H43" s="81">
        <v>6</v>
      </c>
      <c r="I43" s="82">
        <v>1.53712148383461E-4</v>
      </c>
      <c r="J43" s="81">
        <v>80</v>
      </c>
      <c r="K43" s="82">
        <v>7.1147791750413502E-4</v>
      </c>
      <c r="L43" s="81">
        <v>24</v>
      </c>
      <c r="M43" s="82">
        <v>1.86764614331071E-4</v>
      </c>
      <c r="N43" s="81">
        <v>30</v>
      </c>
      <c r="O43" s="82">
        <v>1.7801935663804499E-4</v>
      </c>
      <c r="P43" s="81">
        <v>13</v>
      </c>
      <c r="Q43" s="82">
        <v>1.5028727991583899E-4</v>
      </c>
      <c r="R43" s="81">
        <v>39</v>
      </c>
      <c r="S43" s="82">
        <v>4.6088395178444801E-4</v>
      </c>
      <c r="T43" s="13">
        <v>1363</v>
      </c>
      <c r="U43" s="14">
        <v>1.0928138071371999E-3</v>
      </c>
    </row>
    <row r="44" spans="2:21" s="1" customFormat="1" ht="11.85" customHeight="1" x14ac:dyDescent="0.15">
      <c r="B44" s="177"/>
      <c r="C44" s="17" t="s">
        <v>1579</v>
      </c>
      <c r="D44" s="85">
        <v>876</v>
      </c>
      <c r="E44" s="86">
        <v>2.1247077314136601E-3</v>
      </c>
      <c r="F44" s="85">
        <v>173</v>
      </c>
      <c r="G44" s="86">
        <v>1.3468695015804301E-3</v>
      </c>
      <c r="H44" s="85">
        <v>5</v>
      </c>
      <c r="I44" s="86">
        <v>1.39419457379472E-4</v>
      </c>
      <c r="J44" s="85">
        <v>74</v>
      </c>
      <c r="K44" s="86">
        <v>7.2342630338934999E-4</v>
      </c>
      <c r="L44" s="85">
        <v>15</v>
      </c>
      <c r="M44" s="86">
        <v>1.3638595406521099E-4</v>
      </c>
      <c r="N44" s="85">
        <v>28</v>
      </c>
      <c r="O44" s="86">
        <v>1.90921674383084E-4</v>
      </c>
      <c r="P44" s="85">
        <v>12</v>
      </c>
      <c r="Q44" s="86">
        <v>1.5450975342818499E-4</v>
      </c>
      <c r="R44" s="85">
        <v>33</v>
      </c>
      <c r="S44" s="86">
        <v>4.4068747245703301E-4</v>
      </c>
      <c r="T44" s="13">
        <v>1216</v>
      </c>
      <c r="U44" s="14">
        <v>1.1175299646912001E-3</v>
      </c>
    </row>
    <row r="45" spans="2:21" s="1" customFormat="1" ht="11.85" customHeight="1" x14ac:dyDescent="0.15">
      <c r="B45" s="177"/>
      <c r="C45" s="17" t="s">
        <v>857</v>
      </c>
      <c r="D45" s="81">
        <v>255</v>
      </c>
      <c r="E45" s="82">
        <v>1.88386524822695E-3</v>
      </c>
      <c r="F45" s="81">
        <v>35</v>
      </c>
      <c r="G45" s="82">
        <v>1.15982370679657E-3</v>
      </c>
      <c r="H45" s="81">
        <v>2</v>
      </c>
      <c r="I45" s="82">
        <v>3.8513383400731797E-4</v>
      </c>
      <c r="J45" s="81">
        <v>12</v>
      </c>
      <c r="K45" s="82">
        <v>3.72462598547396E-4</v>
      </c>
      <c r="L45" s="81">
        <v>6</v>
      </c>
      <c r="M45" s="82">
        <v>1.7644982943183199E-4</v>
      </c>
      <c r="N45" s="81">
        <v>3</v>
      </c>
      <c r="O45" s="82">
        <v>1.3877324451845699E-4</v>
      </c>
      <c r="P45" s="81">
        <v>7</v>
      </c>
      <c r="Q45" s="82">
        <v>3.1346558595674203E-4</v>
      </c>
      <c r="R45" s="81">
        <v>4</v>
      </c>
      <c r="S45" s="82">
        <v>2.7021549685874498E-4</v>
      </c>
      <c r="T45" s="13">
        <v>324</v>
      </c>
      <c r="U45" s="14">
        <v>1.0956532325152001E-3</v>
      </c>
    </row>
    <row r="46" spans="2:21" s="1" customFormat="1" ht="11.85" customHeight="1" x14ac:dyDescent="0.15">
      <c r="B46" s="177" t="s">
        <v>1877</v>
      </c>
      <c r="C46" s="17" t="s">
        <v>1578</v>
      </c>
      <c r="D46" s="85">
        <v>394</v>
      </c>
      <c r="E46" s="86">
        <v>8.1435244512421999E-4</v>
      </c>
      <c r="F46" s="85">
        <v>149</v>
      </c>
      <c r="G46" s="86">
        <v>1.0364640576524401E-3</v>
      </c>
      <c r="H46" s="85">
        <v>25</v>
      </c>
      <c r="I46" s="86">
        <v>6.4046728493108603E-4</v>
      </c>
      <c r="J46" s="85">
        <v>147</v>
      </c>
      <c r="K46" s="86">
        <v>1.30734067341385E-3</v>
      </c>
      <c r="L46" s="85">
        <v>94</v>
      </c>
      <c r="M46" s="86">
        <v>7.3149473946336301E-4</v>
      </c>
      <c r="N46" s="85">
        <v>142</v>
      </c>
      <c r="O46" s="86">
        <v>8.4262495475341396E-4</v>
      </c>
      <c r="P46" s="85">
        <v>64</v>
      </c>
      <c r="Q46" s="86">
        <v>7.3987583958566995E-4</v>
      </c>
      <c r="R46" s="85">
        <v>136</v>
      </c>
      <c r="S46" s="86">
        <v>1.6071850626329499E-3</v>
      </c>
      <c r="T46" s="13">
        <v>1151</v>
      </c>
      <c r="U46" s="14">
        <v>9.2283836538145398E-4</v>
      </c>
    </row>
    <row r="47" spans="2:21" s="1" customFormat="1" ht="11.85" customHeight="1" x14ac:dyDescent="0.15">
      <c r="B47" s="177"/>
      <c r="C47" s="17" t="s">
        <v>1579</v>
      </c>
      <c r="D47" s="81">
        <v>334</v>
      </c>
      <c r="E47" s="82">
        <v>8.1010545923762805E-4</v>
      </c>
      <c r="F47" s="81">
        <v>140</v>
      </c>
      <c r="G47" s="82">
        <v>1.0899521978107499E-3</v>
      </c>
      <c r="H47" s="81">
        <v>21</v>
      </c>
      <c r="I47" s="82">
        <v>5.85561720993782E-4</v>
      </c>
      <c r="J47" s="81">
        <v>134</v>
      </c>
      <c r="K47" s="82">
        <v>1.3099881710023401E-3</v>
      </c>
      <c r="L47" s="81">
        <v>78</v>
      </c>
      <c r="M47" s="82">
        <v>7.0920696113909603E-4</v>
      </c>
      <c r="N47" s="81">
        <v>129</v>
      </c>
      <c r="O47" s="82">
        <v>8.79603428407781E-4</v>
      </c>
      <c r="P47" s="81">
        <v>61</v>
      </c>
      <c r="Q47" s="82">
        <v>7.8542457992660799E-4</v>
      </c>
      <c r="R47" s="81">
        <v>112</v>
      </c>
      <c r="S47" s="82">
        <v>1.4956665731875099E-3</v>
      </c>
      <c r="T47" s="13">
        <v>1009</v>
      </c>
      <c r="U47" s="14">
        <v>9.2729254471498397E-4</v>
      </c>
    </row>
    <row r="48" spans="2:21" s="1" customFormat="1" ht="11.85" customHeight="1" x14ac:dyDescent="0.15">
      <c r="B48" s="177"/>
      <c r="C48" s="17" t="s">
        <v>857</v>
      </c>
      <c r="D48" s="85">
        <v>111</v>
      </c>
      <c r="E48" s="86">
        <v>8.2003546099290801E-4</v>
      </c>
      <c r="F48" s="85">
        <v>37</v>
      </c>
      <c r="G48" s="86">
        <v>1.2260993471849399E-3</v>
      </c>
      <c r="H48" s="85">
        <v>2</v>
      </c>
      <c r="I48" s="86">
        <v>3.8513383400731797E-4</v>
      </c>
      <c r="J48" s="85">
        <v>50</v>
      </c>
      <c r="K48" s="86">
        <v>1.55192749394748E-3</v>
      </c>
      <c r="L48" s="85">
        <v>34</v>
      </c>
      <c r="M48" s="86">
        <v>9.9988236678037897E-4</v>
      </c>
      <c r="N48" s="85">
        <v>35</v>
      </c>
      <c r="O48" s="86">
        <v>1.61902118604866E-3</v>
      </c>
      <c r="P48" s="85">
        <v>20</v>
      </c>
      <c r="Q48" s="86">
        <v>8.9561595987640503E-4</v>
      </c>
      <c r="R48" s="85">
        <v>18</v>
      </c>
      <c r="S48" s="86">
        <v>1.21596973586435E-3</v>
      </c>
      <c r="T48" s="13">
        <v>307</v>
      </c>
      <c r="U48" s="14">
        <v>1.0381652542659501E-3</v>
      </c>
    </row>
    <row r="49" spans="2:21" s="1" customFormat="1" ht="11.85" customHeight="1" x14ac:dyDescent="0.15">
      <c r="B49" s="177" t="s">
        <v>1878</v>
      </c>
      <c r="C49" s="17" t="s">
        <v>1578</v>
      </c>
      <c r="D49" s="81">
        <v>5475</v>
      </c>
      <c r="E49" s="82">
        <v>1.13161919722211E-2</v>
      </c>
      <c r="F49" s="81">
        <v>736</v>
      </c>
      <c r="G49" s="82">
        <v>5.1197150767261701E-3</v>
      </c>
      <c r="H49" s="81">
        <v>94</v>
      </c>
      <c r="I49" s="82">
        <v>2.4081569913408799E-3</v>
      </c>
      <c r="J49" s="81">
        <v>992</v>
      </c>
      <c r="K49" s="82">
        <v>8.82232617705128E-3</v>
      </c>
      <c r="L49" s="81">
        <v>931</v>
      </c>
      <c r="M49" s="82">
        <v>7.2449106642594801E-3</v>
      </c>
      <c r="N49" s="81">
        <v>486</v>
      </c>
      <c r="O49" s="82">
        <v>2.8839135775363301E-3</v>
      </c>
      <c r="P49" s="81">
        <v>344</v>
      </c>
      <c r="Q49" s="82">
        <v>3.9768326377729703E-3</v>
      </c>
      <c r="R49" s="81">
        <v>373</v>
      </c>
      <c r="S49" s="82">
        <v>4.4079413850153602E-3</v>
      </c>
      <c r="T49" s="13">
        <v>9431</v>
      </c>
      <c r="U49" s="14">
        <v>7.5615018452758502E-3</v>
      </c>
    </row>
    <row r="50" spans="2:21" s="1" customFormat="1" ht="11.85" customHeight="1" x14ac:dyDescent="0.15">
      <c r="B50" s="177"/>
      <c r="C50" s="17" t="s">
        <v>1579</v>
      </c>
      <c r="D50" s="85">
        <v>4797</v>
      </c>
      <c r="E50" s="86">
        <v>1.16349577483919E-2</v>
      </c>
      <c r="F50" s="85">
        <v>660</v>
      </c>
      <c r="G50" s="86">
        <v>5.1383460753935501E-3</v>
      </c>
      <c r="H50" s="85">
        <v>88</v>
      </c>
      <c r="I50" s="86">
        <v>2.4537824498787101E-3</v>
      </c>
      <c r="J50" s="85">
        <v>920</v>
      </c>
      <c r="K50" s="86">
        <v>8.99394863673246E-3</v>
      </c>
      <c r="L50" s="85">
        <v>810</v>
      </c>
      <c r="M50" s="86">
        <v>7.3648415195213804E-3</v>
      </c>
      <c r="N50" s="85">
        <v>430</v>
      </c>
      <c r="O50" s="86">
        <v>2.9320114280259402E-3</v>
      </c>
      <c r="P50" s="85">
        <v>294</v>
      </c>
      <c r="Q50" s="86">
        <v>3.7854889589905398E-3</v>
      </c>
      <c r="R50" s="85">
        <v>321</v>
      </c>
      <c r="S50" s="86">
        <v>4.2866872320820497E-3</v>
      </c>
      <c r="T50" s="13">
        <v>8320</v>
      </c>
      <c r="U50" s="14">
        <v>7.6462576531503099E-3</v>
      </c>
    </row>
    <row r="51" spans="2:21" s="1" customFormat="1" ht="11.85" customHeight="1" x14ac:dyDescent="0.15">
      <c r="B51" s="177"/>
      <c r="C51" s="17" t="s">
        <v>857</v>
      </c>
      <c r="D51" s="81">
        <v>1911</v>
      </c>
      <c r="E51" s="82">
        <v>1.4117907801418399E-2</v>
      </c>
      <c r="F51" s="81">
        <v>181</v>
      </c>
      <c r="G51" s="82">
        <v>5.9979454551479603E-3</v>
      </c>
      <c r="H51" s="81">
        <v>19</v>
      </c>
      <c r="I51" s="82">
        <v>3.6587714230695199E-3</v>
      </c>
      <c r="J51" s="81">
        <v>259</v>
      </c>
      <c r="K51" s="82">
        <v>8.0389844186479608E-3</v>
      </c>
      <c r="L51" s="81">
        <v>298</v>
      </c>
      <c r="M51" s="82">
        <v>8.7636748617809703E-3</v>
      </c>
      <c r="N51" s="81">
        <v>112</v>
      </c>
      <c r="O51" s="82">
        <v>5.1808677953557201E-3</v>
      </c>
      <c r="P51" s="81">
        <v>92</v>
      </c>
      <c r="Q51" s="82">
        <v>4.1198334154314599E-3</v>
      </c>
      <c r="R51" s="81">
        <v>245</v>
      </c>
      <c r="S51" s="82">
        <v>1.6550699182598098E-2</v>
      </c>
      <c r="T51" s="13">
        <v>3117</v>
      </c>
      <c r="U51" s="14">
        <v>1.05405898942898E-2</v>
      </c>
    </row>
    <row r="52" spans="2:21" s="1" customFormat="1" ht="11.85" customHeight="1" x14ac:dyDescent="0.15">
      <c r="B52" s="177" t="s">
        <v>1879</v>
      </c>
      <c r="C52" s="17" t="s">
        <v>1578</v>
      </c>
      <c r="D52" s="85">
        <v>617</v>
      </c>
      <c r="E52" s="86">
        <v>1.2752676615270101E-3</v>
      </c>
      <c r="F52" s="85">
        <v>240</v>
      </c>
      <c r="G52" s="86">
        <v>1.6694723076281E-3</v>
      </c>
      <c r="H52" s="85">
        <v>27</v>
      </c>
      <c r="I52" s="86">
        <v>6.9170466772557298E-4</v>
      </c>
      <c r="J52" s="85">
        <v>87</v>
      </c>
      <c r="K52" s="86">
        <v>7.7373223528574701E-4</v>
      </c>
      <c r="L52" s="85">
        <v>70</v>
      </c>
      <c r="M52" s="86">
        <v>5.44730125132292E-4</v>
      </c>
      <c r="N52" s="85">
        <v>76</v>
      </c>
      <c r="O52" s="86">
        <v>4.5098237014971399E-4</v>
      </c>
      <c r="P52" s="85">
        <v>65</v>
      </c>
      <c r="Q52" s="86">
        <v>7.5143639957919598E-4</v>
      </c>
      <c r="R52" s="85">
        <v>62</v>
      </c>
      <c r="S52" s="86">
        <v>7.3268730796502001E-4</v>
      </c>
      <c r="T52" s="13">
        <v>1244</v>
      </c>
      <c r="U52" s="14">
        <v>9.9740306388751507E-4</v>
      </c>
    </row>
    <row r="53" spans="2:21" s="1" customFormat="1" ht="11.85" customHeight="1" x14ac:dyDescent="0.15">
      <c r="B53" s="177"/>
      <c r="C53" s="17" t="s">
        <v>1579</v>
      </c>
      <c r="D53" s="81">
        <v>550</v>
      </c>
      <c r="E53" s="82">
        <v>1.33400599575058E-3</v>
      </c>
      <c r="F53" s="81">
        <v>208</v>
      </c>
      <c r="G53" s="82">
        <v>1.61935755103312E-3</v>
      </c>
      <c r="H53" s="81">
        <v>26</v>
      </c>
      <c r="I53" s="82">
        <v>7.2498117837325397E-4</v>
      </c>
      <c r="J53" s="81">
        <v>83</v>
      </c>
      <c r="K53" s="82">
        <v>8.1141058353129797E-4</v>
      </c>
      <c r="L53" s="81">
        <v>63</v>
      </c>
      <c r="M53" s="82">
        <v>5.7282100707388504E-4</v>
      </c>
      <c r="N53" s="81">
        <v>64</v>
      </c>
      <c r="O53" s="82">
        <v>4.3639239858990698E-4</v>
      </c>
      <c r="P53" s="81">
        <v>50</v>
      </c>
      <c r="Q53" s="82">
        <v>6.4379063928410502E-4</v>
      </c>
      <c r="R53" s="81">
        <v>54</v>
      </c>
      <c r="S53" s="82">
        <v>7.2112495492968997E-4</v>
      </c>
      <c r="T53" s="13">
        <v>1098</v>
      </c>
      <c r="U53" s="14">
        <v>1.00908544509123E-3</v>
      </c>
    </row>
    <row r="54" spans="2:21" s="1" customFormat="1" ht="11.85" customHeight="1" x14ac:dyDescent="0.15">
      <c r="B54" s="177"/>
      <c r="C54" s="17" t="s">
        <v>857</v>
      </c>
      <c r="D54" s="85">
        <v>259</v>
      </c>
      <c r="E54" s="86">
        <v>1.9134160756501201E-3</v>
      </c>
      <c r="F54" s="85">
        <v>16</v>
      </c>
      <c r="G54" s="86">
        <v>5.3020512310700198E-4</v>
      </c>
      <c r="H54" s="85">
        <v>3</v>
      </c>
      <c r="I54" s="86">
        <v>5.7770075101097596E-4</v>
      </c>
      <c r="J54" s="85">
        <v>25</v>
      </c>
      <c r="K54" s="86">
        <v>7.7596374697374096E-4</v>
      </c>
      <c r="L54" s="85">
        <v>17</v>
      </c>
      <c r="M54" s="86">
        <v>4.9994118339018905E-4</v>
      </c>
      <c r="N54" s="85">
        <v>7</v>
      </c>
      <c r="O54" s="86">
        <v>3.2380423720973299E-4</v>
      </c>
      <c r="P54" s="85">
        <v>15</v>
      </c>
      <c r="Q54" s="86">
        <v>6.7171196990730396E-4</v>
      </c>
      <c r="R54" s="85">
        <v>10</v>
      </c>
      <c r="S54" s="86">
        <v>6.7553874214686203E-4</v>
      </c>
      <c r="T54" s="13">
        <v>352</v>
      </c>
      <c r="U54" s="14">
        <v>1.1903393143374999E-3</v>
      </c>
    </row>
    <row r="55" spans="2:21" s="1" customFormat="1" ht="11.85" customHeight="1" x14ac:dyDescent="0.15">
      <c r="B55" s="177" t="s">
        <v>1880</v>
      </c>
      <c r="C55" s="17" t="s">
        <v>1578</v>
      </c>
      <c r="D55" s="81">
        <v>142</v>
      </c>
      <c r="E55" s="82">
        <v>2.9349758174527699E-4</v>
      </c>
      <c r="F55" s="81">
        <v>11</v>
      </c>
      <c r="G55" s="82">
        <v>7.6517480766287796E-5</v>
      </c>
      <c r="H55" s="81">
        <v>0</v>
      </c>
      <c r="I55" s="82"/>
      <c r="J55" s="81">
        <v>9</v>
      </c>
      <c r="K55" s="82">
        <v>8.0041265719215296E-5</v>
      </c>
      <c r="L55" s="81">
        <v>2</v>
      </c>
      <c r="M55" s="82">
        <v>1.5563717860922602E-5</v>
      </c>
      <c r="N55" s="81">
        <v>15</v>
      </c>
      <c r="O55" s="82">
        <v>8.9009678319022602E-5</v>
      </c>
      <c r="P55" s="81">
        <v>0</v>
      </c>
      <c r="Q55" s="82"/>
      <c r="R55" s="81">
        <v>0</v>
      </c>
      <c r="S55" s="82"/>
      <c r="T55" s="13">
        <v>179</v>
      </c>
      <c r="U55" s="14">
        <v>1.5153470986715501E-4</v>
      </c>
    </row>
    <row r="56" spans="2:21" s="1" customFormat="1" ht="11.85" customHeight="1" x14ac:dyDescent="0.15">
      <c r="B56" s="177"/>
      <c r="C56" s="17" t="s">
        <v>1579</v>
      </c>
      <c r="D56" s="85">
        <v>128</v>
      </c>
      <c r="E56" s="86">
        <v>3.1045957719286302E-4</v>
      </c>
      <c r="F56" s="85">
        <v>9</v>
      </c>
      <c r="G56" s="86">
        <v>7.0068355573548396E-5</v>
      </c>
      <c r="H56" s="85">
        <v>4</v>
      </c>
      <c r="I56" s="86">
        <v>1.1153556590357799E-4</v>
      </c>
      <c r="J56" s="85">
        <v>8</v>
      </c>
      <c r="K56" s="86">
        <v>7.8208249015064896E-5</v>
      </c>
      <c r="L56" s="85">
        <v>1</v>
      </c>
      <c r="M56" s="86">
        <v>9.0923969376807093E-6</v>
      </c>
      <c r="N56" s="85">
        <v>12</v>
      </c>
      <c r="O56" s="86">
        <v>8.1823574735607595E-5</v>
      </c>
      <c r="P56" s="85">
        <v>3</v>
      </c>
      <c r="Q56" s="86">
        <v>3.8627438357046301E-5</v>
      </c>
      <c r="R56" s="85">
        <v>3</v>
      </c>
      <c r="S56" s="86">
        <v>4.0062497496093899E-5</v>
      </c>
      <c r="T56" s="13">
        <v>168</v>
      </c>
      <c r="U56" s="14">
        <v>1.54395587227074E-4</v>
      </c>
    </row>
    <row r="57" spans="2:21" s="1" customFormat="1" ht="11.85" customHeight="1" x14ac:dyDescent="0.15">
      <c r="B57" s="177"/>
      <c r="C57" s="17" t="s">
        <v>857</v>
      </c>
      <c r="D57" s="81">
        <v>31</v>
      </c>
      <c r="E57" s="82">
        <v>2.29018912529551E-4</v>
      </c>
      <c r="F57" s="81">
        <v>3</v>
      </c>
      <c r="G57" s="82">
        <v>9.9413460582562898E-5</v>
      </c>
      <c r="H57" s="81">
        <v>0</v>
      </c>
      <c r="I57" s="82"/>
      <c r="J57" s="81">
        <v>4</v>
      </c>
      <c r="K57" s="82">
        <v>1.24154199515799E-4</v>
      </c>
      <c r="L57" s="81">
        <v>0</v>
      </c>
      <c r="M57" s="82"/>
      <c r="N57" s="81">
        <v>1</v>
      </c>
      <c r="O57" s="82">
        <v>4.62577481728189E-5</v>
      </c>
      <c r="P57" s="81">
        <v>4</v>
      </c>
      <c r="Q57" s="82">
        <v>1.7912319197528099E-4</v>
      </c>
      <c r="R57" s="81">
        <v>2</v>
      </c>
      <c r="S57" s="82">
        <v>1.35107748429372E-4</v>
      </c>
      <c r="T57" s="13">
        <v>45</v>
      </c>
      <c r="U57" s="14">
        <v>1.52174060071556E-4</v>
      </c>
    </row>
    <row r="58" spans="2:21" s="1" customFormat="1" ht="11.85" customHeight="1" x14ac:dyDescent="0.15">
      <c r="B58" s="177" t="s">
        <v>1881</v>
      </c>
      <c r="C58" s="17" t="s">
        <v>1578</v>
      </c>
      <c r="D58" s="85">
        <v>3112</v>
      </c>
      <c r="E58" s="86">
        <v>6.4321441858542399E-3</v>
      </c>
      <c r="F58" s="85">
        <v>1044</v>
      </c>
      <c r="G58" s="86">
        <v>7.2622045381822197E-3</v>
      </c>
      <c r="H58" s="85">
        <v>66</v>
      </c>
      <c r="I58" s="86">
        <v>1.6908336322180701E-3</v>
      </c>
      <c r="J58" s="85">
        <v>947</v>
      </c>
      <c r="K58" s="86">
        <v>8.4221198484552007E-3</v>
      </c>
      <c r="L58" s="85">
        <v>1440</v>
      </c>
      <c r="M58" s="86">
        <v>1.12058768598643E-2</v>
      </c>
      <c r="N58" s="85">
        <v>3738</v>
      </c>
      <c r="O58" s="86">
        <v>2.2181211837100399E-2</v>
      </c>
      <c r="P58" s="85">
        <v>2230</v>
      </c>
      <c r="Q58" s="86">
        <v>2.5780048785563201E-2</v>
      </c>
      <c r="R58" s="85">
        <v>175</v>
      </c>
      <c r="S58" s="86">
        <v>2.0680690144174001E-3</v>
      </c>
      <c r="T58" s="13">
        <v>12752</v>
      </c>
      <c r="U58" s="14">
        <v>1.02241831757987E-2</v>
      </c>
    </row>
    <row r="59" spans="2:21" s="1" customFormat="1" ht="11.85" customHeight="1" x14ac:dyDescent="0.15">
      <c r="B59" s="177"/>
      <c r="C59" s="17" t="s">
        <v>1579</v>
      </c>
      <c r="D59" s="81">
        <v>2890</v>
      </c>
      <c r="E59" s="82">
        <v>7.0095951413076197E-3</v>
      </c>
      <c r="F59" s="81">
        <v>973</v>
      </c>
      <c r="G59" s="82">
        <v>7.5751677747847397E-3</v>
      </c>
      <c r="H59" s="81">
        <v>64</v>
      </c>
      <c r="I59" s="82">
        <v>1.7845690544572401E-3</v>
      </c>
      <c r="J59" s="81">
        <v>896</v>
      </c>
      <c r="K59" s="82">
        <v>8.7593238896872608E-3</v>
      </c>
      <c r="L59" s="81">
        <v>1319</v>
      </c>
      <c r="M59" s="82">
        <v>1.1992871560800899E-2</v>
      </c>
      <c r="N59" s="81">
        <v>3407</v>
      </c>
      <c r="O59" s="82">
        <v>2.3231076593684601E-2</v>
      </c>
      <c r="P59" s="81">
        <v>2059</v>
      </c>
      <c r="Q59" s="82">
        <v>2.6511298525719401E-2</v>
      </c>
      <c r="R59" s="81">
        <v>157</v>
      </c>
      <c r="S59" s="82">
        <v>2.0966040356289102E-3</v>
      </c>
      <c r="T59" s="13">
        <v>11765</v>
      </c>
      <c r="U59" s="14">
        <v>1.0812286212657901E-2</v>
      </c>
    </row>
    <row r="60" spans="2:21" s="1" customFormat="1" ht="11.85" customHeight="1" x14ac:dyDescent="0.15">
      <c r="B60" s="177"/>
      <c r="C60" s="17" t="s">
        <v>857</v>
      </c>
      <c r="D60" s="85">
        <v>592</v>
      </c>
      <c r="E60" s="86">
        <v>4.3735224586288401E-3</v>
      </c>
      <c r="F60" s="85">
        <v>126</v>
      </c>
      <c r="G60" s="86">
        <v>4.1753653444676396E-3</v>
      </c>
      <c r="H60" s="85">
        <v>13</v>
      </c>
      <c r="I60" s="86">
        <v>2.5033699210475599E-3</v>
      </c>
      <c r="J60" s="85">
        <v>195</v>
      </c>
      <c r="K60" s="86">
        <v>6.0525172263951798E-3</v>
      </c>
      <c r="L60" s="85">
        <v>269</v>
      </c>
      <c r="M60" s="86">
        <v>7.9108340195271198E-3</v>
      </c>
      <c r="N60" s="85">
        <v>402</v>
      </c>
      <c r="O60" s="86">
        <v>1.8595614765473199E-2</v>
      </c>
      <c r="P60" s="85">
        <v>329</v>
      </c>
      <c r="Q60" s="86">
        <v>1.47328825399669E-2</v>
      </c>
      <c r="R60" s="85">
        <v>27</v>
      </c>
      <c r="S60" s="86">
        <v>1.8239546037965299E-3</v>
      </c>
      <c r="T60" s="13">
        <v>1953</v>
      </c>
      <c r="U60" s="14">
        <v>6.6043542071055096E-3</v>
      </c>
    </row>
    <row r="61" spans="2:21" s="1" customFormat="1" ht="11.85" customHeight="1" x14ac:dyDescent="0.15">
      <c r="B61" s="177" t="s">
        <v>1882</v>
      </c>
      <c r="C61" s="17" t="s">
        <v>1578</v>
      </c>
      <c r="D61" s="81">
        <v>2135</v>
      </c>
      <c r="E61" s="82">
        <v>4.4127981480716E-3</v>
      </c>
      <c r="F61" s="81">
        <v>172</v>
      </c>
      <c r="G61" s="82">
        <v>1.1964551538001401E-3</v>
      </c>
      <c r="H61" s="81">
        <v>0</v>
      </c>
      <c r="I61" s="82"/>
      <c r="J61" s="81">
        <v>111</v>
      </c>
      <c r="K61" s="82">
        <v>9.8717561053698801E-4</v>
      </c>
      <c r="L61" s="81">
        <v>92</v>
      </c>
      <c r="M61" s="82">
        <v>7.1593102160244005E-4</v>
      </c>
      <c r="N61" s="81">
        <v>182</v>
      </c>
      <c r="O61" s="82">
        <v>1.07998409693747E-3</v>
      </c>
      <c r="P61" s="81">
        <v>69</v>
      </c>
      <c r="Q61" s="82">
        <v>7.9767863955329998E-4</v>
      </c>
      <c r="R61" s="81">
        <v>81</v>
      </c>
      <c r="S61" s="82">
        <v>9.5722051524462295E-4</v>
      </c>
      <c r="T61" s="13">
        <v>2842</v>
      </c>
      <c r="U61" s="14">
        <v>2.28745252513752E-3</v>
      </c>
    </row>
    <row r="62" spans="2:21" s="1" customFormat="1" ht="11.85" customHeight="1" x14ac:dyDescent="0.15">
      <c r="B62" s="177"/>
      <c r="C62" s="17" t="s">
        <v>1579</v>
      </c>
      <c r="D62" s="85">
        <v>1963</v>
      </c>
      <c r="E62" s="86">
        <v>4.7611886721061801E-3</v>
      </c>
      <c r="F62" s="85">
        <v>160</v>
      </c>
      <c r="G62" s="86">
        <v>1.2456596546408601E-3</v>
      </c>
      <c r="H62" s="85">
        <v>11</v>
      </c>
      <c r="I62" s="86">
        <v>3.06722806234838E-4</v>
      </c>
      <c r="J62" s="85">
        <v>102</v>
      </c>
      <c r="K62" s="86">
        <v>9.971551749420771E-4</v>
      </c>
      <c r="L62" s="85">
        <v>79</v>
      </c>
      <c r="M62" s="86">
        <v>7.1829935807677596E-4</v>
      </c>
      <c r="N62" s="85">
        <v>160</v>
      </c>
      <c r="O62" s="86">
        <v>1.09098099647477E-3</v>
      </c>
      <c r="P62" s="85">
        <v>64</v>
      </c>
      <c r="Q62" s="86">
        <v>8.2405201828365403E-4</v>
      </c>
      <c r="R62" s="85">
        <v>75</v>
      </c>
      <c r="S62" s="86">
        <v>1.0015624374023499E-3</v>
      </c>
      <c r="T62" s="13">
        <v>2614</v>
      </c>
      <c r="U62" s="14">
        <v>2.4023218155450601E-3</v>
      </c>
    </row>
    <row r="63" spans="2:21" s="1" customFormat="1" ht="11.85" customHeight="1" x14ac:dyDescent="0.15">
      <c r="B63" s="177"/>
      <c r="C63" s="17" t="s">
        <v>857</v>
      </c>
      <c r="D63" s="81">
        <v>399</v>
      </c>
      <c r="E63" s="82">
        <v>2.9476950354609898E-3</v>
      </c>
      <c r="F63" s="81">
        <v>20</v>
      </c>
      <c r="G63" s="82">
        <v>6.6275640388375296E-4</v>
      </c>
      <c r="H63" s="81">
        <v>1</v>
      </c>
      <c r="I63" s="82">
        <v>1.9256691700365899E-4</v>
      </c>
      <c r="J63" s="81">
        <v>19</v>
      </c>
      <c r="K63" s="82">
        <v>5.8973244770004298E-4</v>
      </c>
      <c r="L63" s="81">
        <v>19</v>
      </c>
      <c r="M63" s="82">
        <v>5.5875779320079997E-4</v>
      </c>
      <c r="N63" s="81">
        <v>26</v>
      </c>
      <c r="O63" s="82">
        <v>1.20270145249329E-3</v>
      </c>
      <c r="P63" s="81">
        <v>12</v>
      </c>
      <c r="Q63" s="82">
        <v>5.3736957592584304E-4</v>
      </c>
      <c r="R63" s="81">
        <v>6</v>
      </c>
      <c r="S63" s="82">
        <v>4.0532324528811699E-4</v>
      </c>
      <c r="T63" s="13">
        <v>502</v>
      </c>
      <c r="U63" s="14">
        <v>1.69758618124269E-3</v>
      </c>
    </row>
    <row r="64" spans="2:21" s="1" customFormat="1" ht="11.85" customHeight="1" x14ac:dyDescent="0.15">
      <c r="B64" s="177" t="s">
        <v>1883</v>
      </c>
      <c r="C64" s="17" t="s">
        <v>1578</v>
      </c>
      <c r="D64" s="85">
        <v>1967</v>
      </c>
      <c r="E64" s="86">
        <v>4.0655615724856297E-3</v>
      </c>
      <c r="F64" s="85">
        <v>286</v>
      </c>
      <c r="G64" s="86">
        <v>1.9894544999234801E-3</v>
      </c>
      <c r="H64" s="85">
        <v>38</v>
      </c>
      <c r="I64" s="86">
        <v>9.7351027309525E-4</v>
      </c>
      <c r="J64" s="85">
        <v>215</v>
      </c>
      <c r="K64" s="86">
        <v>1.91209690329236E-3</v>
      </c>
      <c r="L64" s="85">
        <v>258</v>
      </c>
      <c r="M64" s="86">
        <v>2.0077196040590201E-3</v>
      </c>
      <c r="N64" s="85">
        <v>414</v>
      </c>
      <c r="O64" s="86">
        <v>2.4566671216050199E-3</v>
      </c>
      <c r="P64" s="85">
        <v>298</v>
      </c>
      <c r="Q64" s="86">
        <v>3.44504687807077E-3</v>
      </c>
      <c r="R64" s="85">
        <v>108</v>
      </c>
      <c r="S64" s="86">
        <v>1.2762940203261599E-3</v>
      </c>
      <c r="T64" s="13">
        <v>3584</v>
      </c>
      <c r="U64" s="14">
        <v>2.8735470908141901E-3</v>
      </c>
    </row>
    <row r="65" spans="2:21" s="1" customFormat="1" ht="11.85" customHeight="1" x14ac:dyDescent="0.15">
      <c r="B65" s="177"/>
      <c r="C65" s="17" t="s">
        <v>1579</v>
      </c>
      <c r="D65" s="81">
        <v>1756</v>
      </c>
      <c r="E65" s="82">
        <v>4.2591173246145902E-3</v>
      </c>
      <c r="F65" s="81">
        <v>265</v>
      </c>
      <c r="G65" s="82">
        <v>2.06312380299893E-3</v>
      </c>
      <c r="H65" s="81">
        <v>34</v>
      </c>
      <c r="I65" s="82">
        <v>9.4805231018040904E-4</v>
      </c>
      <c r="J65" s="81">
        <v>202</v>
      </c>
      <c r="K65" s="82">
        <v>1.9747582876303901E-3</v>
      </c>
      <c r="L65" s="81">
        <v>239</v>
      </c>
      <c r="M65" s="82">
        <v>2.17308286810569E-3</v>
      </c>
      <c r="N65" s="81">
        <v>374</v>
      </c>
      <c r="O65" s="82">
        <v>2.55016807925977E-3</v>
      </c>
      <c r="P65" s="81">
        <v>270</v>
      </c>
      <c r="Q65" s="82">
        <v>3.4764694521341702E-3</v>
      </c>
      <c r="R65" s="81">
        <v>100</v>
      </c>
      <c r="S65" s="82">
        <v>1.33541658320313E-3</v>
      </c>
      <c r="T65" s="13">
        <v>3240</v>
      </c>
      <c r="U65" s="14">
        <v>2.9776291822364198E-3</v>
      </c>
    </row>
    <row r="66" spans="2:21" s="1" customFormat="1" ht="11.85" customHeight="1" x14ac:dyDescent="0.15">
      <c r="B66" s="177"/>
      <c r="C66" s="17" t="s">
        <v>857</v>
      </c>
      <c r="D66" s="85">
        <v>755</v>
      </c>
      <c r="E66" s="86">
        <v>5.57771867612293E-3</v>
      </c>
      <c r="F66" s="85">
        <v>46</v>
      </c>
      <c r="G66" s="86">
        <v>1.52433972893263E-3</v>
      </c>
      <c r="H66" s="85">
        <v>4</v>
      </c>
      <c r="I66" s="86">
        <v>7.7026766801463497E-4</v>
      </c>
      <c r="J66" s="85">
        <v>56</v>
      </c>
      <c r="K66" s="86">
        <v>1.73815879322118E-3</v>
      </c>
      <c r="L66" s="85">
        <v>70</v>
      </c>
      <c r="M66" s="86">
        <v>2.0585813433713698E-3</v>
      </c>
      <c r="N66" s="85">
        <v>113</v>
      </c>
      <c r="O66" s="86">
        <v>5.2271255435285399E-3</v>
      </c>
      <c r="P66" s="85">
        <v>79</v>
      </c>
      <c r="Q66" s="86">
        <v>3.5376830415117999E-3</v>
      </c>
      <c r="R66" s="85">
        <v>23</v>
      </c>
      <c r="S66" s="86">
        <v>1.55373910693778E-3</v>
      </c>
      <c r="T66" s="13">
        <v>1146</v>
      </c>
      <c r="U66" s="14">
        <v>3.8753660631556199E-3</v>
      </c>
    </row>
    <row r="67" spans="2:21" s="1" customFormat="1" ht="11.85" customHeight="1" x14ac:dyDescent="0.15">
      <c r="B67" s="177" t="s">
        <v>1884</v>
      </c>
      <c r="C67" s="17" t="s">
        <v>1578</v>
      </c>
      <c r="D67" s="81">
        <v>55</v>
      </c>
      <c r="E67" s="82">
        <v>1.1367864081683301E-4</v>
      </c>
      <c r="F67" s="81">
        <v>8</v>
      </c>
      <c r="G67" s="82">
        <v>5.5649076920936602E-5</v>
      </c>
      <c r="H67" s="81">
        <v>7</v>
      </c>
      <c r="I67" s="82">
        <v>1.7933083978070399E-4</v>
      </c>
      <c r="J67" s="81">
        <v>0</v>
      </c>
      <c r="K67" s="82"/>
      <c r="L67" s="81">
        <v>0</v>
      </c>
      <c r="M67" s="82"/>
      <c r="N67" s="81">
        <v>12</v>
      </c>
      <c r="O67" s="82">
        <v>7.1207742655218E-5</v>
      </c>
      <c r="P67" s="81">
        <v>0</v>
      </c>
      <c r="Q67" s="82"/>
      <c r="R67" s="81">
        <v>0</v>
      </c>
      <c r="S67" s="82"/>
      <c r="T67" s="13">
        <v>82</v>
      </c>
      <c r="U67" s="14">
        <v>7.5366469457738196E-5</v>
      </c>
    </row>
    <row r="68" spans="2:21" s="1" customFormat="1" ht="11.85" customHeight="1" x14ac:dyDescent="0.15">
      <c r="B68" s="177"/>
      <c r="C68" s="17" t="s">
        <v>1579</v>
      </c>
      <c r="D68" s="85">
        <v>40</v>
      </c>
      <c r="E68" s="86">
        <v>9.7018617872769806E-5</v>
      </c>
      <c r="F68" s="85">
        <v>6</v>
      </c>
      <c r="G68" s="86">
        <v>4.6712237049032302E-5</v>
      </c>
      <c r="H68" s="85">
        <v>5</v>
      </c>
      <c r="I68" s="86">
        <v>1.39419457379472E-4</v>
      </c>
      <c r="J68" s="85">
        <v>3</v>
      </c>
      <c r="K68" s="86">
        <v>2.93280933806493E-5</v>
      </c>
      <c r="L68" s="85">
        <v>6</v>
      </c>
      <c r="M68" s="86">
        <v>5.4554381626084303E-5</v>
      </c>
      <c r="N68" s="85">
        <v>9</v>
      </c>
      <c r="O68" s="86">
        <v>6.1367681051705696E-5</v>
      </c>
      <c r="P68" s="85">
        <v>2</v>
      </c>
      <c r="Q68" s="86">
        <v>2.5751625571364199E-5</v>
      </c>
      <c r="R68" s="85">
        <v>1</v>
      </c>
      <c r="S68" s="86">
        <v>1.33541658320313E-5</v>
      </c>
      <c r="T68" s="13">
        <v>72</v>
      </c>
      <c r="U68" s="14">
        <v>6.6169537383031597E-5</v>
      </c>
    </row>
    <row r="69" spans="2:21" s="1" customFormat="1" ht="11.85" customHeight="1" x14ac:dyDescent="0.15">
      <c r="B69" s="177"/>
      <c r="C69" s="17" t="s">
        <v>857</v>
      </c>
      <c r="D69" s="81">
        <v>24</v>
      </c>
      <c r="E69" s="82">
        <v>1.77304964539007E-4</v>
      </c>
      <c r="F69" s="81">
        <v>1</v>
      </c>
      <c r="G69" s="82">
        <v>3.3137820194187603E-5</v>
      </c>
      <c r="H69" s="81">
        <v>0</v>
      </c>
      <c r="I69" s="82"/>
      <c r="J69" s="81">
        <v>0</v>
      </c>
      <c r="K69" s="82"/>
      <c r="L69" s="81">
        <v>0</v>
      </c>
      <c r="M69" s="82"/>
      <c r="N69" s="81">
        <v>0</v>
      </c>
      <c r="O69" s="82"/>
      <c r="P69" s="81">
        <v>0</v>
      </c>
      <c r="Q69" s="82"/>
      <c r="R69" s="81">
        <v>0</v>
      </c>
      <c r="S69" s="82"/>
      <c r="T69" s="13">
        <v>25</v>
      </c>
      <c r="U69" s="14">
        <v>8.4541144484197599E-5</v>
      </c>
    </row>
    <row r="70" spans="2:21" s="1" customFormat="1" ht="11.85" customHeight="1" x14ac:dyDescent="0.15">
      <c r="B70" s="50" t="s">
        <v>1885</v>
      </c>
      <c r="C70" s="17" t="s">
        <v>1579</v>
      </c>
      <c r="D70" s="85">
        <v>2</v>
      </c>
      <c r="E70" s="86">
        <v>4.8509308936384898E-6</v>
      </c>
      <c r="F70" s="85">
        <v>1</v>
      </c>
      <c r="G70" s="86">
        <v>7.7853728415053798E-6</v>
      </c>
      <c r="H70" s="85">
        <v>0</v>
      </c>
      <c r="I70" s="86"/>
      <c r="J70" s="85">
        <v>0</v>
      </c>
      <c r="K70" s="86"/>
      <c r="L70" s="85">
        <v>0</v>
      </c>
      <c r="M70" s="86"/>
      <c r="N70" s="85">
        <v>0</v>
      </c>
      <c r="O70" s="86"/>
      <c r="P70" s="85">
        <v>0</v>
      </c>
      <c r="Q70" s="86"/>
      <c r="R70" s="85">
        <v>0</v>
      </c>
      <c r="S70" s="86"/>
      <c r="T70" s="13">
        <v>3</v>
      </c>
      <c r="U70" s="14">
        <v>2.7570640576263201E-6</v>
      </c>
    </row>
    <row r="71" spans="2:21" s="1" customFormat="1" ht="11.85" customHeight="1" x14ac:dyDescent="0.15">
      <c r="B71" s="50" t="s">
        <v>1886</v>
      </c>
      <c r="C71" s="17" t="s">
        <v>1579</v>
      </c>
      <c r="D71" s="81">
        <v>1</v>
      </c>
      <c r="E71" s="82">
        <v>2.4254654468192398E-6</v>
      </c>
      <c r="F71" s="81">
        <v>1</v>
      </c>
      <c r="G71" s="82">
        <v>7.7853728415053798E-6</v>
      </c>
      <c r="H71" s="81">
        <v>0</v>
      </c>
      <c r="I71" s="82"/>
      <c r="J71" s="81">
        <v>0</v>
      </c>
      <c r="K71" s="82"/>
      <c r="L71" s="81">
        <v>0</v>
      </c>
      <c r="M71" s="82"/>
      <c r="N71" s="81">
        <v>0</v>
      </c>
      <c r="O71" s="82"/>
      <c r="P71" s="81">
        <v>0</v>
      </c>
      <c r="Q71" s="82"/>
      <c r="R71" s="81">
        <v>0</v>
      </c>
      <c r="S71" s="82"/>
      <c r="T71" s="13">
        <v>2</v>
      </c>
      <c r="U71" s="14">
        <v>1.8380427050842099E-6</v>
      </c>
    </row>
    <row r="72" spans="2:21" s="1" customFormat="1" ht="11.85" customHeight="1" x14ac:dyDescent="0.15">
      <c r="B72" s="177" t="s">
        <v>1887</v>
      </c>
      <c r="C72" s="17" t="s">
        <v>1578</v>
      </c>
      <c r="D72" s="85">
        <v>265</v>
      </c>
      <c r="E72" s="86">
        <v>5.4772436029928496E-4</v>
      </c>
      <c r="F72" s="85">
        <v>0</v>
      </c>
      <c r="G72" s="86"/>
      <c r="H72" s="85">
        <v>0</v>
      </c>
      <c r="I72" s="86"/>
      <c r="J72" s="85">
        <v>0</v>
      </c>
      <c r="K72" s="86"/>
      <c r="L72" s="85">
        <v>0</v>
      </c>
      <c r="M72" s="86"/>
      <c r="N72" s="85">
        <v>0</v>
      </c>
      <c r="O72" s="86"/>
      <c r="P72" s="85">
        <v>0</v>
      </c>
      <c r="Q72" s="86"/>
      <c r="R72" s="85">
        <v>0</v>
      </c>
      <c r="S72" s="86"/>
      <c r="T72" s="13">
        <v>265</v>
      </c>
      <c r="U72" s="14">
        <v>2.32513575986639E-4</v>
      </c>
    </row>
    <row r="73" spans="2:21" s="1" customFormat="1" ht="11.85" customHeight="1" x14ac:dyDescent="0.15">
      <c r="B73" s="177"/>
      <c r="C73" s="17" t="s">
        <v>1579</v>
      </c>
      <c r="D73" s="81">
        <v>218</v>
      </c>
      <c r="E73" s="82">
        <v>5.2875146740659503E-4</v>
      </c>
      <c r="F73" s="81">
        <v>8</v>
      </c>
      <c r="G73" s="82">
        <v>6.2282982732042997E-5</v>
      </c>
      <c r="H73" s="81">
        <v>9</v>
      </c>
      <c r="I73" s="82">
        <v>2.5095502328304902E-4</v>
      </c>
      <c r="J73" s="81">
        <v>0</v>
      </c>
      <c r="K73" s="82"/>
      <c r="L73" s="81">
        <v>4</v>
      </c>
      <c r="M73" s="82">
        <v>3.6369587750722797E-5</v>
      </c>
      <c r="N73" s="81">
        <v>1</v>
      </c>
      <c r="O73" s="82">
        <v>6.8186312279672999E-6</v>
      </c>
      <c r="P73" s="81">
        <v>3</v>
      </c>
      <c r="Q73" s="82">
        <v>3.8627438357046301E-5</v>
      </c>
      <c r="R73" s="81">
        <v>0</v>
      </c>
      <c r="S73" s="82"/>
      <c r="T73" s="13">
        <v>243</v>
      </c>
      <c r="U73" s="14">
        <v>2.2332218866773199E-4</v>
      </c>
    </row>
    <row r="74" spans="2:21" s="1" customFormat="1" ht="11.85" customHeight="1" x14ac:dyDescent="0.15">
      <c r="B74" s="177"/>
      <c r="C74" s="17" t="s">
        <v>857</v>
      </c>
      <c r="D74" s="85">
        <v>67</v>
      </c>
      <c r="E74" s="86">
        <v>4.9497635933806099E-4</v>
      </c>
      <c r="F74" s="85">
        <v>1</v>
      </c>
      <c r="G74" s="86">
        <v>3.3137820194187603E-5</v>
      </c>
      <c r="H74" s="85">
        <v>2</v>
      </c>
      <c r="I74" s="86">
        <v>3.8513383400731797E-4</v>
      </c>
      <c r="J74" s="85">
        <v>0</v>
      </c>
      <c r="K74" s="86"/>
      <c r="L74" s="85">
        <v>1</v>
      </c>
      <c r="M74" s="86">
        <v>2.9408304905305299E-5</v>
      </c>
      <c r="N74" s="85">
        <v>0</v>
      </c>
      <c r="O74" s="86"/>
      <c r="P74" s="85">
        <v>1</v>
      </c>
      <c r="Q74" s="86">
        <v>4.4780797993820201E-5</v>
      </c>
      <c r="R74" s="85">
        <v>0</v>
      </c>
      <c r="S74" s="86"/>
      <c r="T74" s="13">
        <v>72</v>
      </c>
      <c r="U74" s="14">
        <v>2.43478496114489E-4</v>
      </c>
    </row>
    <row r="75" spans="2:21" s="1" customFormat="1" ht="14.65" customHeight="1" x14ac:dyDescent="0.15">
      <c r="B75" s="169" t="s">
        <v>1594</v>
      </c>
      <c r="C75" s="12" t="s">
        <v>1578</v>
      </c>
      <c r="D75" s="13">
        <v>38692</v>
      </c>
      <c r="E75" s="14">
        <v>7.99718903724526E-2</v>
      </c>
      <c r="F75" s="13">
        <v>9563</v>
      </c>
      <c r="G75" s="14">
        <v>6.6521515324364594E-2</v>
      </c>
      <c r="H75" s="13">
        <v>1942</v>
      </c>
      <c r="I75" s="14">
        <v>4.9751498693446701E-2</v>
      </c>
      <c r="J75" s="13">
        <v>9632</v>
      </c>
      <c r="K75" s="14">
        <v>8.5661941267497904E-2</v>
      </c>
      <c r="L75" s="13">
        <v>11280</v>
      </c>
      <c r="M75" s="14">
        <v>8.7779368735603602E-2</v>
      </c>
      <c r="N75" s="13">
        <v>18146</v>
      </c>
      <c r="O75" s="14">
        <v>0.107677974851799</v>
      </c>
      <c r="P75" s="13">
        <v>9084</v>
      </c>
      <c r="Q75" s="14">
        <v>0.105016126981191</v>
      </c>
      <c r="R75" s="13">
        <v>5102</v>
      </c>
      <c r="S75" s="14">
        <v>6.0293074923186002E-2</v>
      </c>
      <c r="T75" s="13">
        <v>103441</v>
      </c>
      <c r="U75" s="14">
        <v>8.2935989012530895E-2</v>
      </c>
    </row>
    <row r="76" spans="2:21" s="1" customFormat="1" ht="14.1" customHeight="1" x14ac:dyDescent="0.15">
      <c r="B76" s="169"/>
      <c r="C76" s="12" t="s">
        <v>1579</v>
      </c>
      <c r="D76" s="13">
        <v>34422</v>
      </c>
      <c r="E76" s="14">
        <v>8.3489371610412005E-2</v>
      </c>
      <c r="F76" s="13">
        <v>8720</v>
      </c>
      <c r="G76" s="14">
        <v>6.7888451177926898E-2</v>
      </c>
      <c r="H76" s="13">
        <v>1743</v>
      </c>
      <c r="I76" s="14">
        <v>4.8601622842483899E-2</v>
      </c>
      <c r="J76" s="13">
        <v>9015</v>
      </c>
      <c r="K76" s="14">
        <v>8.8130920608851193E-2</v>
      </c>
      <c r="L76" s="13">
        <v>9775</v>
      </c>
      <c r="M76" s="14">
        <v>8.8878180065828996E-2</v>
      </c>
      <c r="N76" s="13">
        <v>16086</v>
      </c>
      <c r="O76" s="14">
        <v>0.109684501933082</v>
      </c>
      <c r="P76" s="13">
        <v>8262</v>
      </c>
      <c r="Q76" s="14">
        <v>0.106379965235305</v>
      </c>
      <c r="R76" s="13">
        <v>4494</v>
      </c>
      <c r="S76" s="14">
        <v>6.0013621249148698E-2</v>
      </c>
      <c r="T76" s="13">
        <v>92517</v>
      </c>
      <c r="U76" s="14">
        <v>8.5025098473137897E-2</v>
      </c>
    </row>
    <row r="77" spans="2:21" s="1" customFormat="1" ht="14.1" customHeight="1" x14ac:dyDescent="0.15">
      <c r="B77" s="169"/>
      <c r="C77" s="12" t="s">
        <v>857</v>
      </c>
      <c r="D77" s="13">
        <v>9966</v>
      </c>
      <c r="E77" s="14">
        <v>7.3625886524822701E-2</v>
      </c>
      <c r="F77" s="13">
        <v>1621</v>
      </c>
      <c r="G77" s="14">
        <v>5.3716406534778098E-2</v>
      </c>
      <c r="H77" s="13">
        <v>218</v>
      </c>
      <c r="I77" s="14">
        <v>4.1979587906797601E-2</v>
      </c>
      <c r="J77" s="13">
        <v>2153</v>
      </c>
      <c r="K77" s="14">
        <v>6.6825997889378597E-2</v>
      </c>
      <c r="L77" s="13">
        <v>2813</v>
      </c>
      <c r="M77" s="14">
        <v>8.2725561698623704E-2</v>
      </c>
      <c r="N77" s="13">
        <v>2521</v>
      </c>
      <c r="O77" s="14">
        <v>0.116615783143677</v>
      </c>
      <c r="P77" s="13">
        <v>1941</v>
      </c>
      <c r="Q77" s="14">
        <v>8.69195289060051E-2</v>
      </c>
      <c r="R77" s="13">
        <v>1429</v>
      </c>
      <c r="S77" s="14">
        <v>9.65344862527866E-2</v>
      </c>
      <c r="T77" s="13">
        <v>22662</v>
      </c>
      <c r="U77" s="14">
        <v>7.6634856652035399E-2</v>
      </c>
    </row>
    <row r="78" spans="2:21" s="1" customFormat="1" ht="14.65" customHeight="1" x14ac:dyDescent="0.15">
      <c r="B78" s="201" t="s">
        <v>1595</v>
      </c>
      <c r="C78" s="19" t="s">
        <v>1578</v>
      </c>
      <c r="D78" s="20">
        <v>445099</v>
      </c>
      <c r="E78" s="22">
        <v>0.91996816998057096</v>
      </c>
      <c r="F78" s="20">
        <v>134195</v>
      </c>
      <c r="G78" s="22">
        <v>0.93347848467563599</v>
      </c>
      <c r="H78" s="20">
        <v>37092</v>
      </c>
      <c r="I78" s="22">
        <v>0.95024850130655303</v>
      </c>
      <c r="J78" s="20">
        <v>102808</v>
      </c>
      <c r="K78" s="22">
        <v>0.91432027178456399</v>
      </c>
      <c r="L78" s="20">
        <v>117223</v>
      </c>
      <c r="M78" s="22">
        <v>0.91221284940546599</v>
      </c>
      <c r="N78" s="20">
        <v>150370</v>
      </c>
      <c r="O78" s="22">
        <v>0.89229235525542805</v>
      </c>
      <c r="P78" s="20">
        <v>77417</v>
      </c>
      <c r="Q78" s="22">
        <v>0.894983873018809</v>
      </c>
      <c r="R78" s="20">
        <v>79516</v>
      </c>
      <c r="S78" s="22">
        <v>0.93968329000236395</v>
      </c>
      <c r="T78" s="13">
        <v>1143720</v>
      </c>
      <c r="U78" s="14">
        <v>0.91700147285323796</v>
      </c>
    </row>
    <row r="79" spans="2:21" s="1" customFormat="1" ht="14.65" customHeight="1" x14ac:dyDescent="0.15">
      <c r="B79" s="201"/>
      <c r="C79" s="19" t="s">
        <v>1579</v>
      </c>
      <c r="D79" s="21">
        <v>377845</v>
      </c>
      <c r="E79" s="23">
        <v>0.91644999175341701</v>
      </c>
      <c r="F79" s="21">
        <v>119726</v>
      </c>
      <c r="G79" s="23">
        <v>0.93211154882207303</v>
      </c>
      <c r="H79" s="21">
        <v>34120</v>
      </c>
      <c r="I79" s="23">
        <v>0.95139837715751596</v>
      </c>
      <c r="J79" s="21">
        <v>93274</v>
      </c>
      <c r="K79" s="23">
        <v>0.91184952732889502</v>
      </c>
      <c r="L79" s="21">
        <v>100206</v>
      </c>
      <c r="M79" s="23">
        <v>0.91111272753723305</v>
      </c>
      <c r="N79" s="21">
        <v>130566</v>
      </c>
      <c r="O79" s="23">
        <v>0.89028140491077801</v>
      </c>
      <c r="P79" s="21">
        <v>69403</v>
      </c>
      <c r="Q79" s="23">
        <v>0.89362003476469498</v>
      </c>
      <c r="R79" s="21">
        <v>70387</v>
      </c>
      <c r="S79" s="23">
        <v>0.93995967041918704</v>
      </c>
      <c r="T79" s="13">
        <v>995527</v>
      </c>
      <c r="U79" s="14">
        <v>0.91491057003218401</v>
      </c>
    </row>
    <row r="80" spans="2:21" s="1" customFormat="1" ht="14.65" customHeight="1" x14ac:dyDescent="0.15">
      <c r="B80" s="201"/>
      <c r="C80" s="19" t="s">
        <v>857</v>
      </c>
      <c r="D80" s="20">
        <v>125385</v>
      </c>
      <c r="E80" s="22">
        <v>0.926307624113475</v>
      </c>
      <c r="F80" s="20">
        <v>28556</v>
      </c>
      <c r="G80" s="22">
        <v>0.94628359346522195</v>
      </c>
      <c r="H80" s="20">
        <v>4975</v>
      </c>
      <c r="I80" s="22">
        <v>0.95802041209320199</v>
      </c>
      <c r="J80" s="20">
        <v>30064</v>
      </c>
      <c r="K80" s="22">
        <v>0.933142963560742</v>
      </c>
      <c r="L80" s="20">
        <v>31191</v>
      </c>
      <c r="M80" s="22">
        <v>0.91727443830137601</v>
      </c>
      <c r="N80" s="20">
        <v>19097</v>
      </c>
      <c r="O80" s="22">
        <v>0.88338421685632296</v>
      </c>
      <c r="P80" s="20">
        <v>20390</v>
      </c>
      <c r="Q80" s="22">
        <v>0.91308047109399504</v>
      </c>
      <c r="R80" s="20">
        <v>13374</v>
      </c>
      <c r="S80" s="22">
        <v>0.90346551374721296</v>
      </c>
      <c r="T80" s="13">
        <v>273032</v>
      </c>
      <c r="U80" s="14">
        <v>0.92329751043237696</v>
      </c>
    </row>
    <row r="81" spans="2:21" s="1" customFormat="1" ht="14.65" customHeight="1" x14ac:dyDescent="0.15">
      <c r="B81" s="201" t="s">
        <v>1596</v>
      </c>
      <c r="C81" s="19" t="s">
        <v>1578</v>
      </c>
      <c r="D81" s="21">
        <v>29</v>
      </c>
      <c r="E81" s="23">
        <v>5.9939646976148202E-5</v>
      </c>
      <c r="F81" s="21"/>
      <c r="G81" s="23"/>
      <c r="H81" s="21"/>
      <c r="I81" s="23"/>
      <c r="J81" s="21">
        <v>2</v>
      </c>
      <c r="K81" s="23">
        <v>1.7786947937603401E-5</v>
      </c>
      <c r="L81" s="21">
        <v>1</v>
      </c>
      <c r="M81" s="23">
        <v>7.7818589304613093E-6</v>
      </c>
      <c r="N81" s="21">
        <v>5</v>
      </c>
      <c r="O81" s="23">
        <v>2.9669892773007499E-5</v>
      </c>
      <c r="P81" s="21"/>
      <c r="Q81" s="23"/>
      <c r="R81" s="21">
        <v>2</v>
      </c>
      <c r="S81" s="23">
        <v>2.3635074450484501E-5</v>
      </c>
      <c r="T81" s="13">
        <v>39</v>
      </c>
      <c r="U81" s="14">
        <v>3.1269067115444599E-5</v>
      </c>
    </row>
    <row r="82" spans="2:21" s="1" customFormat="1" ht="14.65" customHeight="1" x14ac:dyDescent="0.15">
      <c r="B82" s="201"/>
      <c r="C82" s="19" t="s">
        <v>1579</v>
      </c>
      <c r="D82" s="20">
        <v>25</v>
      </c>
      <c r="E82" s="22">
        <v>6.0636636170481102E-5</v>
      </c>
      <c r="F82" s="20"/>
      <c r="G82" s="22"/>
      <c r="H82" s="20"/>
      <c r="I82" s="22"/>
      <c r="J82" s="20">
        <v>2</v>
      </c>
      <c r="K82" s="22">
        <v>1.95520622537662E-5</v>
      </c>
      <c r="L82" s="20">
        <v>1</v>
      </c>
      <c r="M82" s="22">
        <v>9.0923969376807093E-6</v>
      </c>
      <c r="N82" s="20">
        <v>5</v>
      </c>
      <c r="O82" s="22">
        <v>3.40931561398365E-5</v>
      </c>
      <c r="P82" s="20"/>
      <c r="Q82" s="22"/>
      <c r="R82" s="20">
        <v>2</v>
      </c>
      <c r="S82" s="22">
        <v>2.67083316640626E-5</v>
      </c>
      <c r="T82" s="13">
        <v>35</v>
      </c>
      <c r="U82" s="14">
        <v>3.21657473389737E-5</v>
      </c>
    </row>
    <row r="83" spans="2:21" s="1" customFormat="1" ht="14.65" customHeight="1" x14ac:dyDescent="0.15">
      <c r="B83" s="201"/>
      <c r="C83" s="19" t="s">
        <v>857</v>
      </c>
      <c r="D83" s="21">
        <v>9</v>
      </c>
      <c r="E83" s="23">
        <v>6.6489361702127701E-5</v>
      </c>
      <c r="F83" s="21"/>
      <c r="G83" s="23"/>
      <c r="H83" s="21"/>
      <c r="I83" s="23"/>
      <c r="J83" s="21">
        <v>1</v>
      </c>
      <c r="K83" s="23">
        <v>3.1038549878949703E-5</v>
      </c>
      <c r="L83" s="21"/>
      <c r="M83" s="23"/>
      <c r="N83" s="21"/>
      <c r="O83" s="23"/>
      <c r="P83" s="21"/>
      <c r="Q83" s="23"/>
      <c r="R83" s="21"/>
      <c r="S83" s="23"/>
      <c r="T83" s="13">
        <v>10</v>
      </c>
      <c r="U83" s="14">
        <v>3.3816457793678999E-5</v>
      </c>
    </row>
    <row r="84" spans="2:21" s="1" customFormat="1" ht="14.65" customHeight="1" x14ac:dyDescent="0.15">
      <c r="B84" s="169" t="s">
        <v>832</v>
      </c>
      <c r="C84" s="12" t="s">
        <v>1578</v>
      </c>
      <c r="D84" s="13">
        <v>483820</v>
      </c>
      <c r="E84" s="14">
        <v>1</v>
      </c>
      <c r="F84" s="13">
        <v>143758</v>
      </c>
      <c r="G84" s="14">
        <v>1</v>
      </c>
      <c r="H84" s="13">
        <v>39034</v>
      </c>
      <c r="I84" s="14">
        <v>1</v>
      </c>
      <c r="J84" s="13">
        <v>112442</v>
      </c>
      <c r="K84" s="14">
        <v>1</v>
      </c>
      <c r="L84" s="13">
        <v>128504</v>
      </c>
      <c r="M84" s="14">
        <v>1</v>
      </c>
      <c r="N84" s="13">
        <v>168521</v>
      </c>
      <c r="O84" s="14">
        <v>1</v>
      </c>
      <c r="P84" s="13">
        <v>86501</v>
      </c>
      <c r="Q84" s="14">
        <v>1</v>
      </c>
      <c r="R84" s="13">
        <v>84620</v>
      </c>
      <c r="S84" s="14">
        <v>1</v>
      </c>
      <c r="T84" s="13">
        <v>1247200</v>
      </c>
      <c r="U84" s="14">
        <v>1</v>
      </c>
    </row>
    <row r="85" spans="2:21" s="1" customFormat="1" ht="14.65" customHeight="1" x14ac:dyDescent="0.15">
      <c r="B85" s="169"/>
      <c r="C85" s="12" t="s">
        <v>1579</v>
      </c>
      <c r="D85" s="13">
        <v>412292</v>
      </c>
      <c r="E85" s="14">
        <v>1</v>
      </c>
      <c r="F85" s="13">
        <v>128446</v>
      </c>
      <c r="G85" s="14">
        <v>1</v>
      </c>
      <c r="H85" s="13">
        <v>35863</v>
      </c>
      <c r="I85" s="14">
        <v>1</v>
      </c>
      <c r="J85" s="13">
        <v>102291</v>
      </c>
      <c r="K85" s="14">
        <v>1</v>
      </c>
      <c r="L85" s="13">
        <v>109982</v>
      </c>
      <c r="M85" s="14">
        <v>1</v>
      </c>
      <c r="N85" s="13">
        <v>146657</v>
      </c>
      <c r="O85" s="14">
        <v>1</v>
      </c>
      <c r="P85" s="13">
        <v>77665</v>
      </c>
      <c r="Q85" s="14">
        <v>1</v>
      </c>
      <c r="R85" s="13">
        <v>74883</v>
      </c>
      <c r="S85" s="14">
        <v>1</v>
      </c>
      <c r="T85" s="13">
        <v>1088079</v>
      </c>
      <c r="U85" s="14">
        <v>1</v>
      </c>
    </row>
    <row r="86" spans="2:21" s="1" customFormat="1" ht="14.65" customHeight="1" x14ac:dyDescent="0.15">
      <c r="B86" s="169"/>
      <c r="C86" s="12" t="s">
        <v>857</v>
      </c>
      <c r="D86" s="13">
        <v>135360</v>
      </c>
      <c r="E86" s="14">
        <v>1</v>
      </c>
      <c r="F86" s="13">
        <v>30177</v>
      </c>
      <c r="G86" s="14">
        <v>1</v>
      </c>
      <c r="H86" s="13">
        <v>5193</v>
      </c>
      <c r="I86" s="14">
        <v>1</v>
      </c>
      <c r="J86" s="13">
        <v>32218</v>
      </c>
      <c r="K86" s="14">
        <v>1</v>
      </c>
      <c r="L86" s="13">
        <v>34004</v>
      </c>
      <c r="M86" s="14">
        <v>1</v>
      </c>
      <c r="N86" s="13">
        <v>21618</v>
      </c>
      <c r="O86" s="14">
        <v>1</v>
      </c>
      <c r="P86" s="13">
        <v>22331</v>
      </c>
      <c r="Q86" s="14">
        <v>1</v>
      </c>
      <c r="R86" s="13">
        <v>14803</v>
      </c>
      <c r="S86" s="14">
        <v>1</v>
      </c>
      <c r="T86" s="13">
        <v>295704</v>
      </c>
      <c r="U86" s="14">
        <v>1</v>
      </c>
    </row>
  </sheetData>
  <mergeCells count="43">
    <mergeCell ref="B72:B74"/>
    <mergeCell ref="B75:B77"/>
    <mergeCell ref="B78:B80"/>
    <mergeCell ref="B81:B83"/>
    <mergeCell ref="B84:B86"/>
    <mergeCell ref="B67:B69"/>
    <mergeCell ref="B34:B36"/>
    <mergeCell ref="B37:B39"/>
    <mergeCell ref="B40:B42"/>
    <mergeCell ref="B43:B45"/>
    <mergeCell ref="B46:B48"/>
    <mergeCell ref="B49:B51"/>
    <mergeCell ref="B52:B54"/>
    <mergeCell ref="B55:B57"/>
    <mergeCell ref="B58:B60"/>
    <mergeCell ref="B61:B63"/>
    <mergeCell ref="B64:B66"/>
    <mergeCell ref="B31:B33"/>
    <mergeCell ref="L11:M11"/>
    <mergeCell ref="N11:O11"/>
    <mergeCell ref="P11:Q11"/>
    <mergeCell ref="R11:S11"/>
    <mergeCell ref="B16:B18"/>
    <mergeCell ref="B19:B21"/>
    <mergeCell ref="B22:B24"/>
    <mergeCell ref="B25:B27"/>
    <mergeCell ref="B28:B30"/>
    <mergeCell ref="T11:U11"/>
    <mergeCell ref="B13:B15"/>
    <mergeCell ref="B11:B12"/>
    <mergeCell ref="C11:C12"/>
    <mergeCell ref="D11:E11"/>
    <mergeCell ref="F11:G11"/>
    <mergeCell ref="H11:I11"/>
    <mergeCell ref="J11:K11"/>
    <mergeCell ref="B10:C10"/>
    <mergeCell ref="D10:S10"/>
    <mergeCell ref="T10:U10"/>
    <mergeCell ref="B2:B4"/>
    <mergeCell ref="J2:N3"/>
    <mergeCell ref="R2:V2"/>
    <mergeCell ref="H6:P7"/>
    <mergeCell ref="B7:B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I224"/>
  <sheetViews>
    <sheetView workbookViewId="0"/>
  </sheetViews>
  <sheetFormatPr defaultColWidth="8.85546875" defaultRowHeight="12.75" x14ac:dyDescent="0.2"/>
  <cols>
    <col min="1" max="1" width="3.28515625" style="15" customWidth="1"/>
    <col min="2" max="2" width="17.28515625" style="15" customWidth="1"/>
    <col min="3" max="3" width="16" style="15" customWidth="1"/>
    <col min="4" max="4" width="17.28515625" style="15" customWidth="1"/>
    <col min="5" max="5" width="8" style="15" customWidth="1"/>
    <col min="6" max="6" width="21.140625" style="15" customWidth="1"/>
    <col min="7" max="7" width="12.28515625" style="15" customWidth="1"/>
    <col min="8" max="8" width="13.5703125" style="15" customWidth="1"/>
    <col min="9" max="9" width="31" style="15" customWidth="1"/>
    <col min="10" max="10" width="4.7109375" style="15" customWidth="1"/>
    <col min="11" max="16384" width="8.85546875" style="15"/>
  </cols>
  <sheetData>
    <row r="1" spans="2:9" s="1" customFormat="1" ht="8.85" customHeight="1" thickBot="1" x14ac:dyDescent="0.2"/>
    <row r="2" spans="2:9" s="1" customFormat="1" ht="12.75" customHeight="1" thickBot="1" x14ac:dyDescent="0.25">
      <c r="F2" s="160" t="s">
        <v>0</v>
      </c>
      <c r="G2" s="160"/>
      <c r="I2" s="2" t="s">
        <v>1864</v>
      </c>
    </row>
    <row r="3" spans="2:9" s="1" customFormat="1" ht="2.1" customHeight="1" thickBot="1" x14ac:dyDescent="0.2">
      <c r="F3" s="160"/>
      <c r="G3" s="160"/>
    </row>
    <row r="4" spans="2:9" s="1" customFormat="1" ht="30.75" customHeight="1" x14ac:dyDescent="0.15"/>
    <row r="5" spans="2:9" s="1" customFormat="1" ht="14.65" customHeight="1" thickBot="1" x14ac:dyDescent="0.2">
      <c r="E5" s="164" t="s">
        <v>1597</v>
      </c>
      <c r="F5" s="164"/>
    </row>
    <row r="6" spans="2:9" s="1" customFormat="1" ht="17.649999999999999" customHeight="1" x14ac:dyDescent="0.15"/>
    <row r="7" spans="2:9" s="1" customFormat="1" ht="14.65" customHeight="1" x14ac:dyDescent="0.15">
      <c r="B7" s="95" t="s">
        <v>1576</v>
      </c>
      <c r="C7" s="5" t="s">
        <v>1598</v>
      </c>
    </row>
    <row r="8" spans="2:9" s="1" customFormat="1" ht="11.85" customHeight="1" x14ac:dyDescent="0.15">
      <c r="B8" s="177" t="s">
        <v>1866</v>
      </c>
      <c r="C8" s="125" t="s">
        <v>1732</v>
      </c>
    </row>
    <row r="9" spans="2:9" s="1" customFormat="1" ht="11.85" customHeight="1" x14ac:dyDescent="0.15">
      <c r="B9" s="177"/>
      <c r="C9" s="126" t="s">
        <v>1760</v>
      </c>
    </row>
    <row r="10" spans="2:9" s="1" customFormat="1" ht="11.85" customHeight="1" x14ac:dyDescent="0.15">
      <c r="B10" s="177"/>
      <c r="C10" s="125" t="s">
        <v>1733</v>
      </c>
    </row>
    <row r="11" spans="2:9" s="1" customFormat="1" ht="11.85" customHeight="1" x14ac:dyDescent="0.15">
      <c r="B11" s="177"/>
      <c r="C11" s="126" t="s">
        <v>1737</v>
      </c>
    </row>
    <row r="12" spans="2:9" s="1" customFormat="1" ht="11.85" customHeight="1" x14ac:dyDescent="0.15">
      <c r="B12" s="177"/>
      <c r="C12" s="125" t="s">
        <v>1738</v>
      </c>
    </row>
    <row r="13" spans="2:9" s="1" customFormat="1" ht="11.85" customHeight="1" x14ac:dyDescent="0.15">
      <c r="B13" s="177"/>
      <c r="C13" s="126" t="s">
        <v>1765</v>
      </c>
    </row>
    <row r="14" spans="2:9" s="1" customFormat="1" ht="11.85" customHeight="1" x14ac:dyDescent="0.15">
      <c r="B14" s="177"/>
      <c r="C14" s="125" t="s">
        <v>1766</v>
      </c>
    </row>
    <row r="15" spans="2:9" s="1" customFormat="1" ht="11.85" customHeight="1" x14ac:dyDescent="0.15">
      <c r="B15" s="177"/>
      <c r="C15" s="126" t="s">
        <v>1741</v>
      </c>
    </row>
    <row r="16" spans="2:9" s="1" customFormat="1" ht="11.85" customHeight="1" x14ac:dyDescent="0.15">
      <c r="B16" s="177"/>
      <c r="C16" s="125" t="s">
        <v>1745</v>
      </c>
    </row>
    <row r="17" spans="2:3" s="1" customFormat="1" ht="11.85" customHeight="1" x14ac:dyDescent="0.15">
      <c r="B17" s="177"/>
      <c r="C17" s="126" t="s">
        <v>1748</v>
      </c>
    </row>
    <row r="18" spans="2:3" s="1" customFormat="1" ht="14.65" customHeight="1" x14ac:dyDescent="0.15">
      <c r="B18" s="127" t="s">
        <v>1866</v>
      </c>
      <c r="C18" s="128"/>
    </row>
    <row r="19" spans="2:3" s="1" customFormat="1" ht="8.65" customHeight="1" x14ac:dyDescent="0.2">
      <c r="B19" s="24"/>
      <c r="C19" s="24"/>
    </row>
    <row r="20" spans="2:3" s="1" customFormat="1" ht="11.85" customHeight="1" x14ac:dyDescent="0.15">
      <c r="B20" s="177" t="s">
        <v>1867</v>
      </c>
      <c r="C20" s="125" t="s">
        <v>1729</v>
      </c>
    </row>
    <row r="21" spans="2:3" s="1" customFormat="1" ht="11.85" customHeight="1" x14ac:dyDescent="0.15">
      <c r="B21" s="177"/>
      <c r="C21" s="126" t="s">
        <v>1730</v>
      </c>
    </row>
    <row r="22" spans="2:3" s="1" customFormat="1" ht="11.85" customHeight="1" x14ac:dyDescent="0.15">
      <c r="B22" s="177"/>
      <c r="C22" s="125" t="s">
        <v>1734</v>
      </c>
    </row>
    <row r="23" spans="2:3" s="1" customFormat="1" ht="11.85" customHeight="1" x14ac:dyDescent="0.15">
      <c r="B23" s="177"/>
      <c r="C23" s="126" t="s">
        <v>1735</v>
      </c>
    </row>
    <row r="24" spans="2:3" s="1" customFormat="1" ht="11.85" customHeight="1" x14ac:dyDescent="0.15">
      <c r="B24" s="177"/>
      <c r="C24" s="125" t="s">
        <v>1739</v>
      </c>
    </row>
    <row r="25" spans="2:3" s="1" customFormat="1" ht="11.85" customHeight="1" x14ac:dyDescent="0.15">
      <c r="B25" s="177"/>
      <c r="C25" s="126" t="s">
        <v>1742</v>
      </c>
    </row>
    <row r="26" spans="2:3" s="1" customFormat="1" ht="11.85" customHeight="1" x14ac:dyDescent="0.15">
      <c r="B26" s="177"/>
      <c r="C26" s="125" t="s">
        <v>1744</v>
      </c>
    </row>
    <row r="27" spans="2:3" s="1" customFormat="1" ht="11.85" customHeight="1" x14ac:dyDescent="0.15">
      <c r="B27" s="177"/>
      <c r="C27" s="126" t="s">
        <v>1749</v>
      </c>
    </row>
    <row r="28" spans="2:3" s="1" customFormat="1" ht="14.65" customHeight="1" x14ac:dyDescent="0.15">
      <c r="B28" s="127" t="s">
        <v>1867</v>
      </c>
      <c r="C28" s="128"/>
    </row>
    <row r="29" spans="2:3" s="1" customFormat="1" ht="8.65" customHeight="1" x14ac:dyDescent="0.2">
      <c r="B29" s="24"/>
      <c r="C29" s="24"/>
    </row>
    <row r="30" spans="2:3" s="1" customFormat="1" ht="11.85" customHeight="1" x14ac:dyDescent="0.15">
      <c r="B30" s="177" t="s">
        <v>1868</v>
      </c>
      <c r="C30" s="125" t="s">
        <v>1599</v>
      </c>
    </row>
    <row r="31" spans="2:3" s="1" customFormat="1" ht="11.85" customHeight="1" x14ac:dyDescent="0.15">
      <c r="B31" s="177"/>
      <c r="C31" s="126" t="s">
        <v>1728</v>
      </c>
    </row>
    <row r="32" spans="2:3" s="1" customFormat="1" ht="11.85" customHeight="1" x14ac:dyDescent="0.15">
      <c r="B32" s="177"/>
      <c r="C32" s="125" t="s">
        <v>1600</v>
      </c>
    </row>
    <row r="33" spans="2:3" s="1" customFormat="1" ht="11.85" customHeight="1" x14ac:dyDescent="0.15">
      <c r="B33" s="177"/>
      <c r="C33" s="126" t="s">
        <v>1731</v>
      </c>
    </row>
    <row r="34" spans="2:3" s="1" customFormat="1" ht="11.85" customHeight="1" x14ac:dyDescent="0.15">
      <c r="B34" s="177"/>
      <c r="C34" s="125" t="s">
        <v>1602</v>
      </c>
    </row>
    <row r="35" spans="2:3" s="1" customFormat="1" ht="11.85" customHeight="1" x14ac:dyDescent="0.15">
      <c r="B35" s="177"/>
      <c r="C35" s="126" t="s">
        <v>1736</v>
      </c>
    </row>
    <row r="36" spans="2:3" s="1" customFormat="1" ht="11.85" customHeight="1" x14ac:dyDescent="0.15">
      <c r="B36" s="177"/>
      <c r="C36" s="125" t="s">
        <v>1603</v>
      </c>
    </row>
    <row r="37" spans="2:3" s="1" customFormat="1" ht="11.85" customHeight="1" x14ac:dyDescent="0.15">
      <c r="B37" s="177"/>
      <c r="C37" s="126" t="s">
        <v>1604</v>
      </c>
    </row>
    <row r="38" spans="2:3" s="1" customFormat="1" ht="11.85" customHeight="1" x14ac:dyDescent="0.15">
      <c r="B38" s="177"/>
      <c r="C38" s="125" t="s">
        <v>1740</v>
      </c>
    </row>
    <row r="39" spans="2:3" s="1" customFormat="1" ht="11.85" customHeight="1" x14ac:dyDescent="0.15">
      <c r="B39" s="177"/>
      <c r="C39" s="126" t="s">
        <v>1605</v>
      </c>
    </row>
    <row r="40" spans="2:3" s="1" customFormat="1" ht="11.85" customHeight="1" x14ac:dyDescent="0.15">
      <c r="B40" s="177"/>
      <c r="C40" s="125" t="s">
        <v>1743</v>
      </c>
    </row>
    <row r="41" spans="2:3" s="1" customFormat="1" ht="11.85" customHeight="1" x14ac:dyDescent="0.15">
      <c r="B41" s="177"/>
      <c r="C41" s="126" t="s">
        <v>1746</v>
      </c>
    </row>
    <row r="42" spans="2:3" s="1" customFormat="1" ht="11.85" customHeight="1" x14ac:dyDescent="0.15">
      <c r="B42" s="177"/>
      <c r="C42" s="125" t="s">
        <v>1609</v>
      </c>
    </row>
    <row r="43" spans="2:3" s="1" customFormat="1" ht="11.85" customHeight="1" x14ac:dyDescent="0.15">
      <c r="B43" s="177"/>
      <c r="C43" s="126" t="s">
        <v>1611</v>
      </c>
    </row>
    <row r="44" spans="2:3" s="1" customFormat="1" ht="11.85" customHeight="1" x14ac:dyDescent="0.15">
      <c r="B44" s="177"/>
      <c r="C44" s="125" t="s">
        <v>1747</v>
      </c>
    </row>
    <row r="45" spans="2:3" s="1" customFormat="1" ht="14.65" customHeight="1" x14ac:dyDescent="0.15">
      <c r="B45" s="127" t="s">
        <v>1868</v>
      </c>
      <c r="C45" s="128"/>
    </row>
    <row r="46" spans="2:3" s="1" customFormat="1" ht="8.65" customHeight="1" x14ac:dyDescent="0.2">
      <c r="B46" s="24"/>
      <c r="C46" s="24"/>
    </row>
    <row r="47" spans="2:3" s="1" customFormat="1" ht="11.85" customHeight="1" x14ac:dyDescent="0.15">
      <c r="B47" s="177" t="s">
        <v>1869</v>
      </c>
      <c r="C47" s="126" t="s">
        <v>1601</v>
      </c>
    </row>
    <row r="48" spans="2:3" s="1" customFormat="1" ht="11.85" customHeight="1" x14ac:dyDescent="0.15">
      <c r="B48" s="177"/>
      <c r="C48" s="125" t="s">
        <v>1761</v>
      </c>
    </row>
    <row r="49" spans="2:3" s="1" customFormat="1" ht="11.85" customHeight="1" x14ac:dyDescent="0.15">
      <c r="B49" s="177"/>
      <c r="C49" s="126" t="s">
        <v>1767</v>
      </c>
    </row>
    <row r="50" spans="2:3" s="1" customFormat="1" ht="11.85" customHeight="1" x14ac:dyDescent="0.15">
      <c r="B50" s="177"/>
      <c r="C50" s="125" t="s">
        <v>1606</v>
      </c>
    </row>
    <row r="51" spans="2:3" s="1" customFormat="1" ht="11.85" customHeight="1" x14ac:dyDescent="0.15">
      <c r="B51" s="177"/>
      <c r="C51" s="126" t="s">
        <v>1607</v>
      </c>
    </row>
    <row r="52" spans="2:3" s="1" customFormat="1" ht="11.85" customHeight="1" x14ac:dyDescent="0.15">
      <c r="B52" s="177"/>
      <c r="C52" s="125" t="s">
        <v>1768</v>
      </c>
    </row>
    <row r="53" spans="2:3" s="1" customFormat="1" ht="11.85" customHeight="1" x14ac:dyDescent="0.15">
      <c r="B53" s="177"/>
      <c r="C53" s="126" t="s">
        <v>1608</v>
      </c>
    </row>
    <row r="54" spans="2:3" s="1" customFormat="1" ht="11.85" customHeight="1" x14ac:dyDescent="0.15">
      <c r="B54" s="177"/>
      <c r="C54" s="125" t="s">
        <v>1610</v>
      </c>
    </row>
    <row r="55" spans="2:3" s="1" customFormat="1" ht="11.85" customHeight="1" x14ac:dyDescent="0.15">
      <c r="B55" s="177"/>
      <c r="C55" s="126" t="s">
        <v>1771</v>
      </c>
    </row>
    <row r="56" spans="2:3" s="1" customFormat="1" ht="11.85" customHeight="1" x14ac:dyDescent="0.15">
      <c r="B56" s="177"/>
      <c r="C56" s="125" t="s">
        <v>1612</v>
      </c>
    </row>
    <row r="57" spans="2:3" s="1" customFormat="1" ht="14.65" customHeight="1" x14ac:dyDescent="0.15">
      <c r="B57" s="127" t="s">
        <v>1869</v>
      </c>
      <c r="C57" s="128"/>
    </row>
    <row r="58" spans="2:3" s="1" customFormat="1" ht="8.65" customHeight="1" x14ac:dyDescent="0.2">
      <c r="B58" s="24"/>
      <c r="C58" s="24"/>
    </row>
    <row r="59" spans="2:3" s="1" customFormat="1" ht="11.85" customHeight="1" x14ac:dyDescent="0.15">
      <c r="B59" s="177" t="s">
        <v>1870</v>
      </c>
      <c r="C59" s="126" t="s">
        <v>1613</v>
      </c>
    </row>
    <row r="60" spans="2:3" s="1" customFormat="1" ht="11.85" customHeight="1" x14ac:dyDescent="0.15">
      <c r="B60" s="177"/>
      <c r="C60" s="125" t="s">
        <v>1614</v>
      </c>
    </row>
    <row r="61" spans="2:3" s="1" customFormat="1" ht="11.85" customHeight="1" x14ac:dyDescent="0.15">
      <c r="B61" s="177"/>
      <c r="C61" s="126" t="s">
        <v>1615</v>
      </c>
    </row>
    <row r="62" spans="2:3" s="1" customFormat="1" ht="11.85" customHeight="1" x14ac:dyDescent="0.15">
      <c r="B62" s="177"/>
      <c r="C62" s="125" t="s">
        <v>1616</v>
      </c>
    </row>
    <row r="63" spans="2:3" s="1" customFormat="1" ht="11.85" customHeight="1" x14ac:dyDescent="0.15">
      <c r="B63" s="177"/>
      <c r="C63" s="126" t="s">
        <v>1654</v>
      </c>
    </row>
    <row r="64" spans="2:3" s="1" customFormat="1" ht="11.85" customHeight="1" x14ac:dyDescent="0.15">
      <c r="B64" s="177"/>
      <c r="C64" s="125" t="s">
        <v>1618</v>
      </c>
    </row>
    <row r="65" spans="2:3" s="1" customFormat="1" ht="14.65" customHeight="1" x14ac:dyDescent="0.15">
      <c r="B65" s="127" t="s">
        <v>1870</v>
      </c>
      <c r="C65" s="128"/>
    </row>
    <row r="66" spans="2:3" s="1" customFormat="1" ht="8.65" customHeight="1" x14ac:dyDescent="0.2">
      <c r="B66" s="24"/>
      <c r="C66" s="24"/>
    </row>
    <row r="67" spans="2:3" s="1" customFormat="1" ht="11.85" customHeight="1" x14ac:dyDescent="0.15">
      <c r="B67" s="177" t="s">
        <v>1871</v>
      </c>
      <c r="C67" s="126" t="s">
        <v>1619</v>
      </c>
    </row>
    <row r="68" spans="2:3" s="1" customFormat="1" ht="11.85" customHeight="1" x14ac:dyDescent="0.15">
      <c r="B68" s="177"/>
      <c r="C68" s="125" t="s">
        <v>1620</v>
      </c>
    </row>
    <row r="69" spans="2:3" s="1" customFormat="1" ht="11.85" customHeight="1" x14ac:dyDescent="0.15">
      <c r="B69" s="177"/>
      <c r="C69" s="126" t="s">
        <v>1621</v>
      </c>
    </row>
    <row r="70" spans="2:3" s="1" customFormat="1" ht="11.85" customHeight="1" x14ac:dyDescent="0.15">
      <c r="B70" s="177"/>
      <c r="C70" s="125" t="s">
        <v>1623</v>
      </c>
    </row>
    <row r="71" spans="2:3" s="1" customFormat="1" ht="11.85" customHeight="1" x14ac:dyDescent="0.15">
      <c r="B71" s="177"/>
      <c r="C71" s="126" t="s">
        <v>1624</v>
      </c>
    </row>
    <row r="72" spans="2:3" s="1" customFormat="1" ht="11.85" customHeight="1" x14ac:dyDescent="0.15">
      <c r="B72" s="177"/>
      <c r="C72" s="125" t="s">
        <v>1625</v>
      </c>
    </row>
    <row r="73" spans="2:3" s="1" customFormat="1" ht="11.85" customHeight="1" x14ac:dyDescent="0.15">
      <c r="B73" s="177"/>
      <c r="C73" s="126" t="s">
        <v>1626</v>
      </c>
    </row>
    <row r="74" spans="2:3" s="1" customFormat="1" ht="11.85" customHeight="1" x14ac:dyDescent="0.15">
      <c r="B74" s="177"/>
      <c r="C74" s="125" t="s">
        <v>1627</v>
      </c>
    </row>
    <row r="75" spans="2:3" s="1" customFormat="1" ht="11.85" customHeight="1" x14ac:dyDescent="0.15">
      <c r="B75" s="177"/>
      <c r="C75" s="126" t="s">
        <v>1628</v>
      </c>
    </row>
    <row r="76" spans="2:3" s="1" customFormat="1" ht="11.85" customHeight="1" x14ac:dyDescent="0.15">
      <c r="B76" s="177"/>
      <c r="C76" s="125" t="s">
        <v>1629</v>
      </c>
    </row>
    <row r="77" spans="2:3" s="1" customFormat="1" ht="11.85" customHeight="1" x14ac:dyDescent="0.15">
      <c r="B77" s="177"/>
      <c r="C77" s="126" t="s">
        <v>1617</v>
      </c>
    </row>
    <row r="78" spans="2:3" s="1" customFormat="1" ht="11.85" customHeight="1" x14ac:dyDescent="0.15">
      <c r="B78" s="177"/>
      <c r="C78" s="125" t="s">
        <v>1630</v>
      </c>
    </row>
    <row r="79" spans="2:3" s="1" customFormat="1" ht="11.85" customHeight="1" x14ac:dyDescent="0.15">
      <c r="B79" s="177"/>
      <c r="C79" s="126" t="s">
        <v>1631</v>
      </c>
    </row>
    <row r="80" spans="2:3" s="1" customFormat="1" ht="11.85" customHeight="1" x14ac:dyDescent="0.15">
      <c r="B80" s="177"/>
      <c r="C80" s="125" t="s">
        <v>1632</v>
      </c>
    </row>
    <row r="81" spans="2:3" s="1" customFormat="1" ht="11.85" customHeight="1" x14ac:dyDescent="0.15">
      <c r="B81" s="177"/>
      <c r="C81" s="126" t="s">
        <v>1633</v>
      </c>
    </row>
    <row r="82" spans="2:3" s="1" customFormat="1" ht="11.85" customHeight="1" x14ac:dyDescent="0.15">
      <c r="B82" s="177"/>
      <c r="C82" s="125" t="s">
        <v>1634</v>
      </c>
    </row>
    <row r="83" spans="2:3" s="1" customFormat="1" ht="14.65" customHeight="1" x14ac:dyDescent="0.15">
      <c r="B83" s="127" t="s">
        <v>1871</v>
      </c>
      <c r="C83" s="128"/>
    </row>
    <row r="84" spans="2:3" s="1" customFormat="1" ht="8.65" customHeight="1" x14ac:dyDescent="0.2">
      <c r="B84" s="24"/>
      <c r="C84" s="24"/>
    </row>
    <row r="85" spans="2:3" s="1" customFormat="1" ht="11.85" customHeight="1" x14ac:dyDescent="0.15">
      <c r="B85" s="177" t="s">
        <v>1872</v>
      </c>
      <c r="C85" s="126" t="s">
        <v>1638</v>
      </c>
    </row>
    <row r="86" spans="2:3" s="1" customFormat="1" ht="11.85" customHeight="1" x14ac:dyDescent="0.15">
      <c r="B86" s="177"/>
      <c r="C86" s="125" t="s">
        <v>1640</v>
      </c>
    </row>
    <row r="87" spans="2:3" s="1" customFormat="1" ht="11.85" customHeight="1" x14ac:dyDescent="0.15">
      <c r="B87" s="177"/>
      <c r="C87" s="126" t="s">
        <v>1641</v>
      </c>
    </row>
    <row r="88" spans="2:3" s="1" customFormat="1" ht="11.85" customHeight="1" x14ac:dyDescent="0.15">
      <c r="B88" s="177"/>
      <c r="C88" s="125" t="s">
        <v>1622</v>
      </c>
    </row>
    <row r="89" spans="2:3" s="1" customFormat="1" ht="11.85" customHeight="1" x14ac:dyDescent="0.15">
      <c r="B89" s="177"/>
      <c r="C89" s="126" t="s">
        <v>1642</v>
      </c>
    </row>
    <row r="90" spans="2:3" s="1" customFormat="1" ht="11.85" customHeight="1" x14ac:dyDescent="0.15">
      <c r="B90" s="177"/>
      <c r="C90" s="125" t="s">
        <v>1643</v>
      </c>
    </row>
    <row r="91" spans="2:3" s="1" customFormat="1" ht="11.85" customHeight="1" x14ac:dyDescent="0.15">
      <c r="B91" s="177"/>
      <c r="C91" s="126" t="s">
        <v>1644</v>
      </c>
    </row>
    <row r="92" spans="2:3" s="1" customFormat="1" ht="11.85" customHeight="1" x14ac:dyDescent="0.15">
      <c r="B92" s="177"/>
      <c r="C92" s="125" t="s">
        <v>1651</v>
      </c>
    </row>
    <row r="93" spans="2:3" s="1" customFormat="1" ht="11.85" customHeight="1" x14ac:dyDescent="0.15">
      <c r="B93" s="177"/>
      <c r="C93" s="126" t="s">
        <v>1658</v>
      </c>
    </row>
    <row r="94" spans="2:3" s="1" customFormat="1" ht="14.65" customHeight="1" x14ac:dyDescent="0.15">
      <c r="B94" s="127" t="s">
        <v>1872</v>
      </c>
      <c r="C94" s="128"/>
    </row>
    <row r="95" spans="2:3" s="1" customFormat="1" ht="8.65" customHeight="1" x14ac:dyDescent="0.2">
      <c r="B95" s="24"/>
      <c r="C95" s="24"/>
    </row>
    <row r="96" spans="2:3" s="1" customFormat="1" ht="11.85" customHeight="1" x14ac:dyDescent="0.15">
      <c r="B96" s="177" t="s">
        <v>1873</v>
      </c>
      <c r="C96" s="125" t="s">
        <v>1653</v>
      </c>
    </row>
    <row r="97" spans="2:3" s="1" customFormat="1" ht="11.85" customHeight="1" x14ac:dyDescent="0.15">
      <c r="B97" s="177"/>
      <c r="C97" s="126" t="s">
        <v>1655</v>
      </c>
    </row>
    <row r="98" spans="2:3" s="1" customFormat="1" ht="14.65" customHeight="1" x14ac:dyDescent="0.15">
      <c r="B98" s="127" t="s">
        <v>1873</v>
      </c>
      <c r="C98" s="128"/>
    </row>
    <row r="99" spans="2:3" s="1" customFormat="1" ht="8.65" customHeight="1" x14ac:dyDescent="0.2">
      <c r="B99" s="24"/>
      <c r="C99" s="24"/>
    </row>
    <row r="100" spans="2:3" s="1" customFormat="1" ht="11.85" customHeight="1" x14ac:dyDescent="0.15">
      <c r="B100" s="177" t="s">
        <v>1874</v>
      </c>
      <c r="C100" s="125" t="s">
        <v>1639</v>
      </c>
    </row>
    <row r="101" spans="2:3" s="1" customFormat="1" ht="11.85" customHeight="1" x14ac:dyDescent="0.15">
      <c r="B101" s="177"/>
      <c r="C101" s="126" t="s">
        <v>1635</v>
      </c>
    </row>
    <row r="102" spans="2:3" s="1" customFormat="1" ht="11.85" customHeight="1" x14ac:dyDescent="0.15">
      <c r="B102" s="177"/>
      <c r="C102" s="125" t="s">
        <v>1636</v>
      </c>
    </row>
    <row r="103" spans="2:3" s="1" customFormat="1" ht="11.85" customHeight="1" x14ac:dyDescent="0.15">
      <c r="B103" s="177"/>
      <c r="C103" s="126" t="s">
        <v>1645</v>
      </c>
    </row>
    <row r="104" spans="2:3" s="1" customFormat="1" ht="11.85" customHeight="1" x14ac:dyDescent="0.15">
      <c r="B104" s="177"/>
      <c r="C104" s="125" t="s">
        <v>1646</v>
      </c>
    </row>
    <row r="105" spans="2:3" s="1" customFormat="1" ht="11.85" customHeight="1" x14ac:dyDescent="0.15">
      <c r="B105" s="177"/>
      <c r="C105" s="126" t="s">
        <v>1647</v>
      </c>
    </row>
    <row r="106" spans="2:3" s="1" customFormat="1" ht="11.85" customHeight="1" x14ac:dyDescent="0.15">
      <c r="B106" s="177"/>
      <c r="C106" s="125" t="s">
        <v>1648</v>
      </c>
    </row>
    <row r="107" spans="2:3" s="1" customFormat="1" ht="11.85" customHeight="1" x14ac:dyDescent="0.15">
      <c r="B107" s="177"/>
      <c r="C107" s="126" t="s">
        <v>1649</v>
      </c>
    </row>
    <row r="108" spans="2:3" s="1" customFormat="1" ht="11.85" customHeight="1" x14ac:dyDescent="0.15">
      <c r="B108" s="177"/>
      <c r="C108" s="125" t="s">
        <v>1650</v>
      </c>
    </row>
    <row r="109" spans="2:3" s="1" customFormat="1" ht="11.85" customHeight="1" x14ac:dyDescent="0.15">
      <c r="B109" s="177"/>
      <c r="C109" s="126" t="s">
        <v>1652</v>
      </c>
    </row>
    <row r="110" spans="2:3" s="1" customFormat="1" ht="11.85" customHeight="1" x14ac:dyDescent="0.15">
      <c r="B110" s="177"/>
      <c r="C110" s="125" t="s">
        <v>1637</v>
      </c>
    </row>
    <row r="111" spans="2:3" s="1" customFormat="1" ht="11.85" customHeight="1" x14ac:dyDescent="0.15">
      <c r="B111" s="177"/>
      <c r="C111" s="126" t="s">
        <v>1656</v>
      </c>
    </row>
    <row r="112" spans="2:3" s="1" customFormat="1" ht="11.85" customHeight="1" x14ac:dyDescent="0.15">
      <c r="B112" s="177"/>
      <c r="C112" s="125" t="s">
        <v>1657</v>
      </c>
    </row>
    <row r="113" spans="2:3" s="1" customFormat="1" ht="11.85" customHeight="1" x14ac:dyDescent="0.15">
      <c r="B113" s="177"/>
      <c r="C113" s="126" t="s">
        <v>1659</v>
      </c>
    </row>
    <row r="114" spans="2:3" s="1" customFormat="1" ht="11.85" customHeight="1" x14ac:dyDescent="0.15">
      <c r="B114" s="177"/>
      <c r="C114" s="125" t="s">
        <v>1660</v>
      </c>
    </row>
    <row r="115" spans="2:3" s="1" customFormat="1" ht="14.65" customHeight="1" x14ac:dyDescent="0.15">
      <c r="B115" s="127" t="s">
        <v>1874</v>
      </c>
      <c r="C115" s="128"/>
    </row>
    <row r="116" spans="2:3" s="1" customFormat="1" ht="8.65" customHeight="1" x14ac:dyDescent="0.2">
      <c r="B116" s="24"/>
      <c r="C116" s="24"/>
    </row>
    <row r="117" spans="2:3" s="1" customFormat="1" ht="11.85" customHeight="1" x14ac:dyDescent="0.15">
      <c r="B117" s="177" t="s">
        <v>1875</v>
      </c>
      <c r="C117" s="126" t="s">
        <v>1751</v>
      </c>
    </row>
    <row r="118" spans="2:3" s="1" customFormat="1" ht="11.85" customHeight="1" x14ac:dyDescent="0.15">
      <c r="B118" s="177"/>
      <c r="C118" s="125" t="s">
        <v>1752</v>
      </c>
    </row>
    <row r="119" spans="2:3" s="1" customFormat="1" ht="14.65" customHeight="1" x14ac:dyDescent="0.15">
      <c r="B119" s="127" t="s">
        <v>1875</v>
      </c>
      <c r="C119" s="128"/>
    </row>
    <row r="120" spans="2:3" s="1" customFormat="1" ht="8.65" customHeight="1" x14ac:dyDescent="0.2">
      <c r="B120" s="24"/>
      <c r="C120" s="24"/>
    </row>
    <row r="121" spans="2:3" s="1" customFormat="1" ht="11.85" customHeight="1" x14ac:dyDescent="0.15">
      <c r="B121" s="177" t="s">
        <v>1876</v>
      </c>
      <c r="C121" s="126" t="s">
        <v>1667</v>
      </c>
    </row>
    <row r="122" spans="2:3" s="1" customFormat="1" ht="11.85" customHeight="1" x14ac:dyDescent="0.15">
      <c r="B122" s="177"/>
      <c r="C122" s="125" t="s">
        <v>1671</v>
      </c>
    </row>
    <row r="123" spans="2:3" s="1" customFormat="1" ht="11.85" customHeight="1" x14ac:dyDescent="0.15">
      <c r="B123" s="177"/>
      <c r="C123" s="126" t="s">
        <v>1673</v>
      </c>
    </row>
    <row r="124" spans="2:3" s="1" customFormat="1" ht="11.85" customHeight="1" x14ac:dyDescent="0.15">
      <c r="B124" s="177"/>
      <c r="C124" s="125" t="s">
        <v>1676</v>
      </c>
    </row>
    <row r="125" spans="2:3" s="1" customFormat="1" ht="11.85" customHeight="1" x14ac:dyDescent="0.15">
      <c r="B125" s="177"/>
      <c r="C125" s="126" t="s">
        <v>1677</v>
      </c>
    </row>
    <row r="126" spans="2:3" s="1" customFormat="1" ht="11.85" customHeight="1" x14ac:dyDescent="0.15">
      <c r="B126" s="177"/>
      <c r="C126" s="125" t="s">
        <v>1678</v>
      </c>
    </row>
    <row r="127" spans="2:3" s="1" customFormat="1" ht="11.85" customHeight="1" x14ac:dyDescent="0.15">
      <c r="B127" s="177"/>
      <c r="C127" s="126" t="s">
        <v>1679</v>
      </c>
    </row>
    <row r="128" spans="2:3" s="1" customFormat="1" ht="14.65" customHeight="1" x14ac:dyDescent="0.15">
      <c r="B128" s="127" t="s">
        <v>1876</v>
      </c>
      <c r="C128" s="128"/>
    </row>
    <row r="129" spans="2:3" s="1" customFormat="1" ht="8.65" customHeight="1" x14ac:dyDescent="0.2">
      <c r="B129" s="24"/>
      <c r="C129" s="24"/>
    </row>
    <row r="130" spans="2:3" s="1" customFormat="1" ht="11.85" customHeight="1" x14ac:dyDescent="0.15">
      <c r="B130" s="177" t="s">
        <v>1877</v>
      </c>
      <c r="C130" s="125" t="s">
        <v>1750</v>
      </c>
    </row>
    <row r="131" spans="2:3" s="1" customFormat="1" ht="11.85" customHeight="1" x14ac:dyDescent="0.15">
      <c r="B131" s="177"/>
      <c r="C131" s="126" t="s">
        <v>1662</v>
      </c>
    </row>
    <row r="132" spans="2:3" s="1" customFormat="1" ht="11.85" customHeight="1" x14ac:dyDescent="0.15">
      <c r="B132" s="177"/>
      <c r="C132" s="125" t="s">
        <v>1668</v>
      </c>
    </row>
    <row r="133" spans="2:3" s="1" customFormat="1" ht="11.85" customHeight="1" x14ac:dyDescent="0.15">
      <c r="B133" s="177"/>
      <c r="C133" s="126" t="s">
        <v>1669</v>
      </c>
    </row>
    <row r="134" spans="2:3" s="1" customFormat="1" ht="11.85" customHeight="1" x14ac:dyDescent="0.15">
      <c r="B134" s="177"/>
      <c r="C134" s="125" t="s">
        <v>1672</v>
      </c>
    </row>
    <row r="135" spans="2:3" s="1" customFormat="1" ht="11.85" customHeight="1" x14ac:dyDescent="0.15">
      <c r="B135" s="177"/>
      <c r="C135" s="126" t="s">
        <v>1675</v>
      </c>
    </row>
    <row r="136" spans="2:3" s="1" customFormat="1" ht="11.85" customHeight="1" x14ac:dyDescent="0.15">
      <c r="B136" s="177"/>
      <c r="C136" s="125" t="s">
        <v>1682</v>
      </c>
    </row>
    <row r="137" spans="2:3" s="1" customFormat="1" ht="11.85" customHeight="1" x14ac:dyDescent="0.15">
      <c r="B137" s="177"/>
      <c r="C137" s="126" t="s">
        <v>1683</v>
      </c>
    </row>
    <row r="138" spans="2:3" s="1" customFormat="1" ht="11.85" customHeight="1" x14ac:dyDescent="0.15">
      <c r="B138" s="177"/>
      <c r="C138" s="125" t="s">
        <v>1684</v>
      </c>
    </row>
    <row r="139" spans="2:3" s="1" customFormat="1" ht="14.65" customHeight="1" x14ac:dyDescent="0.15">
      <c r="B139" s="127" t="s">
        <v>1877</v>
      </c>
      <c r="C139" s="128"/>
    </row>
    <row r="140" spans="2:3" s="1" customFormat="1" ht="8.65" customHeight="1" x14ac:dyDescent="0.2">
      <c r="B140" s="24"/>
      <c r="C140" s="24"/>
    </row>
    <row r="141" spans="2:3" s="1" customFormat="1" ht="11.85" customHeight="1" x14ac:dyDescent="0.15">
      <c r="B141" s="177" t="s">
        <v>1878</v>
      </c>
      <c r="C141" s="126" t="s">
        <v>1661</v>
      </c>
    </row>
    <row r="142" spans="2:3" s="1" customFormat="1" ht="11.85" customHeight="1" x14ac:dyDescent="0.15">
      <c r="B142" s="177"/>
      <c r="C142" s="125" t="s">
        <v>1663</v>
      </c>
    </row>
    <row r="143" spans="2:3" s="1" customFormat="1" ht="11.85" customHeight="1" x14ac:dyDescent="0.15">
      <c r="B143" s="177"/>
      <c r="C143" s="126" t="s">
        <v>1664</v>
      </c>
    </row>
    <row r="144" spans="2:3" s="1" customFormat="1" ht="11.85" customHeight="1" x14ac:dyDescent="0.15">
      <c r="B144" s="177"/>
      <c r="C144" s="125" t="s">
        <v>1665</v>
      </c>
    </row>
    <row r="145" spans="2:3" s="1" customFormat="1" ht="11.85" customHeight="1" x14ac:dyDescent="0.15">
      <c r="B145" s="177"/>
      <c r="C145" s="126" t="s">
        <v>1666</v>
      </c>
    </row>
    <row r="146" spans="2:3" s="1" customFormat="1" ht="11.85" customHeight="1" x14ac:dyDescent="0.15">
      <c r="B146" s="177"/>
      <c r="C146" s="125" t="s">
        <v>1670</v>
      </c>
    </row>
    <row r="147" spans="2:3" s="1" customFormat="1" ht="11.85" customHeight="1" x14ac:dyDescent="0.15">
      <c r="B147" s="177"/>
      <c r="C147" s="126" t="s">
        <v>1674</v>
      </c>
    </row>
    <row r="148" spans="2:3" s="1" customFormat="1" ht="11.85" customHeight="1" x14ac:dyDescent="0.15">
      <c r="B148" s="177"/>
      <c r="C148" s="125" t="s">
        <v>1680</v>
      </c>
    </row>
    <row r="149" spans="2:3" s="1" customFormat="1" ht="11.85" customHeight="1" x14ac:dyDescent="0.15">
      <c r="B149" s="177"/>
      <c r="C149" s="126" t="s">
        <v>1681</v>
      </c>
    </row>
    <row r="150" spans="2:3" s="1" customFormat="1" ht="11.85" customHeight="1" x14ac:dyDescent="0.15">
      <c r="B150" s="177"/>
      <c r="C150" s="125" t="s">
        <v>1685</v>
      </c>
    </row>
    <row r="151" spans="2:3" s="1" customFormat="1" ht="11.85" customHeight="1" x14ac:dyDescent="0.15">
      <c r="B151" s="177"/>
      <c r="C151" s="126" t="s">
        <v>1686</v>
      </c>
    </row>
    <row r="152" spans="2:3" s="1" customFormat="1" ht="14.65" customHeight="1" x14ac:dyDescent="0.15">
      <c r="B152" s="127" t="s">
        <v>1878</v>
      </c>
      <c r="C152" s="128"/>
    </row>
    <row r="153" spans="2:3" s="1" customFormat="1" ht="8.65" customHeight="1" x14ac:dyDescent="0.2">
      <c r="B153" s="24"/>
      <c r="C153" s="24"/>
    </row>
    <row r="154" spans="2:3" s="1" customFormat="1" ht="11.85" customHeight="1" x14ac:dyDescent="0.15">
      <c r="B154" s="177" t="s">
        <v>1879</v>
      </c>
      <c r="C154" s="125" t="s">
        <v>1687</v>
      </c>
    </row>
    <row r="155" spans="2:3" s="1" customFormat="1" ht="11.85" customHeight="1" x14ac:dyDescent="0.15">
      <c r="B155" s="177"/>
      <c r="C155" s="126" t="s">
        <v>1758</v>
      </c>
    </row>
    <row r="156" spans="2:3" s="1" customFormat="1" ht="11.85" customHeight="1" x14ac:dyDescent="0.15">
      <c r="B156" s="177"/>
      <c r="C156" s="125" t="s">
        <v>1759</v>
      </c>
    </row>
    <row r="157" spans="2:3" s="1" customFormat="1" ht="11.85" customHeight="1" x14ac:dyDescent="0.15">
      <c r="B157" s="177"/>
      <c r="C157" s="126" t="s">
        <v>1688</v>
      </c>
    </row>
    <row r="158" spans="2:3" s="1" customFormat="1" ht="11.85" customHeight="1" x14ac:dyDescent="0.15">
      <c r="B158" s="177"/>
      <c r="C158" s="125" t="s">
        <v>1689</v>
      </c>
    </row>
    <row r="159" spans="2:3" s="1" customFormat="1" ht="11.85" customHeight="1" x14ac:dyDescent="0.15">
      <c r="B159" s="177"/>
      <c r="C159" s="126" t="s">
        <v>1690</v>
      </c>
    </row>
    <row r="160" spans="2:3" s="1" customFormat="1" ht="11.85" customHeight="1" x14ac:dyDescent="0.15">
      <c r="B160" s="177"/>
      <c r="C160" s="125" t="s">
        <v>1762</v>
      </c>
    </row>
    <row r="161" spans="2:3" s="1" customFormat="1" ht="11.85" customHeight="1" x14ac:dyDescent="0.15">
      <c r="B161" s="177"/>
      <c r="C161" s="126" t="s">
        <v>1691</v>
      </c>
    </row>
    <row r="162" spans="2:3" s="1" customFormat="1" ht="11.85" customHeight="1" x14ac:dyDescent="0.15">
      <c r="B162" s="177"/>
      <c r="C162" s="125" t="s">
        <v>1692</v>
      </c>
    </row>
    <row r="163" spans="2:3" s="1" customFormat="1" ht="11.85" customHeight="1" x14ac:dyDescent="0.15">
      <c r="B163" s="177"/>
      <c r="C163" s="126" t="s">
        <v>1694</v>
      </c>
    </row>
    <row r="164" spans="2:3" s="1" customFormat="1" ht="11.85" customHeight="1" x14ac:dyDescent="0.15">
      <c r="B164" s="177"/>
      <c r="C164" s="125" t="s">
        <v>1695</v>
      </c>
    </row>
    <row r="165" spans="2:3" s="1" customFormat="1" ht="11.85" customHeight="1" x14ac:dyDescent="0.15">
      <c r="B165" s="177"/>
      <c r="C165" s="126" t="s">
        <v>1696</v>
      </c>
    </row>
    <row r="166" spans="2:3" s="1" customFormat="1" ht="11.85" customHeight="1" x14ac:dyDescent="0.15">
      <c r="B166" s="177"/>
      <c r="C166" s="125" t="s">
        <v>1697</v>
      </c>
    </row>
    <row r="167" spans="2:3" s="1" customFormat="1" ht="11.85" customHeight="1" x14ac:dyDescent="0.15">
      <c r="B167" s="177"/>
      <c r="C167" s="126" t="s">
        <v>1698</v>
      </c>
    </row>
    <row r="168" spans="2:3" s="1" customFormat="1" ht="11.85" customHeight="1" x14ac:dyDescent="0.15">
      <c r="B168" s="177"/>
      <c r="C168" s="125" t="s">
        <v>1699</v>
      </c>
    </row>
    <row r="169" spans="2:3" s="1" customFormat="1" ht="11.85" customHeight="1" x14ac:dyDescent="0.15">
      <c r="B169" s="177"/>
      <c r="C169" s="126" t="s">
        <v>1700</v>
      </c>
    </row>
    <row r="170" spans="2:3" s="1" customFormat="1" ht="11.85" customHeight="1" x14ac:dyDescent="0.15">
      <c r="B170" s="177"/>
      <c r="C170" s="125" t="s">
        <v>1701</v>
      </c>
    </row>
    <row r="171" spans="2:3" s="1" customFormat="1" ht="11.85" customHeight="1" x14ac:dyDescent="0.15">
      <c r="B171" s="177"/>
      <c r="C171" s="126" t="s">
        <v>1702</v>
      </c>
    </row>
    <row r="172" spans="2:3" s="1" customFormat="1" ht="14.65" customHeight="1" x14ac:dyDescent="0.15">
      <c r="B172" s="127" t="s">
        <v>1879</v>
      </c>
      <c r="C172" s="128"/>
    </row>
    <row r="173" spans="2:3" s="1" customFormat="1" ht="8.65" customHeight="1" x14ac:dyDescent="0.2">
      <c r="B173" s="24"/>
      <c r="C173" s="24"/>
    </row>
    <row r="174" spans="2:3" s="1" customFormat="1" ht="11.85" customHeight="1" x14ac:dyDescent="0.15">
      <c r="B174" s="177" t="s">
        <v>1880</v>
      </c>
      <c r="C174" s="125" t="s">
        <v>1763</v>
      </c>
    </row>
    <row r="175" spans="2:3" s="1" customFormat="1" ht="11.85" customHeight="1" x14ac:dyDescent="0.15">
      <c r="B175" s="177"/>
      <c r="C175" s="126" t="s">
        <v>1764</v>
      </c>
    </row>
    <row r="176" spans="2:3" s="1" customFormat="1" ht="11.85" customHeight="1" x14ac:dyDescent="0.15">
      <c r="B176" s="177"/>
      <c r="C176" s="125" t="s">
        <v>1769</v>
      </c>
    </row>
    <row r="177" spans="2:3" s="1" customFormat="1" ht="11.85" customHeight="1" x14ac:dyDescent="0.15">
      <c r="B177" s="177"/>
      <c r="C177" s="126" t="s">
        <v>1770</v>
      </c>
    </row>
    <row r="178" spans="2:3" s="1" customFormat="1" ht="11.85" customHeight="1" x14ac:dyDescent="0.15">
      <c r="B178" s="177"/>
      <c r="C178" s="125" t="s">
        <v>1772</v>
      </c>
    </row>
    <row r="179" spans="2:3" s="1" customFormat="1" ht="14.65" customHeight="1" x14ac:dyDescent="0.15">
      <c r="B179" s="127" t="s">
        <v>1880</v>
      </c>
      <c r="C179" s="128"/>
    </row>
    <row r="180" spans="2:3" s="1" customFormat="1" ht="8.65" customHeight="1" x14ac:dyDescent="0.2">
      <c r="B180" s="24"/>
      <c r="C180" s="24"/>
    </row>
    <row r="181" spans="2:3" s="1" customFormat="1" ht="11.85" customHeight="1" x14ac:dyDescent="0.15">
      <c r="B181" s="177" t="s">
        <v>1881</v>
      </c>
      <c r="C181" s="126" t="s">
        <v>1709</v>
      </c>
    </row>
    <row r="182" spans="2:3" s="1" customFormat="1" ht="11.85" customHeight="1" x14ac:dyDescent="0.15">
      <c r="B182" s="177"/>
      <c r="C182" s="125" t="s">
        <v>1710</v>
      </c>
    </row>
    <row r="183" spans="2:3" s="1" customFormat="1" ht="11.85" customHeight="1" x14ac:dyDescent="0.15">
      <c r="B183" s="177"/>
      <c r="C183" s="126" t="s">
        <v>1703</v>
      </c>
    </row>
    <row r="184" spans="2:3" s="1" customFormat="1" ht="11.85" customHeight="1" x14ac:dyDescent="0.15">
      <c r="B184" s="177"/>
      <c r="C184" s="125" t="s">
        <v>1716</v>
      </c>
    </row>
    <row r="185" spans="2:3" s="1" customFormat="1" ht="11.85" customHeight="1" x14ac:dyDescent="0.15">
      <c r="B185" s="177"/>
      <c r="C185" s="126" t="s">
        <v>1693</v>
      </c>
    </row>
    <row r="186" spans="2:3" s="1" customFormat="1" ht="11.85" customHeight="1" x14ac:dyDescent="0.15">
      <c r="B186" s="177"/>
      <c r="C186" s="125" t="s">
        <v>1721</v>
      </c>
    </row>
    <row r="187" spans="2:3" s="1" customFormat="1" ht="11.85" customHeight="1" x14ac:dyDescent="0.15">
      <c r="B187" s="177"/>
      <c r="C187" s="126" t="s">
        <v>1723</v>
      </c>
    </row>
    <row r="188" spans="2:3" s="1" customFormat="1" ht="11.85" customHeight="1" x14ac:dyDescent="0.15">
      <c r="B188" s="177"/>
      <c r="C188" s="125" t="s">
        <v>1724</v>
      </c>
    </row>
    <row r="189" spans="2:3" s="1" customFormat="1" ht="14.65" customHeight="1" x14ac:dyDescent="0.15">
      <c r="B189" s="127" t="s">
        <v>1881</v>
      </c>
      <c r="C189" s="128"/>
    </row>
    <row r="190" spans="2:3" s="1" customFormat="1" ht="8.65" customHeight="1" x14ac:dyDescent="0.2">
      <c r="B190" s="24"/>
      <c r="C190" s="24"/>
    </row>
    <row r="191" spans="2:3" s="1" customFormat="1" ht="11.85" customHeight="1" x14ac:dyDescent="0.15">
      <c r="B191" s="177" t="s">
        <v>1882</v>
      </c>
      <c r="C191" s="126" t="s">
        <v>1711</v>
      </c>
    </row>
    <row r="192" spans="2:3" s="1" customFormat="1" ht="11.85" customHeight="1" x14ac:dyDescent="0.15">
      <c r="B192" s="177"/>
      <c r="C192" s="125" t="s">
        <v>1712</v>
      </c>
    </row>
    <row r="193" spans="2:3" s="1" customFormat="1" ht="11.85" customHeight="1" x14ac:dyDescent="0.15">
      <c r="B193" s="177"/>
      <c r="C193" s="126" t="s">
        <v>1713</v>
      </c>
    </row>
    <row r="194" spans="2:3" s="1" customFormat="1" ht="11.85" customHeight="1" x14ac:dyDescent="0.15">
      <c r="B194" s="177"/>
      <c r="C194" s="125" t="s">
        <v>1704</v>
      </c>
    </row>
    <row r="195" spans="2:3" s="1" customFormat="1" ht="11.85" customHeight="1" x14ac:dyDescent="0.15">
      <c r="B195" s="177"/>
      <c r="C195" s="126" t="s">
        <v>1717</v>
      </c>
    </row>
    <row r="196" spans="2:3" s="1" customFormat="1" ht="11.85" customHeight="1" x14ac:dyDescent="0.15">
      <c r="B196" s="177"/>
      <c r="C196" s="125" t="s">
        <v>1718</v>
      </c>
    </row>
    <row r="197" spans="2:3" s="1" customFormat="1" ht="11.85" customHeight="1" x14ac:dyDescent="0.15">
      <c r="B197" s="177"/>
      <c r="C197" s="126" t="s">
        <v>1720</v>
      </c>
    </row>
    <row r="198" spans="2:3" s="1" customFormat="1" ht="11.85" customHeight="1" x14ac:dyDescent="0.15">
      <c r="B198" s="177"/>
      <c r="C198" s="125" t="s">
        <v>1725</v>
      </c>
    </row>
    <row r="199" spans="2:3" s="1" customFormat="1" ht="11.85" customHeight="1" x14ac:dyDescent="0.15">
      <c r="B199" s="177"/>
      <c r="C199" s="126" t="s">
        <v>1726</v>
      </c>
    </row>
    <row r="200" spans="2:3" s="1" customFormat="1" ht="11.85" customHeight="1" x14ac:dyDescent="0.15">
      <c r="B200" s="177"/>
      <c r="C200" s="125" t="s">
        <v>1727</v>
      </c>
    </row>
    <row r="201" spans="2:3" s="1" customFormat="1" ht="14.65" customHeight="1" x14ac:dyDescent="0.15">
      <c r="B201" s="127" t="s">
        <v>1882</v>
      </c>
      <c r="C201" s="128"/>
    </row>
    <row r="202" spans="2:3" s="1" customFormat="1" ht="8.65" customHeight="1" x14ac:dyDescent="0.2">
      <c r="B202" s="24"/>
      <c r="C202" s="24"/>
    </row>
    <row r="203" spans="2:3" s="1" customFormat="1" ht="11.85" customHeight="1" x14ac:dyDescent="0.15">
      <c r="B203" s="177" t="s">
        <v>1883</v>
      </c>
      <c r="C203" s="126" t="s">
        <v>1714</v>
      </c>
    </row>
    <row r="204" spans="2:3" s="1" customFormat="1" ht="11.85" customHeight="1" x14ac:dyDescent="0.15">
      <c r="B204" s="177"/>
      <c r="C204" s="125" t="s">
        <v>1706</v>
      </c>
    </row>
    <row r="205" spans="2:3" s="1" customFormat="1" ht="11.85" customHeight="1" x14ac:dyDescent="0.15">
      <c r="B205" s="177"/>
      <c r="C205" s="126" t="s">
        <v>1707</v>
      </c>
    </row>
    <row r="206" spans="2:3" s="1" customFormat="1" ht="11.85" customHeight="1" x14ac:dyDescent="0.15">
      <c r="B206" s="177"/>
      <c r="C206" s="125" t="s">
        <v>1708</v>
      </c>
    </row>
    <row r="207" spans="2:3" s="1" customFormat="1" ht="11.85" customHeight="1" x14ac:dyDescent="0.15">
      <c r="B207" s="177"/>
      <c r="C207" s="126" t="s">
        <v>1715</v>
      </c>
    </row>
    <row r="208" spans="2:3" s="1" customFormat="1" ht="11.85" customHeight="1" x14ac:dyDescent="0.15">
      <c r="B208" s="177"/>
      <c r="C208" s="125" t="s">
        <v>1719</v>
      </c>
    </row>
    <row r="209" spans="2:3" s="1" customFormat="1" ht="11.85" customHeight="1" x14ac:dyDescent="0.15">
      <c r="B209" s="177"/>
      <c r="C209" s="126" t="s">
        <v>1722</v>
      </c>
    </row>
    <row r="210" spans="2:3" s="1" customFormat="1" ht="11.85" customHeight="1" x14ac:dyDescent="0.15">
      <c r="B210" s="177"/>
      <c r="C210" s="125" t="s">
        <v>1705</v>
      </c>
    </row>
    <row r="211" spans="2:3" s="1" customFormat="1" ht="14.65" customHeight="1" x14ac:dyDescent="0.15">
      <c r="B211" s="127" t="s">
        <v>1883</v>
      </c>
      <c r="C211" s="128"/>
    </row>
    <row r="212" spans="2:3" s="1" customFormat="1" ht="8.65" customHeight="1" x14ac:dyDescent="0.2">
      <c r="B212" s="24"/>
      <c r="C212" s="24"/>
    </row>
    <row r="213" spans="2:3" s="1" customFormat="1" ht="11.85" customHeight="1" x14ac:dyDescent="0.15">
      <c r="B213" s="177" t="s">
        <v>1884</v>
      </c>
      <c r="C213" s="126" t="s">
        <v>1753</v>
      </c>
    </row>
    <row r="214" spans="2:3" s="1" customFormat="1" ht="11.85" customHeight="1" x14ac:dyDescent="0.15">
      <c r="B214" s="177"/>
      <c r="C214" s="125" t="s">
        <v>1756</v>
      </c>
    </row>
    <row r="215" spans="2:3" s="1" customFormat="1" ht="14.65" customHeight="1" x14ac:dyDescent="0.15">
      <c r="B215" s="127" t="s">
        <v>1884</v>
      </c>
      <c r="C215" s="128"/>
    </row>
    <row r="216" spans="2:3" s="1" customFormat="1" ht="8.65" customHeight="1" x14ac:dyDescent="0.2">
      <c r="B216" s="24"/>
      <c r="C216" s="24"/>
    </row>
    <row r="217" spans="2:3" s="1" customFormat="1" ht="11.85" customHeight="1" x14ac:dyDescent="0.15">
      <c r="B217" s="177" t="s">
        <v>1885</v>
      </c>
      <c r="C217" s="126" t="s">
        <v>1755</v>
      </c>
    </row>
    <row r="218" spans="2:3" s="1" customFormat="1" ht="11.85" customHeight="1" x14ac:dyDescent="0.15">
      <c r="B218" s="177"/>
      <c r="C218" s="125" t="s">
        <v>1757</v>
      </c>
    </row>
    <row r="219" spans="2:3" s="1" customFormat="1" ht="14.65" customHeight="1" x14ac:dyDescent="0.15">
      <c r="B219" s="127" t="s">
        <v>1885</v>
      </c>
      <c r="C219" s="128"/>
    </row>
    <row r="220" spans="2:3" s="1" customFormat="1" ht="8.65" customHeight="1" x14ac:dyDescent="0.2">
      <c r="B220" s="24"/>
      <c r="C220" s="24"/>
    </row>
    <row r="221" spans="2:3" s="1" customFormat="1" ht="11.85" customHeight="1" x14ac:dyDescent="0.15">
      <c r="B221" s="50" t="s">
        <v>1887</v>
      </c>
      <c r="C221" s="126" t="s">
        <v>1773</v>
      </c>
    </row>
    <row r="222" spans="2:3" s="1" customFormat="1" ht="14.65" customHeight="1" x14ac:dyDescent="0.15">
      <c r="B222" s="127" t="s">
        <v>1887</v>
      </c>
      <c r="C222" s="128"/>
    </row>
    <row r="223" spans="2:3" s="1" customFormat="1" ht="8.65" customHeight="1" x14ac:dyDescent="0.2">
      <c r="B223" s="24"/>
      <c r="C223" s="24"/>
    </row>
    <row r="224" spans="2:3" s="1" customFormat="1" ht="14.65" customHeight="1" x14ac:dyDescent="0.15">
      <c r="B224" s="73" t="s">
        <v>832</v>
      </c>
      <c r="C224" s="129">
        <v>1</v>
      </c>
    </row>
  </sheetData>
  <mergeCells count="22">
    <mergeCell ref="B191:B200"/>
    <mergeCell ref="B203:B210"/>
    <mergeCell ref="B213:B214"/>
    <mergeCell ref="B217:B218"/>
    <mergeCell ref="B121:B127"/>
    <mergeCell ref="B130:B138"/>
    <mergeCell ref="B141:B151"/>
    <mergeCell ref="B154:B171"/>
    <mergeCell ref="B174:B178"/>
    <mergeCell ref="B181:B188"/>
    <mergeCell ref="B117:B118"/>
    <mergeCell ref="F2:G3"/>
    <mergeCell ref="E5:F5"/>
    <mergeCell ref="B8:B17"/>
    <mergeCell ref="B20:B27"/>
    <mergeCell ref="B30:B44"/>
    <mergeCell ref="B47:B56"/>
    <mergeCell ref="B59:B64"/>
    <mergeCell ref="B67:B82"/>
    <mergeCell ref="B85:B93"/>
    <mergeCell ref="B96:B97"/>
    <mergeCell ref="B100:B114"/>
  </mergeCells>
  <pageMargins left="0.7" right="0.7" top="0.75" bottom="0.75" header="0.3" footer="0.3"/>
  <pageSetup paperSize="9" orientation="landscape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J20"/>
  <sheetViews>
    <sheetView workbookViewId="0"/>
  </sheetViews>
  <sheetFormatPr defaultColWidth="8.85546875" defaultRowHeight="12.75" x14ac:dyDescent="0.2"/>
  <cols>
    <col min="1" max="1" width="2" style="15" customWidth="1"/>
    <col min="2" max="2" width="41.7109375" style="15" customWidth="1"/>
    <col min="3" max="3" width="10.42578125" style="15" customWidth="1"/>
    <col min="4" max="4" width="10.140625" style="15" customWidth="1"/>
    <col min="5" max="5" width="10.28515625" style="15" customWidth="1"/>
    <col min="6" max="6" width="9.7109375" style="15" customWidth="1"/>
    <col min="7" max="7" width="6" style="15" customWidth="1"/>
    <col min="8" max="8" width="12.140625" style="15" customWidth="1"/>
    <col min="9" max="9" width="0.7109375" style="15" customWidth="1"/>
    <col min="10" max="10" width="29.5703125" style="15" customWidth="1"/>
    <col min="11" max="11" width="4.7109375" style="15" customWidth="1"/>
    <col min="12" max="16384" width="8.85546875" style="15"/>
  </cols>
  <sheetData>
    <row r="1" spans="2:10" s="1" customFormat="1" ht="7.15" customHeight="1" x14ac:dyDescent="0.15"/>
    <row r="2" spans="2:10" s="1" customFormat="1" ht="1.7" customHeight="1" thickBot="1" x14ac:dyDescent="0.2">
      <c r="B2" s="159"/>
    </row>
    <row r="3" spans="2:10" s="1" customFormat="1" ht="12.75" customHeight="1" thickBot="1" x14ac:dyDescent="0.25">
      <c r="B3" s="159"/>
      <c r="D3" s="160" t="s">
        <v>0</v>
      </c>
      <c r="E3" s="160"/>
      <c r="F3" s="160"/>
      <c r="J3" s="2" t="s">
        <v>1888</v>
      </c>
    </row>
    <row r="4" spans="2:10" s="1" customFormat="1" ht="2.1" customHeight="1" thickBot="1" x14ac:dyDescent="0.2">
      <c r="B4" s="159"/>
      <c r="D4" s="160"/>
      <c r="E4" s="160"/>
      <c r="F4" s="160"/>
    </row>
    <row r="5" spans="2:10" s="1" customFormat="1" ht="27.75" customHeight="1" x14ac:dyDescent="0.15">
      <c r="B5" s="159"/>
    </row>
    <row r="6" spans="2:10" s="1" customFormat="1" ht="3" customHeight="1" x14ac:dyDescent="0.15"/>
    <row r="7" spans="2:10" s="1" customFormat="1" ht="11.85" customHeight="1" thickBot="1" x14ac:dyDescent="0.2">
      <c r="C7" s="203" t="s">
        <v>1889</v>
      </c>
      <c r="D7" s="203"/>
      <c r="E7" s="203"/>
      <c r="F7" s="203"/>
      <c r="G7" s="203"/>
    </row>
    <row r="8" spans="2:10" s="1" customFormat="1" ht="9.75" customHeight="1" thickBot="1" x14ac:dyDescent="0.2">
      <c r="B8" s="161" t="s">
        <v>3</v>
      </c>
      <c r="C8" s="203"/>
      <c r="D8" s="203"/>
      <c r="E8" s="203"/>
      <c r="F8" s="203"/>
      <c r="G8" s="203"/>
    </row>
    <row r="9" spans="2:10" s="1" customFormat="1" ht="2.1" customHeight="1" x14ac:dyDescent="0.15">
      <c r="B9" s="161"/>
    </row>
    <row r="10" spans="2:10" s="1" customFormat="1" ht="6.4" customHeight="1" x14ac:dyDescent="0.15"/>
    <row r="11" spans="2:10" s="1" customFormat="1" ht="11.85" customHeight="1" x14ac:dyDescent="0.2">
      <c r="B11" s="2" t="s">
        <v>1560</v>
      </c>
    </row>
    <row r="12" spans="2:10" s="1" customFormat="1" ht="1.7" customHeight="1" x14ac:dyDescent="0.15"/>
    <row r="13" spans="2:10" s="1" customFormat="1" ht="13.15" customHeight="1" x14ac:dyDescent="0.15">
      <c r="C13" s="187" t="s">
        <v>851</v>
      </c>
      <c r="D13" s="187"/>
      <c r="E13" s="187"/>
      <c r="F13" s="187"/>
    </row>
    <row r="14" spans="2:10" s="1" customFormat="1" ht="14.65" customHeight="1" x14ac:dyDescent="0.15">
      <c r="B14" s="130"/>
      <c r="C14" s="163" t="s">
        <v>1890</v>
      </c>
      <c r="D14" s="163"/>
      <c r="E14" s="163" t="s">
        <v>1891</v>
      </c>
      <c r="F14" s="163"/>
    </row>
    <row r="15" spans="2:10" s="1" customFormat="1" ht="14.65" customHeight="1" x14ac:dyDescent="0.15">
      <c r="B15" s="26" t="s">
        <v>1892</v>
      </c>
      <c r="C15" s="5" t="s">
        <v>892</v>
      </c>
      <c r="D15" s="5" t="s">
        <v>893</v>
      </c>
      <c r="E15" s="5" t="s">
        <v>892</v>
      </c>
      <c r="F15" s="5" t="s">
        <v>893</v>
      </c>
    </row>
    <row r="16" spans="2:10" s="1" customFormat="1" ht="14.65" customHeight="1" x14ac:dyDescent="0.15">
      <c r="B16" s="17" t="s">
        <v>1893</v>
      </c>
      <c r="C16" s="8">
        <v>2072</v>
      </c>
      <c r="D16" s="9">
        <v>1.16900995238203E-2</v>
      </c>
      <c r="E16" s="8">
        <v>14306</v>
      </c>
      <c r="F16" s="9">
        <v>0.26277506337019202</v>
      </c>
    </row>
    <row r="17" spans="2:6" s="1" customFormat="1" ht="14.65" customHeight="1" x14ac:dyDescent="0.15">
      <c r="B17" s="17" t="s">
        <v>1894</v>
      </c>
      <c r="C17" s="10">
        <v>171102</v>
      </c>
      <c r="D17" s="11">
        <v>0.965347204982961</v>
      </c>
      <c r="E17" s="10">
        <v>22281</v>
      </c>
      <c r="F17" s="11">
        <v>0.40926123213695298</v>
      </c>
    </row>
    <row r="18" spans="2:6" s="1" customFormat="1" ht="14.65" customHeight="1" x14ac:dyDescent="0.15">
      <c r="B18" s="17" t="s">
        <v>1895</v>
      </c>
      <c r="C18" s="8">
        <v>4036</v>
      </c>
      <c r="D18" s="9">
        <v>2.27708695357812E-2</v>
      </c>
      <c r="E18" s="8">
        <v>17099</v>
      </c>
      <c r="F18" s="9">
        <v>0.31407736673891501</v>
      </c>
    </row>
    <row r="19" spans="2:6" s="1" customFormat="1" ht="14.65" customHeight="1" x14ac:dyDescent="0.15">
      <c r="B19" s="17" t="s">
        <v>1896</v>
      </c>
      <c r="C19" s="10">
        <v>34</v>
      </c>
      <c r="D19" s="11">
        <v>1.91825957437205E-4</v>
      </c>
      <c r="E19" s="10">
        <v>756</v>
      </c>
      <c r="F19" s="11">
        <v>1.3886337753939999E-2</v>
      </c>
    </row>
    <row r="20" spans="2:6" s="1" customFormat="1" ht="14.65" customHeight="1" x14ac:dyDescent="0.15">
      <c r="B20" s="12" t="s">
        <v>832</v>
      </c>
      <c r="C20" s="13">
        <v>177244</v>
      </c>
      <c r="D20" s="14">
        <v>1</v>
      </c>
      <c r="E20" s="13">
        <v>54442</v>
      </c>
      <c r="F20" s="14">
        <v>1</v>
      </c>
    </row>
  </sheetData>
  <mergeCells count="7">
    <mergeCell ref="C14:D14"/>
    <mergeCell ref="E14:F14"/>
    <mergeCell ref="B2:B5"/>
    <mergeCell ref="D3:F4"/>
    <mergeCell ref="C7:G8"/>
    <mergeCell ref="B8:B9"/>
    <mergeCell ref="C13:F1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L25"/>
  <sheetViews>
    <sheetView workbookViewId="0">
      <selection activeCell="L23" sqref="L23"/>
    </sheetView>
  </sheetViews>
  <sheetFormatPr defaultColWidth="8.85546875" defaultRowHeight="12.75" x14ac:dyDescent="0.2"/>
  <cols>
    <col min="1" max="1" width="1.42578125" style="15" customWidth="1"/>
    <col min="2" max="2" width="20.140625" style="15" customWidth="1"/>
    <col min="3" max="3" width="10.28515625" style="15" customWidth="1"/>
    <col min="4" max="4" width="10.140625" style="15" customWidth="1"/>
    <col min="5" max="5" width="10.42578125" style="15" customWidth="1"/>
    <col min="6" max="6" width="9.85546875" style="15" customWidth="1"/>
    <col min="7" max="8" width="10.140625" style="15" customWidth="1"/>
    <col min="9" max="9" width="6.5703125" style="15" customWidth="1"/>
    <col min="10" max="10" width="13.5703125" style="15" customWidth="1"/>
    <col min="11" max="11" width="2.28515625" style="15" customWidth="1"/>
    <col min="12" max="12" width="26.5703125" style="15" customWidth="1"/>
    <col min="13" max="13" width="4.7109375" style="15" customWidth="1"/>
    <col min="14" max="16384" width="8.85546875" style="15"/>
  </cols>
  <sheetData>
    <row r="1" spans="2:12" s="1" customFormat="1" ht="8.85" customHeight="1" thickBot="1" x14ac:dyDescent="0.2"/>
    <row r="2" spans="2:12" s="1" customFormat="1" ht="12.75" customHeight="1" thickBot="1" x14ac:dyDescent="0.25">
      <c r="B2" s="159"/>
      <c r="F2" s="160" t="s">
        <v>0</v>
      </c>
      <c r="G2" s="160"/>
      <c r="H2" s="160"/>
      <c r="K2" s="161" t="s">
        <v>1897</v>
      </c>
      <c r="L2" s="161"/>
    </row>
    <row r="3" spans="2:12" s="1" customFormat="1" ht="2.1" customHeight="1" thickBot="1" x14ac:dyDescent="0.2">
      <c r="B3" s="159"/>
      <c r="F3" s="160"/>
      <c r="G3" s="160"/>
      <c r="H3" s="160"/>
    </row>
    <row r="4" spans="2:12" s="1" customFormat="1" ht="29.85" customHeight="1" x14ac:dyDescent="0.15">
      <c r="B4" s="159"/>
    </row>
    <row r="5" spans="2:12" s="1" customFormat="1" ht="14.1" customHeight="1" thickBot="1" x14ac:dyDescent="0.2">
      <c r="F5" s="203" t="s">
        <v>1898</v>
      </c>
      <c r="G5" s="203"/>
      <c r="H5" s="203"/>
      <c r="I5" s="203"/>
      <c r="J5" s="203"/>
      <c r="K5" s="203"/>
    </row>
    <row r="6" spans="2:12" s="1" customFormat="1" ht="11.65" customHeight="1" thickBot="1" x14ac:dyDescent="0.25">
      <c r="B6" s="2" t="s">
        <v>3</v>
      </c>
      <c r="F6" s="203"/>
      <c r="G6" s="203"/>
      <c r="H6" s="203"/>
      <c r="I6" s="203"/>
      <c r="J6" s="203"/>
      <c r="K6" s="203"/>
    </row>
    <row r="7" spans="2:12" s="1" customFormat="1" ht="6" customHeight="1" x14ac:dyDescent="0.15"/>
    <row r="8" spans="2:12" s="1" customFormat="1" ht="11.85" customHeight="1" x14ac:dyDescent="0.2">
      <c r="B8" s="2" t="s">
        <v>1899</v>
      </c>
    </row>
    <row r="9" spans="2:12" s="1" customFormat="1" ht="6" customHeight="1" x14ac:dyDescent="0.15"/>
    <row r="10" spans="2:12" s="1" customFormat="1" ht="11.85" customHeight="1" x14ac:dyDescent="0.2">
      <c r="B10" s="2" t="s">
        <v>1019</v>
      </c>
    </row>
    <row r="11" spans="2:12" s="1" customFormat="1" ht="7.15" customHeight="1" x14ac:dyDescent="0.15"/>
    <row r="12" spans="2:12" s="1" customFormat="1" ht="11.85" customHeight="1" x14ac:dyDescent="0.2">
      <c r="B12" s="2" t="s">
        <v>1900</v>
      </c>
    </row>
    <row r="13" spans="2:12" s="1" customFormat="1" ht="7.7" customHeight="1" x14ac:dyDescent="0.15"/>
    <row r="14" spans="2:12" s="1" customFormat="1" ht="11.85" customHeight="1" x14ac:dyDescent="0.2">
      <c r="B14" s="2" t="s">
        <v>1560</v>
      </c>
    </row>
    <row r="15" spans="2:12" s="1" customFormat="1" ht="15.4" customHeight="1" x14ac:dyDescent="0.15"/>
    <row r="16" spans="2:12" s="1" customFormat="1" ht="14.65" customHeight="1" x14ac:dyDescent="0.15">
      <c r="B16" s="178" t="s">
        <v>1901</v>
      </c>
      <c r="C16" s="163" t="s">
        <v>1902</v>
      </c>
      <c r="D16" s="163"/>
      <c r="E16" s="163" t="s">
        <v>1903</v>
      </c>
      <c r="F16" s="163"/>
      <c r="G16" s="163" t="s">
        <v>851</v>
      </c>
      <c r="H16" s="163"/>
    </row>
    <row r="17" spans="2:8" s="1" customFormat="1" ht="14.65" customHeight="1" x14ac:dyDescent="0.15">
      <c r="B17" s="178"/>
      <c r="C17" s="5" t="s">
        <v>892</v>
      </c>
      <c r="D17" s="5" t="s">
        <v>1904</v>
      </c>
      <c r="E17" s="5" t="s">
        <v>892</v>
      </c>
      <c r="F17" s="5" t="s">
        <v>1904</v>
      </c>
      <c r="G17" s="5" t="s">
        <v>892</v>
      </c>
      <c r="H17" s="5" t="s">
        <v>1904</v>
      </c>
    </row>
    <row r="18" spans="2:8" s="1" customFormat="1" ht="14.65" customHeight="1" x14ac:dyDescent="0.15">
      <c r="B18" s="17" t="s">
        <v>1905</v>
      </c>
      <c r="C18" s="8">
        <v>2648</v>
      </c>
      <c r="D18" s="9">
        <v>4.0138848888147803E-2</v>
      </c>
      <c r="E18" s="8">
        <v>1971</v>
      </c>
      <c r="F18" s="9">
        <v>3.5660008684324798E-2</v>
      </c>
      <c r="G18" s="8"/>
      <c r="H18" s="9"/>
    </row>
    <row r="19" spans="2:8" s="1" customFormat="1" ht="14.65" customHeight="1" x14ac:dyDescent="0.15">
      <c r="B19" s="17" t="s">
        <v>1906</v>
      </c>
      <c r="C19" s="10">
        <v>21159</v>
      </c>
      <c r="D19" s="11">
        <v>0.32073183671613298</v>
      </c>
      <c r="E19" s="10">
        <v>18961</v>
      </c>
      <c r="F19" s="11">
        <v>0.34304892169633799</v>
      </c>
      <c r="G19" s="10"/>
      <c r="H19" s="11"/>
    </row>
    <row r="20" spans="2:8" s="1" customFormat="1" ht="14.65" customHeight="1" x14ac:dyDescent="0.15">
      <c r="B20" s="17" t="s">
        <v>1907</v>
      </c>
      <c r="C20" s="8">
        <v>6300</v>
      </c>
      <c r="D20" s="9">
        <v>9.5496506040533002E-2</v>
      </c>
      <c r="E20" s="8">
        <v>5735</v>
      </c>
      <c r="F20" s="9">
        <v>0.10375958894196</v>
      </c>
      <c r="G20" s="8"/>
      <c r="H20" s="9"/>
    </row>
    <row r="21" spans="2:8" s="1" customFormat="1" ht="14.65" customHeight="1" x14ac:dyDescent="0.15">
      <c r="B21" s="17" t="s">
        <v>1908</v>
      </c>
      <c r="C21" s="10">
        <v>803</v>
      </c>
      <c r="D21" s="11">
        <v>1.21720149762775E-2</v>
      </c>
      <c r="E21" s="10">
        <v>624</v>
      </c>
      <c r="F21" s="11">
        <v>1.12896222318715E-2</v>
      </c>
      <c r="G21" s="10"/>
      <c r="H21" s="11"/>
    </row>
    <row r="22" spans="2:8" s="1" customFormat="1" ht="14.65" customHeight="1" x14ac:dyDescent="0.15">
      <c r="B22" s="17" t="s">
        <v>1909</v>
      </c>
      <c r="C22" s="8">
        <v>576</v>
      </c>
      <c r="D22" s="9">
        <v>8.7311091237058693E-3</v>
      </c>
      <c r="E22" s="8">
        <v>521</v>
      </c>
      <c r="F22" s="9">
        <v>9.4261108698798692E-3</v>
      </c>
      <c r="G22" s="8"/>
      <c r="H22" s="9"/>
    </row>
    <row r="23" spans="2:8" s="1" customFormat="1" ht="14.65" customHeight="1" x14ac:dyDescent="0.15">
      <c r="B23" s="17" t="s">
        <v>1910</v>
      </c>
      <c r="C23" s="10">
        <v>33572</v>
      </c>
      <c r="D23" s="11">
        <v>0.50889026996710696</v>
      </c>
      <c r="E23" s="10">
        <v>26552</v>
      </c>
      <c r="F23" s="11">
        <v>0.480387899840787</v>
      </c>
      <c r="G23" s="10"/>
      <c r="H23" s="11"/>
    </row>
    <row r="24" spans="2:8" s="1" customFormat="1" ht="14.65" customHeight="1" x14ac:dyDescent="0.15">
      <c r="B24" s="17" t="s">
        <v>1911</v>
      </c>
      <c r="C24" s="8">
        <v>913</v>
      </c>
      <c r="D24" s="9">
        <v>1.38394142880963E-2</v>
      </c>
      <c r="E24" s="8">
        <v>908</v>
      </c>
      <c r="F24" s="9">
        <v>1.6427847734838599E-2</v>
      </c>
      <c r="G24" s="8">
        <v>3577</v>
      </c>
      <c r="H24" s="9">
        <v>1</v>
      </c>
    </row>
    <row r="25" spans="2:8" s="1" customFormat="1" ht="14.1" customHeight="1" x14ac:dyDescent="0.15">
      <c r="B25" s="12" t="s">
        <v>832</v>
      </c>
      <c r="C25" s="13">
        <v>65971</v>
      </c>
      <c r="D25" s="14">
        <v>1</v>
      </c>
      <c r="E25" s="13">
        <v>55272</v>
      </c>
      <c r="F25" s="14">
        <v>1</v>
      </c>
      <c r="G25" s="13">
        <v>3577</v>
      </c>
      <c r="H25" s="14">
        <v>1</v>
      </c>
    </row>
  </sheetData>
  <mergeCells count="8">
    <mergeCell ref="B2:B4"/>
    <mergeCell ref="F2:H3"/>
    <mergeCell ref="K2:L2"/>
    <mergeCell ref="F5:K6"/>
    <mergeCell ref="B16:B17"/>
    <mergeCell ref="C16:D16"/>
    <mergeCell ref="E16:F16"/>
    <mergeCell ref="G16:H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K32"/>
  <sheetViews>
    <sheetView workbookViewId="0"/>
  </sheetViews>
  <sheetFormatPr defaultColWidth="8.85546875" defaultRowHeight="12.75" x14ac:dyDescent="0.2"/>
  <cols>
    <col min="1" max="1" width="0.7109375" style="15" customWidth="1"/>
    <col min="2" max="2" width="0.42578125" style="15" customWidth="1"/>
    <col min="3" max="3" width="65.140625" style="15" customWidth="1"/>
    <col min="4" max="5" width="7.85546875" style="15" customWidth="1"/>
    <col min="6" max="6" width="7.28515625" style="15" customWidth="1"/>
    <col min="7" max="11" width="7.85546875" style="15" customWidth="1"/>
    <col min="12" max="12" width="3.28515625" style="15" customWidth="1"/>
    <col min="13" max="13" width="4.7109375" style="15" customWidth="1"/>
    <col min="14" max="16384" width="8.85546875" style="15"/>
  </cols>
  <sheetData>
    <row r="1" spans="2:11" s="1" customFormat="1" ht="2.1" customHeight="1" x14ac:dyDescent="0.15"/>
    <row r="2" spans="2:11" s="1" customFormat="1" ht="6.4" customHeight="1" thickBot="1" x14ac:dyDescent="0.2">
      <c r="B2" s="159"/>
    </row>
    <row r="3" spans="2:11" s="1" customFormat="1" ht="12.75" customHeight="1" thickBot="1" x14ac:dyDescent="0.25">
      <c r="B3" s="159"/>
      <c r="C3" s="160" t="s">
        <v>0</v>
      </c>
      <c r="D3" s="160"/>
      <c r="E3" s="160"/>
      <c r="H3" s="161" t="s">
        <v>1912</v>
      </c>
      <c r="I3" s="161"/>
      <c r="J3" s="161"/>
      <c r="K3" s="161"/>
    </row>
    <row r="4" spans="2:11" s="1" customFormat="1" ht="2.1" customHeight="1" thickBot="1" x14ac:dyDescent="0.2">
      <c r="B4" s="159"/>
      <c r="C4" s="160"/>
      <c r="D4" s="160"/>
      <c r="E4" s="160"/>
    </row>
    <row r="5" spans="2:11" s="1" customFormat="1" ht="20.100000000000001" customHeight="1" x14ac:dyDescent="0.15">
      <c r="B5" s="159"/>
    </row>
    <row r="6" spans="2:11" s="1" customFormat="1" ht="10.15" customHeight="1" x14ac:dyDescent="0.15"/>
    <row r="7" spans="2:11" s="1" customFormat="1" ht="13.15" customHeight="1" thickBot="1" x14ac:dyDescent="0.2">
      <c r="C7" s="164" t="s">
        <v>1913</v>
      </c>
      <c r="D7" s="164"/>
      <c r="E7" s="164"/>
      <c r="F7" s="164"/>
    </row>
    <row r="8" spans="2:11" s="1" customFormat="1" ht="11.1" customHeight="1" x14ac:dyDescent="0.2">
      <c r="C8" s="2" t="s">
        <v>3</v>
      </c>
    </row>
    <row r="9" spans="2:11" s="1" customFormat="1" ht="5.0999999999999996" customHeight="1" x14ac:dyDescent="0.15"/>
    <row r="10" spans="2:11" s="1" customFormat="1" ht="11.85" customHeight="1" x14ac:dyDescent="0.2">
      <c r="C10" s="2" t="s">
        <v>1019</v>
      </c>
    </row>
    <row r="11" spans="2:11" s="1" customFormat="1" ht="4.7" customHeight="1" x14ac:dyDescent="0.15"/>
    <row r="12" spans="2:11" s="1" customFormat="1" ht="11.85" customHeight="1" x14ac:dyDescent="0.2">
      <c r="C12" s="2" t="s">
        <v>1914</v>
      </c>
    </row>
    <row r="13" spans="2:11" s="1" customFormat="1" ht="4.7" customHeight="1" x14ac:dyDescent="0.15"/>
    <row r="14" spans="2:11" s="1" customFormat="1" ht="11.85" customHeight="1" x14ac:dyDescent="0.2">
      <c r="C14" s="2" t="s">
        <v>1560</v>
      </c>
    </row>
    <row r="15" spans="2:11" s="1" customFormat="1" ht="6" customHeight="1" x14ac:dyDescent="0.15"/>
    <row r="16" spans="2:11" s="1" customFormat="1" ht="14.65" customHeight="1" x14ac:dyDescent="0.15">
      <c r="C16" s="178" t="s">
        <v>1915</v>
      </c>
      <c r="D16" s="163" t="s">
        <v>1902</v>
      </c>
      <c r="E16" s="163"/>
      <c r="F16" s="163" t="s">
        <v>1903</v>
      </c>
      <c r="G16" s="163"/>
      <c r="H16" s="163" t="s">
        <v>851</v>
      </c>
      <c r="I16" s="163"/>
      <c r="J16" s="163"/>
      <c r="K16" s="163"/>
    </row>
    <row r="17" spans="3:11" s="1" customFormat="1" ht="14.65" customHeight="1" x14ac:dyDescent="0.15">
      <c r="C17" s="178"/>
      <c r="D17" s="5" t="s">
        <v>892</v>
      </c>
      <c r="E17" s="5" t="s">
        <v>1904</v>
      </c>
      <c r="F17" s="5" t="s">
        <v>892</v>
      </c>
      <c r="G17" s="5" t="s">
        <v>1904</v>
      </c>
      <c r="H17" s="5" t="s">
        <v>892</v>
      </c>
      <c r="I17" s="5" t="s">
        <v>1904</v>
      </c>
      <c r="J17" s="5" t="s">
        <v>1802</v>
      </c>
      <c r="K17" s="5" t="s">
        <v>1904</v>
      </c>
    </row>
    <row r="18" spans="3:11" s="1" customFormat="1" ht="14.65" customHeight="1" x14ac:dyDescent="0.15">
      <c r="C18" s="17" t="s">
        <v>1916</v>
      </c>
      <c r="D18" s="8">
        <v>1185764</v>
      </c>
      <c r="E18" s="9">
        <v>0.95074085952533705</v>
      </c>
      <c r="F18" s="8">
        <v>1052121</v>
      </c>
      <c r="G18" s="9">
        <v>0.96695276721635104</v>
      </c>
      <c r="H18" s="8">
        <v>214486</v>
      </c>
      <c r="I18" s="9">
        <v>0.92576159111901501</v>
      </c>
      <c r="J18" s="8">
        <v>273461</v>
      </c>
      <c r="K18" s="9">
        <v>0.92477950923896901</v>
      </c>
    </row>
    <row r="19" spans="3:11" s="1" customFormat="1" ht="14.65" customHeight="1" x14ac:dyDescent="0.15">
      <c r="C19" s="17" t="s">
        <v>1917</v>
      </c>
      <c r="D19" s="10">
        <v>3954</v>
      </c>
      <c r="E19" s="11">
        <v>3.1703014753046801E-3</v>
      </c>
      <c r="F19" s="10">
        <v>3719</v>
      </c>
      <c r="G19" s="11">
        <v>3.4179503510315002E-3</v>
      </c>
      <c r="H19" s="10">
        <v>151</v>
      </c>
      <c r="I19" s="11">
        <v>6.5174417099004699E-4</v>
      </c>
      <c r="J19" s="10">
        <v>162</v>
      </c>
      <c r="K19" s="11">
        <v>5.4784514243973702E-4</v>
      </c>
    </row>
    <row r="20" spans="3:11" s="1" customFormat="1" ht="14.65" customHeight="1" x14ac:dyDescent="0.15">
      <c r="C20" s="17" t="s">
        <v>1918</v>
      </c>
      <c r="D20" s="8">
        <v>37688</v>
      </c>
      <c r="E20" s="9">
        <v>3.0218088518280999E-2</v>
      </c>
      <c r="F20" s="8">
        <v>20130</v>
      </c>
      <c r="G20" s="9">
        <v>1.85004949089175E-2</v>
      </c>
      <c r="H20" s="8">
        <v>10885</v>
      </c>
      <c r="I20" s="9">
        <v>4.6981690736600398E-2</v>
      </c>
      <c r="J20" s="8">
        <v>12172</v>
      </c>
      <c r="K20" s="9">
        <v>4.1162784406027698E-2</v>
      </c>
    </row>
    <row r="21" spans="3:11" s="1" customFormat="1" ht="14.65" customHeight="1" x14ac:dyDescent="0.15">
      <c r="C21" s="17" t="s">
        <v>1919</v>
      </c>
      <c r="D21" s="10">
        <v>937</v>
      </c>
      <c r="E21" s="11">
        <v>7.51282873636947E-4</v>
      </c>
      <c r="F21" s="10">
        <v>650</v>
      </c>
      <c r="G21" s="11">
        <v>5.9738309442604798E-4</v>
      </c>
      <c r="H21" s="10">
        <v>366</v>
      </c>
      <c r="I21" s="11">
        <v>1.57972428200237E-3</v>
      </c>
      <c r="J21" s="10">
        <v>380</v>
      </c>
      <c r="K21" s="11">
        <v>1.2850688526364199E-3</v>
      </c>
    </row>
    <row r="22" spans="3:11" s="1" customFormat="1" ht="14.65" customHeight="1" x14ac:dyDescent="0.15">
      <c r="C22" s="17" t="s">
        <v>1920</v>
      </c>
      <c r="D22" s="8">
        <v>2080</v>
      </c>
      <c r="E22" s="9">
        <v>1.66773572803079E-3</v>
      </c>
      <c r="F22" s="8">
        <v>1549</v>
      </c>
      <c r="G22" s="9">
        <v>1.4236098665629999E-3</v>
      </c>
      <c r="H22" s="8">
        <v>152</v>
      </c>
      <c r="I22" s="9">
        <v>6.5606035755289504E-4</v>
      </c>
      <c r="J22" s="8">
        <v>157</v>
      </c>
      <c r="K22" s="9">
        <v>5.3093634174715301E-4</v>
      </c>
    </row>
    <row r="23" spans="3:11" s="1" customFormat="1" ht="14.65" customHeight="1" x14ac:dyDescent="0.15">
      <c r="C23" s="17" t="s">
        <v>1921</v>
      </c>
      <c r="D23" s="10">
        <v>1920</v>
      </c>
      <c r="E23" s="11">
        <v>1.53944836433611E-3</v>
      </c>
      <c r="F23" s="10">
        <v>1702</v>
      </c>
      <c r="G23" s="11">
        <v>1.56422465648174E-3</v>
      </c>
      <c r="H23" s="10">
        <v>145</v>
      </c>
      <c r="I23" s="11">
        <v>6.2584705161295904E-4</v>
      </c>
      <c r="J23" s="10">
        <v>476</v>
      </c>
      <c r="K23" s="11">
        <v>1.60971782593404E-3</v>
      </c>
    </row>
    <row r="24" spans="3:11" s="1" customFormat="1" ht="14.65" customHeight="1" x14ac:dyDescent="0.15">
      <c r="C24" s="17" t="s">
        <v>1922</v>
      </c>
      <c r="D24" s="8">
        <v>1831</v>
      </c>
      <c r="E24" s="9">
        <v>1.46808851828095E-3</v>
      </c>
      <c r="F24" s="8">
        <v>1640</v>
      </c>
      <c r="G24" s="9">
        <v>1.5072434997826401E-3</v>
      </c>
      <c r="H24" s="8">
        <v>523</v>
      </c>
      <c r="I24" s="9">
        <v>2.2573655723695002E-3</v>
      </c>
      <c r="J24" s="8">
        <v>670</v>
      </c>
      <c r="K24" s="9">
        <v>2.2657792928063199E-3</v>
      </c>
    </row>
    <row r="25" spans="3:11" s="1" customFormat="1" ht="14.65" customHeight="1" x14ac:dyDescent="0.15">
      <c r="C25" s="17" t="s">
        <v>1923</v>
      </c>
      <c r="D25" s="10">
        <v>3389</v>
      </c>
      <c r="E25" s="11">
        <v>2.71728672225786E-3</v>
      </c>
      <c r="F25" s="10">
        <v>3148</v>
      </c>
      <c r="G25" s="11">
        <v>2.8931722788510801E-3</v>
      </c>
      <c r="H25" s="10">
        <v>160</v>
      </c>
      <c r="I25" s="11">
        <v>6.9058985005567898E-4</v>
      </c>
      <c r="J25" s="10">
        <v>345</v>
      </c>
      <c r="K25" s="11">
        <v>1.1667072477883299E-3</v>
      </c>
    </row>
    <row r="26" spans="3:11" s="1" customFormat="1" ht="14.65" customHeight="1" x14ac:dyDescent="0.15">
      <c r="C26" s="17" t="s">
        <v>1924</v>
      </c>
      <c r="D26" s="8">
        <v>53</v>
      </c>
      <c r="E26" s="9">
        <v>4.24951892238615E-5</v>
      </c>
      <c r="F26" s="8">
        <v>52</v>
      </c>
      <c r="G26" s="9">
        <v>4.7790647554083897E-5</v>
      </c>
      <c r="H26" s="8">
        <v>8</v>
      </c>
      <c r="I26" s="9">
        <v>3.4529492502783897E-5</v>
      </c>
      <c r="J26" s="8">
        <v>28</v>
      </c>
      <c r="K26" s="9">
        <v>9.4689283878473098E-5</v>
      </c>
    </row>
    <row r="27" spans="3:11" s="1" customFormat="1" ht="14.65" customHeight="1" x14ac:dyDescent="0.15">
      <c r="C27" s="17" t="s">
        <v>1925</v>
      </c>
      <c r="D27" s="10">
        <v>1</v>
      </c>
      <c r="E27" s="11">
        <v>8.0179602309172601E-7</v>
      </c>
      <c r="F27" s="10">
        <v>1</v>
      </c>
      <c r="G27" s="11">
        <v>9.1905091450161201E-7</v>
      </c>
      <c r="H27" s="10"/>
      <c r="I27" s="11"/>
      <c r="J27" s="10"/>
      <c r="K27" s="11"/>
    </row>
    <row r="28" spans="3:11" s="1" customFormat="1" ht="14.65" customHeight="1" x14ac:dyDescent="0.15">
      <c r="C28" s="17" t="s">
        <v>1926</v>
      </c>
      <c r="D28" s="8">
        <v>543</v>
      </c>
      <c r="E28" s="9">
        <v>4.3537524053880702E-4</v>
      </c>
      <c r="F28" s="8">
        <v>484</v>
      </c>
      <c r="G28" s="9">
        <v>4.4482064261877998E-4</v>
      </c>
      <c r="H28" s="8">
        <v>80</v>
      </c>
      <c r="I28" s="9">
        <v>3.45294925027839E-4</v>
      </c>
      <c r="J28" s="8">
        <v>87</v>
      </c>
      <c r="K28" s="9">
        <v>2.9421313205097002E-4</v>
      </c>
    </row>
    <row r="29" spans="3:11" s="1" customFormat="1" ht="14.65" customHeight="1" x14ac:dyDescent="0.15">
      <c r="C29" s="17" t="s">
        <v>1927</v>
      </c>
      <c r="D29" s="10">
        <v>66</v>
      </c>
      <c r="E29" s="11">
        <v>5.2918537524053897E-5</v>
      </c>
      <c r="F29" s="10">
        <v>60</v>
      </c>
      <c r="G29" s="11">
        <v>5.5143054870096799E-5</v>
      </c>
      <c r="H29" s="10">
        <v>2</v>
      </c>
      <c r="I29" s="11">
        <v>8.6323731256959794E-6</v>
      </c>
      <c r="J29" s="10">
        <v>2</v>
      </c>
      <c r="K29" s="11">
        <v>6.7635202770337901E-6</v>
      </c>
    </row>
    <row r="30" spans="3:11" s="1" customFormat="1" ht="14.65" customHeight="1" x14ac:dyDescent="0.15">
      <c r="C30" s="17" t="s">
        <v>1928</v>
      </c>
      <c r="D30" s="8">
        <v>69</v>
      </c>
      <c r="E30" s="9">
        <v>5.5323925593329099E-5</v>
      </c>
      <c r="F30" s="8">
        <v>58</v>
      </c>
      <c r="G30" s="9">
        <v>5.3304953041093502E-5</v>
      </c>
      <c r="H30" s="8">
        <v>25</v>
      </c>
      <c r="I30" s="9">
        <v>1.079046640712E-4</v>
      </c>
      <c r="J30" s="8">
        <v>25</v>
      </c>
      <c r="K30" s="9">
        <v>8.4544003462922395E-5</v>
      </c>
    </row>
    <row r="31" spans="3:11" s="1" customFormat="1" ht="14.65" customHeight="1" x14ac:dyDescent="0.15">
      <c r="C31" s="17" t="s">
        <v>1929</v>
      </c>
      <c r="D31" s="10">
        <v>8905</v>
      </c>
      <c r="E31" s="11">
        <v>7.1399935856318198E-3</v>
      </c>
      <c r="F31" s="10">
        <v>2765</v>
      </c>
      <c r="G31" s="11">
        <v>2.54117577859696E-3</v>
      </c>
      <c r="H31" s="10">
        <v>4703</v>
      </c>
      <c r="I31" s="11">
        <v>2.0299025405074101E-2</v>
      </c>
      <c r="J31" s="10">
        <v>7739</v>
      </c>
      <c r="K31" s="11">
        <v>2.61714417119823E-2</v>
      </c>
    </row>
    <row r="32" spans="3:11" s="1" customFormat="1" ht="14.65" customHeight="1" x14ac:dyDescent="0.15">
      <c r="C32" s="12" t="s">
        <v>832</v>
      </c>
      <c r="D32" s="13">
        <v>1247200</v>
      </c>
      <c r="E32" s="14">
        <v>1</v>
      </c>
      <c r="F32" s="13">
        <v>1088079</v>
      </c>
      <c r="G32" s="14">
        <v>1</v>
      </c>
      <c r="H32" s="13">
        <v>231686</v>
      </c>
      <c r="I32" s="14">
        <v>1</v>
      </c>
      <c r="J32" s="13">
        <v>295704</v>
      </c>
      <c r="K32" s="14">
        <v>1</v>
      </c>
    </row>
  </sheetData>
  <mergeCells count="8">
    <mergeCell ref="B2:B5"/>
    <mergeCell ref="C3:E4"/>
    <mergeCell ref="H3:K3"/>
    <mergeCell ref="C7:F7"/>
    <mergeCell ref="C16:C17"/>
    <mergeCell ref="D16:E16"/>
    <mergeCell ref="F16:G16"/>
    <mergeCell ref="H16:K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215"/>
  <sheetViews>
    <sheetView workbookViewId="0"/>
  </sheetViews>
  <sheetFormatPr defaultColWidth="8.85546875" defaultRowHeight="12.75" x14ac:dyDescent="0.2"/>
  <cols>
    <col min="1" max="1" width="1" style="15" customWidth="1"/>
    <col min="2" max="2" width="0.28515625" style="15" customWidth="1"/>
    <col min="3" max="3" width="35.28515625" style="15" customWidth="1"/>
    <col min="4" max="5" width="7.85546875" style="15" customWidth="1"/>
    <col min="6" max="6" width="7.7109375" style="15" customWidth="1"/>
    <col min="7" max="7" width="8" style="15" customWidth="1"/>
    <col min="8" max="8" width="7.85546875" style="15" customWidth="1"/>
    <col min="9" max="9" width="6.7109375" style="15" bestFit="1" customWidth="1"/>
    <col min="10" max="10" width="7.85546875" style="15" customWidth="1"/>
    <col min="11" max="11" width="0.28515625" style="15" customWidth="1"/>
    <col min="12" max="12" width="13.5703125" style="15" customWidth="1"/>
    <col min="13" max="13" width="30.7109375" style="15" customWidth="1"/>
    <col min="14" max="14" width="4.7109375" style="15" customWidth="1"/>
    <col min="15" max="16384" width="8.85546875" style="15"/>
  </cols>
  <sheetData>
    <row r="1" spans="2:13" s="1" customFormat="1" ht="8.85" customHeight="1" thickBot="1" x14ac:dyDescent="0.2">
      <c r="B1" s="159"/>
    </row>
    <row r="2" spans="2:13" s="1" customFormat="1" ht="12.75" customHeight="1" thickBot="1" x14ac:dyDescent="0.25">
      <c r="B2" s="159"/>
      <c r="G2" s="160" t="s">
        <v>0</v>
      </c>
      <c r="H2" s="160"/>
      <c r="I2" s="160"/>
      <c r="J2" s="160"/>
      <c r="K2" s="160"/>
      <c r="M2" s="2" t="s">
        <v>1</v>
      </c>
    </row>
    <row r="3" spans="2:13" s="1" customFormat="1" ht="2.1" customHeight="1" thickBot="1" x14ac:dyDescent="0.2">
      <c r="B3" s="159"/>
      <c r="G3" s="160"/>
      <c r="H3" s="160"/>
      <c r="I3" s="160"/>
      <c r="J3" s="160"/>
      <c r="K3" s="160"/>
    </row>
    <row r="4" spans="2:13" s="1" customFormat="1" ht="16.7" customHeight="1" x14ac:dyDescent="0.15">
      <c r="B4" s="159"/>
    </row>
    <row r="5" spans="2:13" s="1" customFormat="1" ht="13.7" customHeight="1" x14ac:dyDescent="0.15"/>
    <row r="6" spans="2:13" s="1" customFormat="1" ht="11.85" customHeight="1" thickBot="1" x14ac:dyDescent="0.2">
      <c r="F6" s="16" t="s">
        <v>2</v>
      </c>
      <c r="G6" s="16"/>
      <c r="H6" s="16"/>
      <c r="I6" s="16"/>
    </row>
    <row r="7" spans="2:13" s="1" customFormat="1" ht="2.1" customHeight="1" thickBot="1" x14ac:dyDescent="0.2">
      <c r="C7" s="161" t="s">
        <v>3</v>
      </c>
      <c r="F7" s="16"/>
      <c r="G7" s="16"/>
      <c r="H7" s="16"/>
      <c r="I7" s="16"/>
    </row>
    <row r="8" spans="2:13" s="1" customFormat="1" ht="9.75" customHeight="1" x14ac:dyDescent="0.15">
      <c r="C8" s="161"/>
    </row>
    <row r="9" spans="2:13" s="1" customFormat="1" ht="6.4" customHeight="1" x14ac:dyDescent="0.15"/>
    <row r="10" spans="2:13" s="1" customFormat="1" ht="11.85" customHeight="1" x14ac:dyDescent="0.2">
      <c r="C10" s="2" t="s">
        <v>4</v>
      </c>
    </row>
    <row r="11" spans="2:13" s="1" customFormat="1" ht="8.85" customHeight="1" x14ac:dyDescent="0.15"/>
    <row r="12" spans="2:13" s="1" customFormat="1" ht="14.65" customHeight="1" x14ac:dyDescent="0.15">
      <c r="C12" s="162" t="s">
        <v>5</v>
      </c>
      <c r="D12" s="163" t="s">
        <v>6</v>
      </c>
      <c r="E12" s="163"/>
      <c r="F12" s="163"/>
      <c r="G12" s="163" t="s">
        <v>7</v>
      </c>
      <c r="H12" s="163"/>
      <c r="I12" s="163"/>
    </row>
    <row r="13" spans="2:13" s="1" customFormat="1" ht="14.65" customHeight="1" x14ac:dyDescent="0.15">
      <c r="C13" s="162"/>
      <c r="D13" s="4">
        <v>2017</v>
      </c>
      <c r="E13" s="4">
        <v>2018</v>
      </c>
      <c r="F13" s="5" t="s">
        <v>8</v>
      </c>
      <c r="G13" s="6">
        <v>2017</v>
      </c>
      <c r="H13" s="6">
        <v>2018</v>
      </c>
      <c r="I13" s="5" t="s">
        <v>8</v>
      </c>
    </row>
    <row r="14" spans="2:13" s="1" customFormat="1" ht="13.15" customHeight="1" x14ac:dyDescent="0.15">
      <c r="C14" s="7" t="s">
        <v>9</v>
      </c>
      <c r="D14" s="8">
        <v>17369</v>
      </c>
      <c r="E14" s="8">
        <v>16321</v>
      </c>
      <c r="F14" s="9">
        <v>-6.0337382693304201E-2</v>
      </c>
      <c r="G14" s="8">
        <v>1616</v>
      </c>
      <c r="H14" s="8">
        <v>1299</v>
      </c>
      <c r="I14" s="9">
        <v>-0.196163366336634</v>
      </c>
    </row>
    <row r="15" spans="2:13" s="1" customFormat="1" ht="13.15" customHeight="1" x14ac:dyDescent="0.15">
      <c r="C15" s="7" t="s">
        <v>10</v>
      </c>
      <c r="D15" s="10">
        <v>11662</v>
      </c>
      <c r="E15" s="10">
        <v>10877</v>
      </c>
      <c r="F15" s="11">
        <v>-6.7312639341450903E-2</v>
      </c>
      <c r="G15" s="10">
        <v>1741</v>
      </c>
      <c r="H15" s="10">
        <v>1819</v>
      </c>
      <c r="I15" s="11">
        <v>4.4801838024124102E-2</v>
      </c>
    </row>
    <row r="16" spans="2:13" s="1" customFormat="1" ht="13.15" customHeight="1" x14ac:dyDescent="0.15">
      <c r="C16" s="7" t="s">
        <v>11</v>
      </c>
      <c r="D16" s="8">
        <v>9917</v>
      </c>
      <c r="E16" s="8">
        <v>9114</v>
      </c>
      <c r="F16" s="9">
        <v>-8.0972068165775998E-2</v>
      </c>
      <c r="G16" s="8">
        <v>1383</v>
      </c>
      <c r="H16" s="8">
        <v>1275</v>
      </c>
      <c r="I16" s="9">
        <v>-7.8091106290672493E-2</v>
      </c>
    </row>
    <row r="17" spans="3:9" s="1" customFormat="1" ht="13.15" customHeight="1" x14ac:dyDescent="0.15">
      <c r="C17" s="7" t="s">
        <v>12</v>
      </c>
      <c r="D17" s="10">
        <v>1550</v>
      </c>
      <c r="E17" s="10">
        <v>1698</v>
      </c>
      <c r="F17" s="11">
        <v>9.5483870967741899E-2</v>
      </c>
      <c r="G17" s="10">
        <v>96</v>
      </c>
      <c r="H17" s="10">
        <v>127</v>
      </c>
      <c r="I17" s="11">
        <v>0.32291666666666702</v>
      </c>
    </row>
    <row r="18" spans="3:9" s="1" customFormat="1" ht="13.15" customHeight="1" x14ac:dyDescent="0.15">
      <c r="C18" s="7" t="s">
        <v>13</v>
      </c>
      <c r="D18" s="8">
        <v>5165</v>
      </c>
      <c r="E18" s="8">
        <v>4756</v>
      </c>
      <c r="F18" s="9">
        <v>-7.9186834462729894E-2</v>
      </c>
      <c r="G18" s="8">
        <v>1311</v>
      </c>
      <c r="H18" s="8">
        <v>1005</v>
      </c>
      <c r="I18" s="9">
        <v>-0.233409610983982</v>
      </c>
    </row>
    <row r="19" spans="3:9" s="1" customFormat="1" ht="13.15" customHeight="1" x14ac:dyDescent="0.15">
      <c r="C19" s="7" t="s">
        <v>14</v>
      </c>
      <c r="D19" s="10">
        <v>3070</v>
      </c>
      <c r="E19" s="10">
        <v>2411</v>
      </c>
      <c r="F19" s="11">
        <v>-0.21465798045602599</v>
      </c>
      <c r="G19" s="10">
        <v>617</v>
      </c>
      <c r="H19" s="10">
        <v>531</v>
      </c>
      <c r="I19" s="11">
        <v>-0.13938411669367901</v>
      </c>
    </row>
    <row r="20" spans="3:9" s="1" customFormat="1" ht="13.15" customHeight="1" x14ac:dyDescent="0.15">
      <c r="C20" s="7" t="s">
        <v>15</v>
      </c>
      <c r="D20" s="8">
        <v>4181</v>
      </c>
      <c r="E20" s="8">
        <v>3354</v>
      </c>
      <c r="F20" s="9">
        <v>-0.19779956948098501</v>
      </c>
      <c r="G20" s="8">
        <v>1298</v>
      </c>
      <c r="H20" s="8">
        <v>1605</v>
      </c>
      <c r="I20" s="9">
        <v>0.23651771956856699</v>
      </c>
    </row>
    <row r="21" spans="3:9" s="1" customFormat="1" ht="13.15" customHeight="1" x14ac:dyDescent="0.15">
      <c r="C21" s="7" t="s">
        <v>16</v>
      </c>
      <c r="D21" s="10">
        <v>7952</v>
      </c>
      <c r="E21" s="10">
        <v>7995</v>
      </c>
      <c r="F21" s="11">
        <v>5.4074446680080499E-3</v>
      </c>
      <c r="G21" s="10">
        <v>1135</v>
      </c>
      <c r="H21" s="10">
        <v>1273</v>
      </c>
      <c r="I21" s="11">
        <v>0.1215859030837</v>
      </c>
    </row>
    <row r="22" spans="3:9" s="1" customFormat="1" ht="13.15" customHeight="1" x14ac:dyDescent="0.15">
      <c r="C22" s="7" t="s">
        <v>17</v>
      </c>
      <c r="D22" s="8">
        <v>3974</v>
      </c>
      <c r="E22" s="8">
        <v>3984</v>
      </c>
      <c r="F22" s="9">
        <v>2.5163563160543502E-3</v>
      </c>
      <c r="G22" s="8">
        <v>1805</v>
      </c>
      <c r="H22" s="8">
        <v>1908</v>
      </c>
      <c r="I22" s="9">
        <v>5.7063711911357298E-2</v>
      </c>
    </row>
    <row r="23" spans="3:9" s="1" customFormat="1" ht="13.15" customHeight="1" x14ac:dyDescent="0.15">
      <c r="C23" s="7" t="s">
        <v>18</v>
      </c>
      <c r="D23" s="10">
        <v>466</v>
      </c>
      <c r="E23" s="10">
        <v>418</v>
      </c>
      <c r="F23" s="11">
        <v>-0.10300429184549401</v>
      </c>
      <c r="G23" s="10">
        <v>40</v>
      </c>
      <c r="H23" s="10"/>
      <c r="I23" s="11">
        <v>-1</v>
      </c>
    </row>
    <row r="24" spans="3:9" s="1" customFormat="1" ht="13.15" customHeight="1" x14ac:dyDescent="0.15">
      <c r="C24" s="7" t="s">
        <v>19</v>
      </c>
      <c r="D24" s="8">
        <v>8210</v>
      </c>
      <c r="E24" s="8">
        <v>7954</v>
      </c>
      <c r="F24" s="9">
        <v>-3.1181485992691799E-2</v>
      </c>
      <c r="G24" s="8">
        <v>1371</v>
      </c>
      <c r="H24" s="8">
        <v>1240</v>
      </c>
      <c r="I24" s="9">
        <v>-9.5550692924872394E-2</v>
      </c>
    </row>
    <row r="25" spans="3:9" s="1" customFormat="1" ht="13.15" customHeight="1" x14ac:dyDescent="0.15">
      <c r="C25" s="7" t="s">
        <v>20</v>
      </c>
      <c r="D25" s="10">
        <v>559</v>
      </c>
      <c r="E25" s="10">
        <v>640</v>
      </c>
      <c r="F25" s="11">
        <v>0.14490161001788901</v>
      </c>
      <c r="G25" s="10">
        <v>225</v>
      </c>
      <c r="H25" s="10">
        <v>277</v>
      </c>
      <c r="I25" s="11">
        <v>0.23111111111111099</v>
      </c>
    </row>
    <row r="26" spans="3:9" s="1" customFormat="1" ht="13.15" customHeight="1" x14ac:dyDescent="0.15">
      <c r="C26" s="7" t="s">
        <v>21</v>
      </c>
      <c r="D26" s="8">
        <v>1826</v>
      </c>
      <c r="E26" s="8">
        <v>1741</v>
      </c>
      <c r="F26" s="9">
        <v>-4.6549835706462199E-2</v>
      </c>
      <c r="G26" s="8">
        <v>356</v>
      </c>
      <c r="H26" s="8">
        <v>314</v>
      </c>
      <c r="I26" s="9">
        <v>-0.117977528089888</v>
      </c>
    </row>
    <row r="27" spans="3:9" s="1" customFormat="1" ht="13.15" customHeight="1" x14ac:dyDescent="0.15">
      <c r="C27" s="7" t="s">
        <v>22</v>
      </c>
      <c r="D27" s="10">
        <v>6827</v>
      </c>
      <c r="E27" s="10">
        <v>6514</v>
      </c>
      <c r="F27" s="11">
        <v>-4.5847370733850902E-2</v>
      </c>
      <c r="G27" s="10">
        <v>989</v>
      </c>
      <c r="H27" s="10">
        <v>947</v>
      </c>
      <c r="I27" s="11">
        <v>-4.2467138523761397E-2</v>
      </c>
    </row>
    <row r="28" spans="3:9" s="1" customFormat="1" ht="13.15" customHeight="1" x14ac:dyDescent="0.15">
      <c r="C28" s="7" t="s">
        <v>23</v>
      </c>
      <c r="D28" s="8">
        <v>8787</v>
      </c>
      <c r="E28" s="8">
        <v>8789</v>
      </c>
      <c r="F28" s="9">
        <v>2.2760896779333101E-4</v>
      </c>
      <c r="G28" s="8">
        <v>1514</v>
      </c>
      <c r="H28" s="8">
        <v>1422</v>
      </c>
      <c r="I28" s="9">
        <v>-6.0766182298546897E-2</v>
      </c>
    </row>
    <row r="29" spans="3:9" s="1" customFormat="1" ht="13.15" customHeight="1" x14ac:dyDescent="0.15">
      <c r="C29" s="7" t="s">
        <v>24</v>
      </c>
      <c r="D29" s="10">
        <v>7538</v>
      </c>
      <c r="E29" s="10">
        <v>7337</v>
      </c>
      <c r="F29" s="11">
        <v>-2.66648978508888E-2</v>
      </c>
      <c r="G29" s="10">
        <v>977</v>
      </c>
      <c r="H29" s="10">
        <v>1025</v>
      </c>
      <c r="I29" s="11">
        <v>4.9129989764585498E-2</v>
      </c>
    </row>
    <row r="30" spans="3:9" s="1" customFormat="1" ht="13.15" customHeight="1" x14ac:dyDescent="0.15">
      <c r="C30" s="7" t="s">
        <v>25</v>
      </c>
      <c r="D30" s="8">
        <v>5219</v>
      </c>
      <c r="E30" s="8">
        <v>4958</v>
      </c>
      <c r="F30" s="9">
        <v>-5.0009580379383002E-2</v>
      </c>
      <c r="G30" s="8">
        <v>966</v>
      </c>
      <c r="H30" s="8">
        <v>1258</v>
      </c>
      <c r="I30" s="9">
        <v>0.30227743271221502</v>
      </c>
    </row>
    <row r="31" spans="3:9" s="1" customFormat="1" ht="13.15" customHeight="1" x14ac:dyDescent="0.15">
      <c r="C31" s="7" t="s">
        <v>26</v>
      </c>
      <c r="D31" s="10">
        <v>1456</v>
      </c>
      <c r="E31" s="10">
        <v>1423</v>
      </c>
      <c r="F31" s="11">
        <v>-2.2664835164835199E-2</v>
      </c>
      <c r="G31" s="10">
        <v>425</v>
      </c>
      <c r="H31" s="10">
        <v>438</v>
      </c>
      <c r="I31" s="11">
        <v>3.0588235294117701E-2</v>
      </c>
    </row>
    <row r="32" spans="3:9" s="1" customFormat="1" ht="13.15" customHeight="1" x14ac:dyDescent="0.15">
      <c r="C32" s="7" t="s">
        <v>27</v>
      </c>
      <c r="D32" s="8">
        <v>1808</v>
      </c>
      <c r="E32" s="8">
        <v>1555</v>
      </c>
      <c r="F32" s="9">
        <v>-0.139933628318584</v>
      </c>
      <c r="G32" s="8">
        <v>948</v>
      </c>
      <c r="H32" s="8">
        <v>957</v>
      </c>
      <c r="I32" s="9">
        <v>9.4936708860759497E-3</v>
      </c>
    </row>
    <row r="33" spans="3:9" s="1" customFormat="1" ht="13.15" customHeight="1" x14ac:dyDescent="0.15">
      <c r="C33" s="7" t="s">
        <v>28</v>
      </c>
      <c r="D33" s="10">
        <v>3136</v>
      </c>
      <c r="E33" s="10">
        <v>2893</v>
      </c>
      <c r="F33" s="11">
        <v>-7.7487244897959204E-2</v>
      </c>
      <c r="G33" s="10">
        <v>349</v>
      </c>
      <c r="H33" s="10">
        <v>201</v>
      </c>
      <c r="I33" s="11">
        <v>-0.424068767908309</v>
      </c>
    </row>
    <row r="34" spans="3:9" s="1" customFormat="1" ht="13.15" customHeight="1" x14ac:dyDescent="0.15">
      <c r="C34" s="7" t="s">
        <v>29</v>
      </c>
      <c r="D34" s="8">
        <v>812</v>
      </c>
      <c r="E34" s="8">
        <v>817</v>
      </c>
      <c r="F34" s="9">
        <v>6.1576354679803002E-3</v>
      </c>
      <c r="G34" s="8"/>
      <c r="H34" s="8"/>
      <c r="I34" s="9"/>
    </row>
    <row r="35" spans="3:9" s="1" customFormat="1" ht="13.15" customHeight="1" x14ac:dyDescent="0.15">
      <c r="C35" s="7" t="s">
        <v>30</v>
      </c>
      <c r="D35" s="10">
        <v>1032</v>
      </c>
      <c r="E35" s="10">
        <v>1076</v>
      </c>
      <c r="F35" s="11">
        <v>4.2635658914728702E-2</v>
      </c>
      <c r="G35" s="10"/>
      <c r="H35" s="10"/>
      <c r="I35" s="11"/>
    </row>
    <row r="36" spans="3:9" s="1" customFormat="1" ht="13.15" customHeight="1" x14ac:dyDescent="0.15">
      <c r="C36" s="7" t="s">
        <v>31</v>
      </c>
      <c r="D36" s="8">
        <v>10041</v>
      </c>
      <c r="E36" s="8">
        <v>9393</v>
      </c>
      <c r="F36" s="9">
        <v>-6.4535404840155394E-2</v>
      </c>
      <c r="G36" s="8">
        <v>1787</v>
      </c>
      <c r="H36" s="8">
        <v>1671</v>
      </c>
      <c r="I36" s="9">
        <v>-6.4913262451035306E-2</v>
      </c>
    </row>
    <row r="37" spans="3:9" s="1" customFormat="1" ht="13.15" customHeight="1" x14ac:dyDescent="0.15">
      <c r="C37" s="7" t="s">
        <v>32</v>
      </c>
      <c r="D37" s="10">
        <v>1265</v>
      </c>
      <c r="E37" s="10">
        <v>981</v>
      </c>
      <c r="F37" s="11">
        <v>-0.224505928853755</v>
      </c>
      <c r="G37" s="10">
        <v>211</v>
      </c>
      <c r="H37" s="10">
        <v>160</v>
      </c>
      <c r="I37" s="11">
        <v>-0.24170616113744101</v>
      </c>
    </row>
    <row r="38" spans="3:9" s="1" customFormat="1" ht="13.15" customHeight="1" x14ac:dyDescent="0.15">
      <c r="C38" s="7" t="s">
        <v>33</v>
      </c>
      <c r="D38" s="8">
        <v>319</v>
      </c>
      <c r="E38" s="8">
        <v>206</v>
      </c>
      <c r="F38" s="9">
        <v>-0.35423197492163</v>
      </c>
      <c r="G38" s="8"/>
      <c r="H38" s="8"/>
      <c r="I38" s="9"/>
    </row>
    <row r="39" spans="3:9" s="1" customFormat="1" ht="13.15" customHeight="1" x14ac:dyDescent="0.15">
      <c r="C39" s="7" t="s">
        <v>34</v>
      </c>
      <c r="D39" s="10">
        <v>5345</v>
      </c>
      <c r="E39" s="10">
        <v>5062</v>
      </c>
      <c r="F39" s="11">
        <v>-5.2946679139382599E-2</v>
      </c>
      <c r="G39" s="10">
        <v>933</v>
      </c>
      <c r="H39" s="10">
        <v>923</v>
      </c>
      <c r="I39" s="11">
        <v>-1.0718113612004299E-2</v>
      </c>
    </row>
    <row r="40" spans="3:9" s="1" customFormat="1" ht="13.15" customHeight="1" x14ac:dyDescent="0.15">
      <c r="C40" s="7" t="s">
        <v>35</v>
      </c>
      <c r="D40" s="8">
        <v>11706</v>
      </c>
      <c r="E40" s="8">
        <v>11461</v>
      </c>
      <c r="F40" s="9">
        <v>-2.0929437895096499E-2</v>
      </c>
      <c r="G40" s="8">
        <v>2545</v>
      </c>
      <c r="H40" s="8">
        <v>2605</v>
      </c>
      <c r="I40" s="9">
        <v>2.35756385068762E-2</v>
      </c>
    </row>
    <row r="41" spans="3:9" s="1" customFormat="1" ht="13.15" customHeight="1" x14ac:dyDescent="0.15">
      <c r="C41" s="7" t="s">
        <v>36</v>
      </c>
      <c r="D41" s="10">
        <v>5711</v>
      </c>
      <c r="E41" s="10">
        <v>5532</v>
      </c>
      <c r="F41" s="11">
        <v>-3.1343022237786698E-2</v>
      </c>
      <c r="G41" s="10">
        <v>1290</v>
      </c>
      <c r="H41" s="10">
        <v>1208</v>
      </c>
      <c r="I41" s="11">
        <v>-6.3565891472868202E-2</v>
      </c>
    </row>
    <row r="42" spans="3:9" s="1" customFormat="1" ht="13.15" customHeight="1" x14ac:dyDescent="0.15">
      <c r="C42" s="7" t="s">
        <v>37</v>
      </c>
      <c r="D42" s="8">
        <v>8535</v>
      </c>
      <c r="E42" s="8">
        <v>8227</v>
      </c>
      <c r="F42" s="9">
        <v>-3.60867018160516E-2</v>
      </c>
      <c r="G42" s="8">
        <v>2251</v>
      </c>
      <c r="H42" s="8">
        <v>2218</v>
      </c>
      <c r="I42" s="9">
        <v>-1.46601510439805E-2</v>
      </c>
    </row>
    <row r="43" spans="3:9" s="1" customFormat="1" ht="13.15" customHeight="1" x14ac:dyDescent="0.15">
      <c r="C43" s="7" t="s">
        <v>38</v>
      </c>
      <c r="D43" s="10">
        <v>13433</v>
      </c>
      <c r="E43" s="10">
        <v>13424</v>
      </c>
      <c r="F43" s="11">
        <v>-6.6999181121119597E-4</v>
      </c>
      <c r="G43" s="10">
        <v>3995</v>
      </c>
      <c r="H43" s="10">
        <v>4019</v>
      </c>
      <c r="I43" s="11">
        <v>6.0075093867334199E-3</v>
      </c>
    </row>
    <row r="44" spans="3:9" s="1" customFormat="1" ht="13.15" customHeight="1" x14ac:dyDescent="0.15">
      <c r="C44" s="7" t="s">
        <v>39</v>
      </c>
      <c r="D44" s="8">
        <v>12158</v>
      </c>
      <c r="E44" s="8">
        <v>12384</v>
      </c>
      <c r="F44" s="9">
        <v>1.8588583648626401E-2</v>
      </c>
      <c r="G44" s="8">
        <v>1526</v>
      </c>
      <c r="H44" s="8">
        <v>1504</v>
      </c>
      <c r="I44" s="9">
        <v>-1.44167758846658E-2</v>
      </c>
    </row>
    <row r="45" spans="3:9" s="1" customFormat="1" ht="13.15" customHeight="1" x14ac:dyDescent="0.15">
      <c r="C45" s="7" t="s">
        <v>40</v>
      </c>
      <c r="D45" s="10">
        <v>13424</v>
      </c>
      <c r="E45" s="10">
        <v>12764</v>
      </c>
      <c r="F45" s="11">
        <v>-4.9165673420738999E-2</v>
      </c>
      <c r="G45" s="10">
        <v>2185</v>
      </c>
      <c r="H45" s="10">
        <v>1751</v>
      </c>
      <c r="I45" s="11">
        <v>-0.19862700228833</v>
      </c>
    </row>
    <row r="46" spans="3:9" s="1" customFormat="1" ht="13.15" customHeight="1" x14ac:dyDescent="0.15">
      <c r="C46" s="7" t="s">
        <v>41</v>
      </c>
      <c r="D46" s="8">
        <v>8569</v>
      </c>
      <c r="E46" s="8">
        <v>7689</v>
      </c>
      <c r="F46" s="9">
        <v>-0.102695763799743</v>
      </c>
      <c r="G46" s="8">
        <v>937</v>
      </c>
      <c r="H46" s="8">
        <v>882</v>
      </c>
      <c r="I46" s="9">
        <v>-5.8697972251867701E-2</v>
      </c>
    </row>
    <row r="47" spans="3:9" s="1" customFormat="1" ht="13.15" customHeight="1" x14ac:dyDescent="0.15">
      <c r="C47" s="7" t="s">
        <v>42</v>
      </c>
      <c r="D47" s="10">
        <v>6329</v>
      </c>
      <c r="E47" s="10">
        <v>6229</v>
      </c>
      <c r="F47" s="11">
        <v>-1.58002844051193E-2</v>
      </c>
      <c r="G47" s="10">
        <v>340</v>
      </c>
      <c r="H47" s="10">
        <v>434</v>
      </c>
      <c r="I47" s="11">
        <v>0.27647058823529402</v>
      </c>
    </row>
    <row r="48" spans="3:9" s="1" customFormat="1" ht="13.15" customHeight="1" x14ac:dyDescent="0.15">
      <c r="C48" s="7" t="s">
        <v>43</v>
      </c>
      <c r="D48" s="8">
        <v>567</v>
      </c>
      <c r="E48" s="8">
        <v>549</v>
      </c>
      <c r="F48" s="9">
        <v>-3.1746031746031703E-2</v>
      </c>
      <c r="G48" s="8"/>
      <c r="H48" s="8"/>
      <c r="I48" s="9"/>
    </row>
    <row r="49" spans="3:9" s="1" customFormat="1" ht="13.15" customHeight="1" x14ac:dyDescent="0.15">
      <c r="C49" s="7" t="s">
        <v>44</v>
      </c>
      <c r="D49" s="10">
        <v>10861</v>
      </c>
      <c r="E49" s="10">
        <v>10738</v>
      </c>
      <c r="F49" s="11">
        <v>-1.13249240401436E-2</v>
      </c>
      <c r="G49" s="10">
        <v>1289</v>
      </c>
      <c r="H49" s="10">
        <v>1338</v>
      </c>
      <c r="I49" s="11">
        <v>3.80139643134213E-2</v>
      </c>
    </row>
    <row r="50" spans="3:9" s="1" customFormat="1" ht="13.15" customHeight="1" x14ac:dyDescent="0.15">
      <c r="C50" s="7" t="s">
        <v>45</v>
      </c>
      <c r="D50" s="8">
        <v>9491</v>
      </c>
      <c r="E50" s="8">
        <v>9467</v>
      </c>
      <c r="F50" s="9">
        <v>-2.5287114108102399E-3</v>
      </c>
      <c r="G50" s="8">
        <v>1523</v>
      </c>
      <c r="H50" s="8">
        <v>1579</v>
      </c>
      <c r="I50" s="9">
        <v>3.6769533814839099E-2</v>
      </c>
    </row>
    <row r="51" spans="3:9" s="1" customFormat="1" ht="13.15" customHeight="1" x14ac:dyDescent="0.15">
      <c r="C51" s="7" t="s">
        <v>46</v>
      </c>
      <c r="D51" s="10"/>
      <c r="E51" s="10">
        <v>1796</v>
      </c>
      <c r="F51" s="11"/>
      <c r="G51" s="10"/>
      <c r="H51" s="10">
        <v>1093</v>
      </c>
      <c r="I51" s="11"/>
    </row>
    <row r="52" spans="3:9" s="1" customFormat="1" ht="13.15" customHeight="1" x14ac:dyDescent="0.15">
      <c r="C52" s="7" t="s">
        <v>47</v>
      </c>
      <c r="D52" s="8">
        <v>12928</v>
      </c>
      <c r="E52" s="8"/>
      <c r="F52" s="9">
        <v>-1</v>
      </c>
      <c r="G52" s="8">
        <v>3100</v>
      </c>
      <c r="H52" s="8"/>
      <c r="I52" s="9">
        <v>-1</v>
      </c>
    </row>
    <row r="53" spans="3:9" s="1" customFormat="1" ht="13.15" customHeight="1" x14ac:dyDescent="0.15">
      <c r="C53" s="7" t="s">
        <v>48</v>
      </c>
      <c r="D53" s="10"/>
      <c r="E53" s="10">
        <v>12426</v>
      </c>
      <c r="F53" s="11"/>
      <c r="G53" s="10"/>
      <c r="H53" s="10">
        <v>2946</v>
      </c>
      <c r="I53" s="11"/>
    </row>
    <row r="54" spans="3:9" s="1" customFormat="1" ht="13.15" customHeight="1" x14ac:dyDescent="0.15">
      <c r="C54" s="7" t="s">
        <v>49</v>
      </c>
      <c r="D54" s="8">
        <v>2061</v>
      </c>
      <c r="E54" s="8"/>
      <c r="F54" s="9">
        <v>-1</v>
      </c>
      <c r="G54" s="8">
        <v>1085</v>
      </c>
      <c r="H54" s="8"/>
      <c r="I54" s="9">
        <v>-1</v>
      </c>
    </row>
    <row r="55" spans="3:9" s="1" customFormat="1" ht="13.15" customHeight="1" x14ac:dyDescent="0.15">
      <c r="C55" s="7" t="s">
        <v>50</v>
      </c>
      <c r="D55" s="10">
        <v>15568</v>
      </c>
      <c r="E55" s="10">
        <v>15510</v>
      </c>
      <c r="F55" s="11">
        <v>-3.7255909558067801E-3</v>
      </c>
      <c r="G55" s="10">
        <v>2003</v>
      </c>
      <c r="H55" s="10">
        <v>2091</v>
      </c>
      <c r="I55" s="11">
        <v>4.3934098851722399E-2</v>
      </c>
    </row>
    <row r="56" spans="3:9" s="1" customFormat="1" ht="13.15" customHeight="1" x14ac:dyDescent="0.15">
      <c r="C56" s="7" t="s">
        <v>51</v>
      </c>
      <c r="D56" s="8">
        <v>4487</v>
      </c>
      <c r="E56" s="8">
        <v>3091</v>
      </c>
      <c r="F56" s="9">
        <v>-0.31112101626922201</v>
      </c>
      <c r="G56" s="8">
        <v>561</v>
      </c>
      <c r="H56" s="8">
        <v>508</v>
      </c>
      <c r="I56" s="9">
        <v>-9.4474153297682703E-2</v>
      </c>
    </row>
    <row r="57" spans="3:9" s="1" customFormat="1" ht="13.15" customHeight="1" x14ac:dyDescent="0.15">
      <c r="C57" s="7" t="s">
        <v>52</v>
      </c>
      <c r="D57" s="10">
        <v>1233</v>
      </c>
      <c r="E57" s="10">
        <v>1203</v>
      </c>
      <c r="F57" s="11">
        <v>-2.4330900243309E-2</v>
      </c>
      <c r="G57" s="10"/>
      <c r="H57" s="10"/>
      <c r="I57" s="11"/>
    </row>
    <row r="58" spans="3:9" s="1" customFormat="1" ht="13.15" customHeight="1" x14ac:dyDescent="0.15">
      <c r="C58" s="7" t="s">
        <v>53</v>
      </c>
      <c r="D58" s="8">
        <v>525</v>
      </c>
      <c r="E58" s="8">
        <v>478</v>
      </c>
      <c r="F58" s="9">
        <v>-8.9523809523809506E-2</v>
      </c>
      <c r="G58" s="8">
        <v>1</v>
      </c>
      <c r="H58" s="8"/>
      <c r="I58" s="9">
        <v>-1</v>
      </c>
    </row>
    <row r="59" spans="3:9" s="1" customFormat="1" ht="13.15" customHeight="1" x14ac:dyDescent="0.15">
      <c r="C59" s="7" t="s">
        <v>54</v>
      </c>
      <c r="D59" s="10">
        <v>1111</v>
      </c>
      <c r="E59" s="10">
        <v>1142</v>
      </c>
      <c r="F59" s="11">
        <v>2.7902790279027902E-2</v>
      </c>
      <c r="G59" s="10">
        <v>307</v>
      </c>
      <c r="H59" s="10">
        <v>578</v>
      </c>
      <c r="I59" s="11">
        <v>0.88273615635179203</v>
      </c>
    </row>
    <row r="60" spans="3:9" s="1" customFormat="1" ht="13.15" customHeight="1" x14ac:dyDescent="0.15">
      <c r="C60" s="7" t="s">
        <v>55</v>
      </c>
      <c r="D60" s="8">
        <v>1199</v>
      </c>
      <c r="E60" s="8">
        <v>1198</v>
      </c>
      <c r="F60" s="9">
        <v>-8.3402835696413696E-4</v>
      </c>
      <c r="G60" s="8"/>
      <c r="H60" s="8"/>
      <c r="I60" s="9"/>
    </row>
    <row r="61" spans="3:9" s="1" customFormat="1" ht="13.15" customHeight="1" x14ac:dyDescent="0.15">
      <c r="C61" s="7" t="s">
        <v>56</v>
      </c>
      <c r="D61" s="10">
        <v>4948</v>
      </c>
      <c r="E61" s="10">
        <v>4877</v>
      </c>
      <c r="F61" s="11">
        <v>-1.4349232012934501E-2</v>
      </c>
      <c r="G61" s="10">
        <v>501</v>
      </c>
      <c r="H61" s="10">
        <v>477</v>
      </c>
      <c r="I61" s="11">
        <v>-4.7904191616766498E-2</v>
      </c>
    </row>
    <row r="62" spans="3:9" s="1" customFormat="1" ht="13.15" customHeight="1" x14ac:dyDescent="0.15">
      <c r="C62" s="7" t="s">
        <v>57</v>
      </c>
      <c r="D62" s="8">
        <v>399</v>
      </c>
      <c r="E62" s="8">
        <v>304</v>
      </c>
      <c r="F62" s="9">
        <v>-0.238095238095238</v>
      </c>
      <c r="G62" s="8">
        <v>281</v>
      </c>
      <c r="H62" s="8">
        <v>438</v>
      </c>
      <c r="I62" s="9">
        <v>0.55871886120996395</v>
      </c>
    </row>
    <row r="63" spans="3:9" s="1" customFormat="1" ht="13.15" customHeight="1" x14ac:dyDescent="0.15">
      <c r="C63" s="7" t="s">
        <v>58</v>
      </c>
      <c r="D63" s="10">
        <v>788</v>
      </c>
      <c r="E63" s="10">
        <v>755</v>
      </c>
      <c r="F63" s="11">
        <v>-4.1878172588832502E-2</v>
      </c>
      <c r="G63" s="10">
        <v>4339</v>
      </c>
      <c r="H63" s="10">
        <v>2929</v>
      </c>
      <c r="I63" s="11">
        <v>-0.32495966812629601</v>
      </c>
    </row>
    <row r="64" spans="3:9" s="1" customFormat="1" ht="13.15" customHeight="1" x14ac:dyDescent="0.15">
      <c r="C64" s="7" t="s">
        <v>59</v>
      </c>
      <c r="D64" s="8">
        <v>9838</v>
      </c>
      <c r="E64" s="8">
        <v>9785</v>
      </c>
      <c r="F64" s="9">
        <v>-5.3872738361455596E-3</v>
      </c>
      <c r="G64" s="8">
        <v>2856</v>
      </c>
      <c r="H64" s="8">
        <v>2967</v>
      </c>
      <c r="I64" s="9">
        <v>3.8865546218487403E-2</v>
      </c>
    </row>
    <row r="65" spans="3:9" s="1" customFormat="1" ht="13.15" customHeight="1" x14ac:dyDescent="0.15">
      <c r="C65" s="7" t="s">
        <v>60</v>
      </c>
      <c r="D65" s="10">
        <v>2362</v>
      </c>
      <c r="E65" s="10">
        <v>2253</v>
      </c>
      <c r="F65" s="11">
        <v>-4.6147332768839998E-2</v>
      </c>
      <c r="G65" s="10">
        <v>1465</v>
      </c>
      <c r="H65" s="10">
        <v>1502</v>
      </c>
      <c r="I65" s="11">
        <v>2.5255972696245702E-2</v>
      </c>
    </row>
    <row r="66" spans="3:9" s="1" customFormat="1" ht="13.15" customHeight="1" x14ac:dyDescent="0.15">
      <c r="C66" s="7" t="s">
        <v>61</v>
      </c>
      <c r="D66" s="8">
        <v>3454</v>
      </c>
      <c r="E66" s="8">
        <v>3762</v>
      </c>
      <c r="F66" s="9">
        <v>8.9171974522293002E-2</v>
      </c>
      <c r="G66" s="8"/>
      <c r="H66" s="8"/>
      <c r="I66" s="9"/>
    </row>
    <row r="67" spans="3:9" s="1" customFormat="1" ht="13.15" customHeight="1" x14ac:dyDescent="0.15">
      <c r="C67" s="7" t="s">
        <v>62</v>
      </c>
      <c r="D67" s="10">
        <v>1306</v>
      </c>
      <c r="E67" s="10">
        <v>1328</v>
      </c>
      <c r="F67" s="11">
        <v>1.6845329249617201E-2</v>
      </c>
      <c r="G67" s="10"/>
      <c r="H67" s="10"/>
      <c r="I67" s="11"/>
    </row>
    <row r="68" spans="3:9" s="1" customFormat="1" ht="13.15" customHeight="1" x14ac:dyDescent="0.15">
      <c r="C68" s="7" t="s">
        <v>63</v>
      </c>
      <c r="D68" s="8">
        <v>1032</v>
      </c>
      <c r="E68" s="8">
        <v>842</v>
      </c>
      <c r="F68" s="9">
        <v>-0.184108527131783</v>
      </c>
      <c r="G68" s="8">
        <v>573</v>
      </c>
      <c r="H68" s="8">
        <v>424</v>
      </c>
      <c r="I68" s="9">
        <v>-0.26003490401396201</v>
      </c>
    </row>
    <row r="69" spans="3:9" s="1" customFormat="1" ht="13.15" customHeight="1" x14ac:dyDescent="0.15">
      <c r="C69" s="7" t="s">
        <v>64</v>
      </c>
      <c r="D69" s="10">
        <v>7345</v>
      </c>
      <c r="E69" s="10">
        <v>7139</v>
      </c>
      <c r="F69" s="11">
        <v>-2.80462899931927E-2</v>
      </c>
      <c r="G69" s="10">
        <v>1807</v>
      </c>
      <c r="H69" s="10">
        <v>1973</v>
      </c>
      <c r="I69" s="11">
        <v>9.1864969562811302E-2</v>
      </c>
    </row>
    <row r="70" spans="3:9" s="1" customFormat="1" ht="13.15" customHeight="1" x14ac:dyDescent="0.15">
      <c r="C70" s="7" t="s">
        <v>65</v>
      </c>
      <c r="D70" s="8">
        <v>4821</v>
      </c>
      <c r="E70" s="8">
        <v>4893</v>
      </c>
      <c r="F70" s="9">
        <v>1.4934660858742999E-2</v>
      </c>
      <c r="G70" s="8">
        <v>4205</v>
      </c>
      <c r="H70" s="8">
        <v>4347</v>
      </c>
      <c r="I70" s="9">
        <v>3.3769322235434003E-2</v>
      </c>
    </row>
    <row r="71" spans="3:9" s="1" customFormat="1" ht="13.15" customHeight="1" x14ac:dyDescent="0.15">
      <c r="C71" s="7" t="s">
        <v>66</v>
      </c>
      <c r="D71" s="10">
        <v>1139</v>
      </c>
      <c r="E71" s="10">
        <v>1182</v>
      </c>
      <c r="F71" s="11">
        <v>3.7752414398595301E-2</v>
      </c>
      <c r="G71" s="10">
        <v>678</v>
      </c>
      <c r="H71" s="10">
        <v>746</v>
      </c>
      <c r="I71" s="11">
        <v>0.100294985250737</v>
      </c>
    </row>
    <row r="72" spans="3:9" s="1" customFormat="1" ht="13.15" customHeight="1" x14ac:dyDescent="0.15">
      <c r="C72" s="7" t="s">
        <v>67</v>
      </c>
      <c r="D72" s="8">
        <v>617</v>
      </c>
      <c r="E72" s="8">
        <v>621</v>
      </c>
      <c r="F72" s="9">
        <v>6.4829821717990298E-3</v>
      </c>
      <c r="G72" s="8"/>
      <c r="H72" s="8"/>
      <c r="I72" s="9"/>
    </row>
    <row r="73" spans="3:9" s="1" customFormat="1" ht="13.15" customHeight="1" x14ac:dyDescent="0.15">
      <c r="C73" s="7" t="s">
        <v>68</v>
      </c>
      <c r="D73" s="10">
        <v>1587</v>
      </c>
      <c r="E73" s="10">
        <v>1594</v>
      </c>
      <c r="F73" s="11">
        <v>4.4108380592312504E-3</v>
      </c>
      <c r="G73" s="10">
        <v>136</v>
      </c>
      <c r="H73" s="10">
        <v>117</v>
      </c>
      <c r="I73" s="11">
        <v>-0.13970588235294101</v>
      </c>
    </row>
    <row r="74" spans="3:9" s="1" customFormat="1" ht="13.15" customHeight="1" x14ac:dyDescent="0.15">
      <c r="C74" s="7" t="s">
        <v>69</v>
      </c>
      <c r="D74" s="8">
        <v>5272</v>
      </c>
      <c r="E74" s="8">
        <v>5212</v>
      </c>
      <c r="F74" s="9">
        <v>-1.1380880121396099E-2</v>
      </c>
      <c r="G74" s="8">
        <v>1421</v>
      </c>
      <c r="H74" s="8">
        <v>1462</v>
      </c>
      <c r="I74" s="9">
        <v>2.8852920478536201E-2</v>
      </c>
    </row>
    <row r="75" spans="3:9" s="1" customFormat="1" ht="13.15" customHeight="1" x14ac:dyDescent="0.15">
      <c r="C75" s="7" t="s">
        <v>70</v>
      </c>
      <c r="D75" s="10">
        <v>2169</v>
      </c>
      <c r="E75" s="10"/>
      <c r="F75" s="11">
        <v>-1</v>
      </c>
      <c r="G75" s="10">
        <v>1085</v>
      </c>
      <c r="H75" s="10"/>
      <c r="I75" s="11">
        <v>-1</v>
      </c>
    </row>
    <row r="76" spans="3:9" s="1" customFormat="1" ht="13.15" customHeight="1" x14ac:dyDescent="0.15">
      <c r="C76" s="7" t="s">
        <v>71</v>
      </c>
      <c r="D76" s="8">
        <v>4282</v>
      </c>
      <c r="E76" s="8">
        <v>4330</v>
      </c>
      <c r="F76" s="9">
        <v>1.12097150864082E-2</v>
      </c>
      <c r="G76" s="8">
        <v>1185</v>
      </c>
      <c r="H76" s="8">
        <v>1281</v>
      </c>
      <c r="I76" s="9">
        <v>8.1012658227848103E-2</v>
      </c>
    </row>
    <row r="77" spans="3:9" s="1" customFormat="1" ht="13.15" customHeight="1" x14ac:dyDescent="0.15">
      <c r="C77" s="7" t="s">
        <v>72</v>
      </c>
      <c r="D77" s="10">
        <v>4956</v>
      </c>
      <c r="E77" s="10">
        <v>4950</v>
      </c>
      <c r="F77" s="11">
        <v>-1.2106537530266301E-3</v>
      </c>
      <c r="G77" s="10">
        <v>124</v>
      </c>
      <c r="H77" s="10">
        <v>96</v>
      </c>
      <c r="I77" s="11">
        <v>-0.225806451612903</v>
      </c>
    </row>
    <row r="78" spans="3:9" s="1" customFormat="1" ht="13.15" customHeight="1" x14ac:dyDescent="0.15">
      <c r="C78" s="7" t="s">
        <v>73</v>
      </c>
      <c r="D78" s="8">
        <v>7921</v>
      </c>
      <c r="E78" s="8">
        <v>8228</v>
      </c>
      <c r="F78" s="9">
        <v>3.8757732609519001E-2</v>
      </c>
      <c r="G78" s="8">
        <v>2674</v>
      </c>
      <c r="H78" s="8">
        <v>2553</v>
      </c>
      <c r="I78" s="9">
        <v>-4.5250560957367299E-2</v>
      </c>
    </row>
    <row r="79" spans="3:9" s="1" customFormat="1" ht="13.15" customHeight="1" x14ac:dyDescent="0.15">
      <c r="C79" s="7" t="s">
        <v>74</v>
      </c>
      <c r="D79" s="10">
        <v>398</v>
      </c>
      <c r="E79" s="10">
        <v>296</v>
      </c>
      <c r="F79" s="11">
        <v>-0.25628140703517599</v>
      </c>
      <c r="G79" s="10">
        <v>555</v>
      </c>
      <c r="H79" s="10">
        <v>611</v>
      </c>
      <c r="I79" s="11">
        <v>0.10090090090090099</v>
      </c>
    </row>
    <row r="80" spans="3:9" s="1" customFormat="1" ht="13.15" customHeight="1" x14ac:dyDescent="0.15">
      <c r="C80" s="7" t="s">
        <v>75</v>
      </c>
      <c r="D80" s="8">
        <v>1560</v>
      </c>
      <c r="E80" s="8">
        <v>1486</v>
      </c>
      <c r="F80" s="9">
        <v>-4.7435897435897399E-2</v>
      </c>
      <c r="G80" s="8">
        <v>655</v>
      </c>
      <c r="H80" s="8">
        <v>531</v>
      </c>
      <c r="I80" s="9">
        <v>-0.189312977099237</v>
      </c>
    </row>
    <row r="81" spans="3:9" s="1" customFormat="1" ht="13.15" customHeight="1" x14ac:dyDescent="0.15">
      <c r="C81" s="7" t="s">
        <v>76</v>
      </c>
      <c r="D81" s="10">
        <v>11666</v>
      </c>
      <c r="E81" s="10">
        <v>11564</v>
      </c>
      <c r="F81" s="11">
        <v>-8.7433567632436097E-3</v>
      </c>
      <c r="G81" s="10">
        <v>1292</v>
      </c>
      <c r="H81" s="10">
        <v>1159</v>
      </c>
      <c r="I81" s="11">
        <v>-0.10294117647058799</v>
      </c>
    </row>
    <row r="82" spans="3:9" s="1" customFormat="1" ht="13.15" customHeight="1" x14ac:dyDescent="0.15">
      <c r="C82" s="7" t="s">
        <v>77</v>
      </c>
      <c r="D82" s="8">
        <v>2105</v>
      </c>
      <c r="E82" s="8">
        <v>2033</v>
      </c>
      <c r="F82" s="9">
        <v>-3.4204275534441803E-2</v>
      </c>
      <c r="G82" s="8">
        <v>1006</v>
      </c>
      <c r="H82" s="8">
        <v>785</v>
      </c>
      <c r="I82" s="9">
        <v>-0.219681908548708</v>
      </c>
    </row>
    <row r="83" spans="3:9" s="1" customFormat="1" ht="13.15" customHeight="1" x14ac:dyDescent="0.15">
      <c r="C83" s="7" t="s">
        <v>78</v>
      </c>
      <c r="D83" s="10">
        <v>7228</v>
      </c>
      <c r="E83" s="10">
        <v>7192</v>
      </c>
      <c r="F83" s="11">
        <v>-4.9806308799114603E-3</v>
      </c>
      <c r="G83" s="10">
        <v>1087</v>
      </c>
      <c r="H83" s="10">
        <v>951</v>
      </c>
      <c r="I83" s="11">
        <v>-0.125114995400184</v>
      </c>
    </row>
    <row r="84" spans="3:9" s="1" customFormat="1" ht="13.15" customHeight="1" x14ac:dyDescent="0.15">
      <c r="C84" s="7" t="s">
        <v>79</v>
      </c>
      <c r="D84" s="8">
        <v>529</v>
      </c>
      <c r="E84" s="8">
        <v>537</v>
      </c>
      <c r="F84" s="9">
        <v>1.51228733459357E-2</v>
      </c>
      <c r="G84" s="8"/>
      <c r="H84" s="8"/>
      <c r="I84" s="9"/>
    </row>
    <row r="85" spans="3:9" s="1" customFormat="1" ht="13.15" customHeight="1" x14ac:dyDescent="0.15">
      <c r="C85" s="7" t="s">
        <v>80</v>
      </c>
      <c r="D85" s="10">
        <v>2412</v>
      </c>
      <c r="E85" s="10">
        <v>2396</v>
      </c>
      <c r="F85" s="11">
        <v>-6.6334991708126003E-3</v>
      </c>
      <c r="G85" s="10">
        <v>1121</v>
      </c>
      <c r="H85" s="10">
        <v>895</v>
      </c>
      <c r="I85" s="11">
        <v>-0.20160570918822501</v>
      </c>
    </row>
    <row r="86" spans="3:9" s="1" customFormat="1" ht="13.15" customHeight="1" x14ac:dyDescent="0.15">
      <c r="C86" s="7" t="s">
        <v>81</v>
      </c>
      <c r="D86" s="8">
        <v>4217</v>
      </c>
      <c r="E86" s="8">
        <v>4062</v>
      </c>
      <c r="F86" s="9">
        <v>-3.6755987668959003E-2</v>
      </c>
      <c r="G86" s="8">
        <v>433</v>
      </c>
      <c r="H86" s="8">
        <v>582</v>
      </c>
      <c r="I86" s="9">
        <v>0.34411085450346401</v>
      </c>
    </row>
    <row r="87" spans="3:9" s="1" customFormat="1" ht="13.15" customHeight="1" x14ac:dyDescent="0.15">
      <c r="C87" s="7" t="s">
        <v>82</v>
      </c>
      <c r="D87" s="10">
        <v>11159</v>
      </c>
      <c r="E87" s="10">
        <v>11440</v>
      </c>
      <c r="F87" s="11">
        <v>2.51814678734654E-2</v>
      </c>
      <c r="G87" s="10">
        <v>1700</v>
      </c>
      <c r="H87" s="10">
        <v>1614</v>
      </c>
      <c r="I87" s="11">
        <v>-5.0588235294117601E-2</v>
      </c>
    </row>
    <row r="88" spans="3:9" s="1" customFormat="1" ht="13.15" customHeight="1" x14ac:dyDescent="0.15">
      <c r="C88" s="7" t="s">
        <v>83</v>
      </c>
      <c r="D88" s="8">
        <v>13140</v>
      </c>
      <c r="E88" s="8">
        <v>12848</v>
      </c>
      <c r="F88" s="9">
        <v>-2.2222222222222199E-2</v>
      </c>
      <c r="G88" s="8">
        <v>2337</v>
      </c>
      <c r="H88" s="8">
        <v>2231</v>
      </c>
      <c r="I88" s="9">
        <v>-4.5357295678219903E-2</v>
      </c>
    </row>
    <row r="89" spans="3:9" s="1" customFormat="1" ht="13.15" customHeight="1" x14ac:dyDescent="0.15">
      <c r="C89" s="7" t="s">
        <v>84</v>
      </c>
      <c r="D89" s="10">
        <v>2641</v>
      </c>
      <c r="E89" s="10">
        <v>2680</v>
      </c>
      <c r="F89" s="11">
        <v>1.4767133661491899E-2</v>
      </c>
      <c r="G89" s="10">
        <v>1793</v>
      </c>
      <c r="H89" s="10">
        <v>1816</v>
      </c>
      <c r="I89" s="11">
        <v>1.2827663134411599E-2</v>
      </c>
    </row>
    <row r="90" spans="3:9" s="1" customFormat="1" ht="13.15" customHeight="1" x14ac:dyDescent="0.15">
      <c r="C90" s="7" t="s">
        <v>85</v>
      </c>
      <c r="D90" s="8">
        <v>2918</v>
      </c>
      <c r="E90" s="8">
        <v>2949</v>
      </c>
      <c r="F90" s="9">
        <v>1.0623714873200799E-2</v>
      </c>
      <c r="G90" s="8">
        <v>2122</v>
      </c>
      <c r="H90" s="8">
        <v>2411</v>
      </c>
      <c r="I90" s="9">
        <v>0.13619227144203599</v>
      </c>
    </row>
    <row r="91" spans="3:9" s="1" customFormat="1" ht="13.15" customHeight="1" x14ac:dyDescent="0.15">
      <c r="C91" s="7" t="s">
        <v>86</v>
      </c>
      <c r="D91" s="10">
        <v>3527</v>
      </c>
      <c r="E91" s="10">
        <v>3410</v>
      </c>
      <c r="F91" s="11">
        <v>-3.3172667989793E-2</v>
      </c>
      <c r="G91" s="10">
        <v>694</v>
      </c>
      <c r="H91" s="10">
        <v>916</v>
      </c>
      <c r="I91" s="11">
        <v>0.31988472622478398</v>
      </c>
    </row>
    <row r="92" spans="3:9" s="1" customFormat="1" ht="13.15" customHeight="1" x14ac:dyDescent="0.15">
      <c r="C92" s="7" t="s">
        <v>87</v>
      </c>
      <c r="D92" s="8">
        <v>12837</v>
      </c>
      <c r="E92" s="8">
        <v>12571</v>
      </c>
      <c r="F92" s="9">
        <v>-2.07213523408896E-2</v>
      </c>
      <c r="G92" s="8">
        <v>2246</v>
      </c>
      <c r="H92" s="8">
        <v>2491</v>
      </c>
      <c r="I92" s="9">
        <v>0.109082813891362</v>
      </c>
    </row>
    <row r="93" spans="3:9" s="1" customFormat="1" ht="13.15" customHeight="1" x14ac:dyDescent="0.15">
      <c r="C93" s="7" t="s">
        <v>88</v>
      </c>
      <c r="D93" s="10">
        <v>12591</v>
      </c>
      <c r="E93" s="10">
        <v>12090</v>
      </c>
      <c r="F93" s="11">
        <v>-3.9790326423635898E-2</v>
      </c>
      <c r="G93" s="10">
        <v>3188</v>
      </c>
      <c r="H93" s="10">
        <v>2914</v>
      </c>
      <c r="I93" s="11">
        <v>-8.59473023839398E-2</v>
      </c>
    </row>
    <row r="94" spans="3:9" s="1" customFormat="1" ht="13.15" customHeight="1" x14ac:dyDescent="0.15">
      <c r="C94" s="7" t="s">
        <v>89</v>
      </c>
      <c r="D94" s="8">
        <v>1518</v>
      </c>
      <c r="E94" s="8">
        <v>1517</v>
      </c>
      <c r="F94" s="9">
        <v>-6.5876152832674596E-4</v>
      </c>
      <c r="G94" s="8">
        <v>49</v>
      </c>
      <c r="H94" s="8">
        <v>65</v>
      </c>
      <c r="I94" s="9">
        <v>0.32653061224489799</v>
      </c>
    </row>
    <row r="95" spans="3:9" s="1" customFormat="1" ht="13.15" customHeight="1" x14ac:dyDescent="0.15">
      <c r="C95" s="7" t="s">
        <v>90</v>
      </c>
      <c r="D95" s="10">
        <v>8988</v>
      </c>
      <c r="E95" s="10">
        <v>8843</v>
      </c>
      <c r="F95" s="11">
        <v>-1.6132621272808199E-2</v>
      </c>
      <c r="G95" s="10">
        <v>1005</v>
      </c>
      <c r="H95" s="10">
        <v>809</v>
      </c>
      <c r="I95" s="11">
        <v>-0.195024875621891</v>
      </c>
    </row>
    <row r="96" spans="3:9" s="1" customFormat="1" ht="13.15" customHeight="1" x14ac:dyDescent="0.15">
      <c r="C96" s="7" t="s">
        <v>91</v>
      </c>
      <c r="D96" s="8">
        <v>359</v>
      </c>
      <c r="E96" s="8">
        <v>347</v>
      </c>
      <c r="F96" s="9">
        <v>-3.3426183844011102E-2</v>
      </c>
      <c r="G96" s="8"/>
      <c r="H96" s="8"/>
      <c r="I96" s="9"/>
    </row>
    <row r="97" spans="3:9" s="1" customFormat="1" ht="13.15" customHeight="1" x14ac:dyDescent="0.15">
      <c r="C97" s="7" t="s">
        <v>92</v>
      </c>
      <c r="D97" s="10">
        <v>9407</v>
      </c>
      <c r="E97" s="10">
        <v>9373</v>
      </c>
      <c r="F97" s="11">
        <v>-3.6143297544381798E-3</v>
      </c>
      <c r="G97" s="10">
        <v>1712</v>
      </c>
      <c r="H97" s="10">
        <v>1389</v>
      </c>
      <c r="I97" s="11">
        <v>-0.18866822429906499</v>
      </c>
    </row>
    <row r="98" spans="3:9" s="1" customFormat="1" ht="13.15" customHeight="1" x14ac:dyDescent="0.15">
      <c r="C98" s="7" t="s">
        <v>93</v>
      </c>
      <c r="D98" s="8">
        <v>6073</v>
      </c>
      <c r="E98" s="8">
        <v>6178</v>
      </c>
      <c r="F98" s="9">
        <v>1.72896426807179E-2</v>
      </c>
      <c r="G98" s="8">
        <v>665</v>
      </c>
      <c r="H98" s="8">
        <v>635</v>
      </c>
      <c r="I98" s="9">
        <v>-4.5112781954887202E-2</v>
      </c>
    </row>
    <row r="99" spans="3:9" s="1" customFormat="1" ht="13.15" customHeight="1" x14ac:dyDescent="0.15">
      <c r="C99" s="7" t="s">
        <v>94</v>
      </c>
      <c r="D99" s="10">
        <v>288</v>
      </c>
      <c r="E99" s="10">
        <v>262</v>
      </c>
      <c r="F99" s="11">
        <v>-9.0277777777777804E-2</v>
      </c>
      <c r="G99" s="10"/>
      <c r="H99" s="10"/>
      <c r="I99" s="11"/>
    </row>
    <row r="100" spans="3:9" s="1" customFormat="1" ht="13.15" customHeight="1" x14ac:dyDescent="0.15">
      <c r="C100" s="7" t="s">
        <v>95</v>
      </c>
      <c r="D100" s="8">
        <v>4705</v>
      </c>
      <c r="E100" s="8">
        <v>4741</v>
      </c>
      <c r="F100" s="9">
        <v>7.6514346439957503E-3</v>
      </c>
      <c r="G100" s="8">
        <v>1353</v>
      </c>
      <c r="H100" s="8">
        <v>1383</v>
      </c>
      <c r="I100" s="9">
        <v>2.21729490022173E-2</v>
      </c>
    </row>
    <row r="101" spans="3:9" s="1" customFormat="1" ht="13.15" customHeight="1" x14ac:dyDescent="0.15">
      <c r="C101" s="7" t="s">
        <v>96</v>
      </c>
      <c r="D101" s="10">
        <v>412</v>
      </c>
      <c r="E101" s="10">
        <v>409</v>
      </c>
      <c r="F101" s="11">
        <v>-7.2815533980582501E-3</v>
      </c>
      <c r="G101" s="10"/>
      <c r="H101" s="10"/>
      <c r="I101" s="11"/>
    </row>
    <row r="102" spans="3:9" s="1" customFormat="1" ht="13.15" customHeight="1" x14ac:dyDescent="0.15">
      <c r="C102" s="7" t="s">
        <v>97</v>
      </c>
      <c r="D102" s="8">
        <v>3973</v>
      </c>
      <c r="E102" s="8">
        <v>3701</v>
      </c>
      <c r="F102" s="9">
        <v>-6.8462119305310806E-2</v>
      </c>
      <c r="G102" s="8">
        <v>384</v>
      </c>
      <c r="H102" s="8">
        <v>421</v>
      </c>
      <c r="I102" s="9">
        <v>9.6354166666666699E-2</v>
      </c>
    </row>
    <row r="103" spans="3:9" s="1" customFormat="1" ht="13.15" customHeight="1" x14ac:dyDescent="0.15">
      <c r="C103" s="7" t="s">
        <v>98</v>
      </c>
      <c r="D103" s="10">
        <v>4428</v>
      </c>
      <c r="E103" s="10">
        <v>4013</v>
      </c>
      <c r="F103" s="11">
        <v>-9.3721770551038794E-2</v>
      </c>
      <c r="G103" s="10">
        <v>375</v>
      </c>
      <c r="H103" s="10">
        <v>365</v>
      </c>
      <c r="I103" s="11">
        <v>-2.66666666666667E-2</v>
      </c>
    </row>
    <row r="104" spans="3:9" s="1" customFormat="1" ht="13.15" customHeight="1" x14ac:dyDescent="0.15">
      <c r="C104" s="7" t="s">
        <v>99</v>
      </c>
      <c r="D104" s="8">
        <v>8252</v>
      </c>
      <c r="E104" s="8">
        <v>8215</v>
      </c>
      <c r="F104" s="9">
        <v>-4.4837615123606402E-3</v>
      </c>
      <c r="G104" s="8">
        <v>1401</v>
      </c>
      <c r="H104" s="8">
        <v>1195</v>
      </c>
      <c r="I104" s="9">
        <v>-0.147037830121342</v>
      </c>
    </row>
    <row r="105" spans="3:9" s="1" customFormat="1" ht="13.15" customHeight="1" x14ac:dyDescent="0.15">
      <c r="C105" s="7" t="s">
        <v>100</v>
      </c>
      <c r="D105" s="10">
        <v>2783</v>
      </c>
      <c r="E105" s="10">
        <v>2627</v>
      </c>
      <c r="F105" s="11">
        <v>-5.6054617319439497E-2</v>
      </c>
      <c r="G105" s="10">
        <v>246</v>
      </c>
      <c r="H105" s="10">
        <v>430</v>
      </c>
      <c r="I105" s="11">
        <v>0.74796747967479704</v>
      </c>
    </row>
    <row r="106" spans="3:9" s="1" customFormat="1" ht="13.15" customHeight="1" x14ac:dyDescent="0.15">
      <c r="C106" s="7" t="s">
        <v>101</v>
      </c>
      <c r="D106" s="8">
        <v>12959</v>
      </c>
      <c r="E106" s="8">
        <v>12653</v>
      </c>
      <c r="F106" s="9">
        <v>-2.36129330966896E-2</v>
      </c>
      <c r="G106" s="8">
        <v>1094</v>
      </c>
      <c r="H106" s="8">
        <v>1477</v>
      </c>
      <c r="I106" s="9">
        <v>0.35009140767824498</v>
      </c>
    </row>
    <row r="107" spans="3:9" s="1" customFormat="1" ht="13.15" customHeight="1" x14ac:dyDescent="0.15">
      <c r="C107" s="7" t="s">
        <v>102</v>
      </c>
      <c r="D107" s="10">
        <v>1242</v>
      </c>
      <c r="E107" s="10">
        <v>1346</v>
      </c>
      <c r="F107" s="11">
        <v>8.37359098228663E-2</v>
      </c>
      <c r="G107" s="10"/>
      <c r="H107" s="10"/>
      <c r="I107" s="11"/>
    </row>
    <row r="108" spans="3:9" s="1" customFormat="1" ht="13.15" customHeight="1" x14ac:dyDescent="0.15">
      <c r="C108" s="7" t="s">
        <v>103</v>
      </c>
      <c r="D108" s="8">
        <v>10654</v>
      </c>
      <c r="E108" s="8">
        <v>10112</v>
      </c>
      <c r="F108" s="9">
        <v>-5.0872911582504197E-2</v>
      </c>
      <c r="G108" s="8">
        <v>1444</v>
      </c>
      <c r="H108" s="8">
        <v>1545</v>
      </c>
      <c r="I108" s="9">
        <v>6.9944598337950095E-2</v>
      </c>
    </row>
    <row r="109" spans="3:9" s="1" customFormat="1" ht="13.15" customHeight="1" x14ac:dyDescent="0.15">
      <c r="C109" s="7" t="s">
        <v>104</v>
      </c>
      <c r="D109" s="10">
        <v>443</v>
      </c>
      <c r="E109" s="10">
        <v>429</v>
      </c>
      <c r="F109" s="11">
        <v>-3.1602708803611698E-2</v>
      </c>
      <c r="G109" s="10"/>
      <c r="H109" s="10"/>
      <c r="I109" s="11"/>
    </row>
    <row r="110" spans="3:9" s="1" customFormat="1" ht="13.15" customHeight="1" x14ac:dyDescent="0.15">
      <c r="C110" s="7" t="s">
        <v>105</v>
      </c>
      <c r="D110" s="8">
        <v>10121</v>
      </c>
      <c r="E110" s="8">
        <v>9711</v>
      </c>
      <c r="F110" s="9">
        <v>-4.0509831044363197E-2</v>
      </c>
      <c r="G110" s="8">
        <v>1306</v>
      </c>
      <c r="H110" s="8">
        <v>1333</v>
      </c>
      <c r="I110" s="9">
        <v>2.0673813169984699E-2</v>
      </c>
    </row>
    <row r="111" spans="3:9" s="1" customFormat="1" ht="13.15" customHeight="1" x14ac:dyDescent="0.15">
      <c r="C111" s="7" t="s">
        <v>106</v>
      </c>
      <c r="D111" s="10">
        <v>1666</v>
      </c>
      <c r="E111" s="10">
        <v>1650</v>
      </c>
      <c r="F111" s="11">
        <v>-9.6038415366146504E-3</v>
      </c>
      <c r="G111" s="10"/>
      <c r="H111" s="10"/>
      <c r="I111" s="11"/>
    </row>
    <row r="112" spans="3:9" s="1" customFormat="1" ht="13.15" customHeight="1" x14ac:dyDescent="0.15">
      <c r="C112" s="7" t="s">
        <v>107</v>
      </c>
      <c r="D112" s="8">
        <v>1512</v>
      </c>
      <c r="E112" s="8">
        <v>1302</v>
      </c>
      <c r="F112" s="9">
        <v>-0.13888888888888901</v>
      </c>
      <c r="G112" s="8">
        <v>29</v>
      </c>
      <c r="H112" s="8"/>
      <c r="I112" s="9">
        <v>-1</v>
      </c>
    </row>
    <row r="113" spans="3:9" s="1" customFormat="1" ht="13.15" customHeight="1" x14ac:dyDescent="0.15">
      <c r="C113" s="7" t="s">
        <v>108</v>
      </c>
      <c r="D113" s="10">
        <v>903</v>
      </c>
      <c r="E113" s="10">
        <v>860</v>
      </c>
      <c r="F113" s="11">
        <v>-4.7619047619047603E-2</v>
      </c>
      <c r="G113" s="10">
        <v>209</v>
      </c>
      <c r="H113" s="10">
        <v>169</v>
      </c>
      <c r="I113" s="11">
        <v>-0.191387559808612</v>
      </c>
    </row>
    <row r="114" spans="3:9" s="1" customFormat="1" ht="13.15" customHeight="1" x14ac:dyDescent="0.15">
      <c r="C114" s="7" t="s">
        <v>109</v>
      </c>
      <c r="D114" s="8">
        <v>7700</v>
      </c>
      <c r="E114" s="8">
        <v>8068</v>
      </c>
      <c r="F114" s="9">
        <v>4.7792207792207803E-2</v>
      </c>
      <c r="G114" s="8">
        <v>1078</v>
      </c>
      <c r="H114" s="8">
        <v>1033</v>
      </c>
      <c r="I114" s="9">
        <v>-4.17439703153989E-2</v>
      </c>
    </row>
    <row r="115" spans="3:9" s="1" customFormat="1" ht="13.15" customHeight="1" x14ac:dyDescent="0.15">
      <c r="C115" s="7" t="s">
        <v>110</v>
      </c>
      <c r="D115" s="10">
        <v>9475</v>
      </c>
      <c r="E115" s="10">
        <v>8904</v>
      </c>
      <c r="F115" s="11">
        <v>-6.0263852242744102E-2</v>
      </c>
      <c r="G115" s="10">
        <v>1408</v>
      </c>
      <c r="H115" s="10">
        <v>1162</v>
      </c>
      <c r="I115" s="11">
        <v>-0.17471590909090901</v>
      </c>
    </row>
    <row r="116" spans="3:9" s="1" customFormat="1" ht="13.15" customHeight="1" x14ac:dyDescent="0.15">
      <c r="C116" s="7" t="s">
        <v>111</v>
      </c>
      <c r="D116" s="8">
        <v>1148</v>
      </c>
      <c r="E116" s="8">
        <v>1142</v>
      </c>
      <c r="F116" s="9">
        <v>-5.2264808362369299E-3</v>
      </c>
      <c r="G116" s="8">
        <v>2612</v>
      </c>
      <c r="H116" s="8">
        <v>3275</v>
      </c>
      <c r="I116" s="9">
        <v>0.253828483920368</v>
      </c>
    </row>
    <row r="117" spans="3:9" s="1" customFormat="1" ht="13.15" customHeight="1" x14ac:dyDescent="0.15">
      <c r="C117" s="7" t="s">
        <v>112</v>
      </c>
      <c r="D117" s="10">
        <v>6557</v>
      </c>
      <c r="E117" s="10">
        <v>6585</v>
      </c>
      <c r="F117" s="11">
        <v>4.2702455391184996E-3</v>
      </c>
      <c r="G117" s="10">
        <v>672</v>
      </c>
      <c r="H117" s="10">
        <v>555</v>
      </c>
      <c r="I117" s="11">
        <v>-0.17410714285714299</v>
      </c>
    </row>
    <row r="118" spans="3:9" s="1" customFormat="1" ht="13.15" customHeight="1" x14ac:dyDescent="0.15">
      <c r="C118" s="7" t="s">
        <v>113</v>
      </c>
      <c r="D118" s="8">
        <v>409</v>
      </c>
      <c r="E118" s="8">
        <v>347</v>
      </c>
      <c r="F118" s="9">
        <v>-0.15158924205379001</v>
      </c>
      <c r="G118" s="8">
        <v>862</v>
      </c>
      <c r="H118" s="8">
        <v>1193</v>
      </c>
      <c r="I118" s="9">
        <v>0.38399071925754102</v>
      </c>
    </row>
    <row r="119" spans="3:9" s="1" customFormat="1" ht="13.15" customHeight="1" x14ac:dyDescent="0.15">
      <c r="C119" s="7" t="s">
        <v>114</v>
      </c>
      <c r="D119" s="10">
        <v>4816</v>
      </c>
      <c r="E119" s="10">
        <v>4207</v>
      </c>
      <c r="F119" s="11">
        <v>-0.126453488372093</v>
      </c>
      <c r="G119" s="10">
        <v>226</v>
      </c>
      <c r="H119" s="10">
        <v>230</v>
      </c>
      <c r="I119" s="11">
        <v>1.7699115044247801E-2</v>
      </c>
    </row>
    <row r="120" spans="3:9" s="1" customFormat="1" ht="13.15" customHeight="1" x14ac:dyDescent="0.15">
      <c r="C120" s="7" t="s">
        <v>115</v>
      </c>
      <c r="D120" s="8">
        <v>2289</v>
      </c>
      <c r="E120" s="8">
        <v>2000</v>
      </c>
      <c r="F120" s="9">
        <v>-0.12625600698995201</v>
      </c>
      <c r="G120" s="8">
        <v>328</v>
      </c>
      <c r="H120" s="8">
        <v>402</v>
      </c>
      <c r="I120" s="9">
        <v>0.22560975609756101</v>
      </c>
    </row>
    <row r="121" spans="3:9" s="1" customFormat="1" ht="13.15" customHeight="1" x14ac:dyDescent="0.15">
      <c r="C121" s="7" t="s">
        <v>116</v>
      </c>
      <c r="D121" s="10">
        <v>12866</v>
      </c>
      <c r="E121" s="10">
        <v>12919</v>
      </c>
      <c r="F121" s="11">
        <v>4.11938442406342E-3</v>
      </c>
      <c r="G121" s="10">
        <v>2754</v>
      </c>
      <c r="H121" s="10">
        <v>1998</v>
      </c>
      <c r="I121" s="11">
        <v>-0.27450980392156898</v>
      </c>
    </row>
    <row r="122" spans="3:9" s="1" customFormat="1" ht="13.15" customHeight="1" x14ac:dyDescent="0.15">
      <c r="C122" s="7" t="s">
        <v>117</v>
      </c>
      <c r="D122" s="8">
        <v>1318</v>
      </c>
      <c r="E122" s="8">
        <v>1292</v>
      </c>
      <c r="F122" s="9">
        <v>-1.9726858877086501E-2</v>
      </c>
      <c r="G122" s="8"/>
      <c r="H122" s="8"/>
      <c r="I122" s="9"/>
    </row>
    <row r="123" spans="3:9" s="1" customFormat="1" ht="13.15" customHeight="1" x14ac:dyDescent="0.15">
      <c r="C123" s="7" t="s">
        <v>118</v>
      </c>
      <c r="D123" s="10">
        <v>997</v>
      </c>
      <c r="E123" s="10">
        <v>994</v>
      </c>
      <c r="F123" s="11">
        <v>-3.0090270812437301E-3</v>
      </c>
      <c r="G123" s="10"/>
      <c r="H123" s="10">
        <v>2</v>
      </c>
      <c r="I123" s="11"/>
    </row>
    <row r="124" spans="3:9" s="1" customFormat="1" ht="13.15" customHeight="1" x14ac:dyDescent="0.15">
      <c r="C124" s="7" t="s">
        <v>119</v>
      </c>
      <c r="D124" s="8">
        <v>2076</v>
      </c>
      <c r="E124" s="8">
        <v>2083</v>
      </c>
      <c r="F124" s="9">
        <v>3.3718689788054001E-3</v>
      </c>
      <c r="G124" s="8">
        <v>878</v>
      </c>
      <c r="H124" s="8">
        <v>857</v>
      </c>
      <c r="I124" s="9">
        <v>-2.3917995444191299E-2</v>
      </c>
    </row>
    <row r="125" spans="3:9" s="1" customFormat="1" ht="13.15" customHeight="1" x14ac:dyDescent="0.15">
      <c r="C125" s="7" t="s">
        <v>120</v>
      </c>
      <c r="D125" s="10">
        <v>3190</v>
      </c>
      <c r="E125" s="10">
        <v>3058</v>
      </c>
      <c r="F125" s="11">
        <v>-4.13793103448276E-2</v>
      </c>
      <c r="G125" s="10">
        <v>2082</v>
      </c>
      <c r="H125" s="10">
        <v>1977</v>
      </c>
      <c r="I125" s="11">
        <v>-5.0432276657060501E-2</v>
      </c>
    </row>
    <row r="126" spans="3:9" s="1" customFormat="1" ht="13.15" customHeight="1" x14ac:dyDescent="0.15">
      <c r="C126" s="7" t="s">
        <v>121</v>
      </c>
      <c r="D126" s="8">
        <v>2950</v>
      </c>
      <c r="E126" s="8">
        <v>2793</v>
      </c>
      <c r="F126" s="9">
        <v>-5.3220338983050897E-2</v>
      </c>
      <c r="G126" s="8">
        <v>812</v>
      </c>
      <c r="H126" s="8">
        <v>883</v>
      </c>
      <c r="I126" s="9">
        <v>8.7438423645320201E-2</v>
      </c>
    </row>
    <row r="127" spans="3:9" s="1" customFormat="1" ht="13.15" customHeight="1" x14ac:dyDescent="0.15">
      <c r="C127" s="7" t="s">
        <v>122</v>
      </c>
      <c r="D127" s="10">
        <v>481</v>
      </c>
      <c r="E127" s="10">
        <v>461</v>
      </c>
      <c r="F127" s="11">
        <v>-4.1580041580041603E-2</v>
      </c>
      <c r="G127" s="10"/>
      <c r="H127" s="10"/>
      <c r="I127" s="11"/>
    </row>
    <row r="128" spans="3:9" s="1" customFormat="1" ht="13.15" customHeight="1" x14ac:dyDescent="0.15">
      <c r="C128" s="7" t="s">
        <v>123</v>
      </c>
      <c r="D128" s="8">
        <v>5767</v>
      </c>
      <c r="E128" s="8">
        <v>5768</v>
      </c>
      <c r="F128" s="9">
        <v>1.7340038148083901E-4</v>
      </c>
      <c r="G128" s="8">
        <v>634</v>
      </c>
      <c r="H128" s="8">
        <v>737</v>
      </c>
      <c r="I128" s="9">
        <v>0.162460567823344</v>
      </c>
    </row>
    <row r="129" spans="3:9" s="1" customFormat="1" ht="13.15" customHeight="1" x14ac:dyDescent="0.15">
      <c r="C129" s="7" t="s">
        <v>124</v>
      </c>
      <c r="D129" s="10">
        <v>2450</v>
      </c>
      <c r="E129" s="10">
        <v>2478</v>
      </c>
      <c r="F129" s="11">
        <v>1.1428571428571401E-2</v>
      </c>
      <c r="G129" s="10">
        <v>834</v>
      </c>
      <c r="H129" s="10">
        <v>880</v>
      </c>
      <c r="I129" s="11">
        <v>5.5155875299760203E-2</v>
      </c>
    </row>
    <row r="130" spans="3:9" s="1" customFormat="1" ht="13.15" customHeight="1" x14ac:dyDescent="0.15">
      <c r="C130" s="7" t="s">
        <v>125</v>
      </c>
      <c r="D130" s="8">
        <v>5121</v>
      </c>
      <c r="E130" s="8">
        <v>4852</v>
      </c>
      <c r="F130" s="9">
        <v>-5.25288029681703E-2</v>
      </c>
      <c r="G130" s="8">
        <v>889</v>
      </c>
      <c r="H130" s="8">
        <v>861</v>
      </c>
      <c r="I130" s="9">
        <v>-3.1496062992125998E-2</v>
      </c>
    </row>
    <row r="131" spans="3:9" s="1" customFormat="1" ht="13.15" customHeight="1" x14ac:dyDescent="0.15">
      <c r="C131" s="7" t="s">
        <v>126</v>
      </c>
      <c r="D131" s="10">
        <v>9765</v>
      </c>
      <c r="E131" s="10">
        <v>9419</v>
      </c>
      <c r="F131" s="11">
        <v>-3.5432667690732202E-2</v>
      </c>
      <c r="G131" s="10">
        <v>1147</v>
      </c>
      <c r="H131" s="10">
        <v>1166</v>
      </c>
      <c r="I131" s="11">
        <v>1.6564952048822999E-2</v>
      </c>
    </row>
    <row r="132" spans="3:9" s="1" customFormat="1" ht="13.15" customHeight="1" x14ac:dyDescent="0.15">
      <c r="C132" s="7" t="s">
        <v>127</v>
      </c>
      <c r="D132" s="8">
        <v>6883</v>
      </c>
      <c r="E132" s="8">
        <v>6540</v>
      </c>
      <c r="F132" s="9">
        <v>-4.9832921691123098E-2</v>
      </c>
      <c r="G132" s="8">
        <v>1547</v>
      </c>
      <c r="H132" s="8">
        <v>1522</v>
      </c>
      <c r="I132" s="9">
        <v>-1.61603102779573E-2</v>
      </c>
    </row>
    <row r="133" spans="3:9" s="1" customFormat="1" ht="13.15" customHeight="1" x14ac:dyDescent="0.15">
      <c r="C133" s="7" t="s">
        <v>128</v>
      </c>
      <c r="D133" s="10">
        <v>2213</v>
      </c>
      <c r="E133" s="10">
        <v>1908</v>
      </c>
      <c r="F133" s="11">
        <v>-0.137821961138726</v>
      </c>
      <c r="G133" s="10">
        <v>1184</v>
      </c>
      <c r="H133" s="10">
        <v>1193</v>
      </c>
      <c r="I133" s="11">
        <v>7.60135135135135E-3</v>
      </c>
    </row>
    <row r="134" spans="3:9" s="1" customFormat="1" ht="13.15" customHeight="1" x14ac:dyDescent="0.15">
      <c r="C134" s="7" t="s">
        <v>129</v>
      </c>
      <c r="D134" s="8">
        <v>18072</v>
      </c>
      <c r="E134" s="8">
        <v>18598</v>
      </c>
      <c r="F134" s="9">
        <v>2.9105799026117801E-2</v>
      </c>
      <c r="G134" s="8">
        <v>2745</v>
      </c>
      <c r="H134" s="8">
        <v>2501</v>
      </c>
      <c r="I134" s="9">
        <v>-8.8888888888888906E-2</v>
      </c>
    </row>
    <row r="135" spans="3:9" s="1" customFormat="1" ht="13.15" customHeight="1" x14ac:dyDescent="0.15">
      <c r="C135" s="7" t="s">
        <v>130</v>
      </c>
      <c r="D135" s="10">
        <v>4019</v>
      </c>
      <c r="E135" s="10">
        <v>4322</v>
      </c>
      <c r="F135" s="11">
        <v>7.5391888529484904E-2</v>
      </c>
      <c r="G135" s="10">
        <v>1283</v>
      </c>
      <c r="H135" s="10">
        <v>1022</v>
      </c>
      <c r="I135" s="11">
        <v>-0.203429462197973</v>
      </c>
    </row>
    <row r="136" spans="3:9" s="1" customFormat="1" ht="13.15" customHeight="1" x14ac:dyDescent="0.15">
      <c r="C136" s="7" t="s">
        <v>131</v>
      </c>
      <c r="D136" s="8">
        <v>2253</v>
      </c>
      <c r="E136" s="8">
        <v>2296</v>
      </c>
      <c r="F136" s="9">
        <v>1.90856635596982E-2</v>
      </c>
      <c r="G136" s="8">
        <v>278</v>
      </c>
      <c r="H136" s="8">
        <v>240</v>
      </c>
      <c r="I136" s="9">
        <v>-0.13669064748201401</v>
      </c>
    </row>
    <row r="137" spans="3:9" s="1" customFormat="1" ht="13.15" customHeight="1" x14ac:dyDescent="0.15">
      <c r="C137" s="7" t="s">
        <v>132</v>
      </c>
      <c r="D137" s="10">
        <v>1537</v>
      </c>
      <c r="E137" s="10">
        <v>1555</v>
      </c>
      <c r="F137" s="11">
        <v>1.17111255692908E-2</v>
      </c>
      <c r="G137" s="10">
        <v>265</v>
      </c>
      <c r="H137" s="10">
        <v>49</v>
      </c>
      <c r="I137" s="11">
        <v>-0.81509433962264199</v>
      </c>
    </row>
    <row r="138" spans="3:9" s="1" customFormat="1" ht="13.15" customHeight="1" x14ac:dyDescent="0.15">
      <c r="C138" s="7" t="s">
        <v>133</v>
      </c>
      <c r="D138" s="8">
        <v>921</v>
      </c>
      <c r="E138" s="8">
        <v>956</v>
      </c>
      <c r="F138" s="9">
        <v>3.8002171552660197E-2</v>
      </c>
      <c r="G138" s="8">
        <v>1053</v>
      </c>
      <c r="H138" s="8">
        <v>1320</v>
      </c>
      <c r="I138" s="9">
        <v>0.25356125356125397</v>
      </c>
    </row>
    <row r="139" spans="3:9" s="1" customFormat="1" ht="13.15" customHeight="1" x14ac:dyDescent="0.15">
      <c r="C139" s="7" t="s">
        <v>134</v>
      </c>
      <c r="D139" s="10">
        <v>2974</v>
      </c>
      <c r="E139" s="10">
        <v>2905</v>
      </c>
      <c r="F139" s="11">
        <v>-2.3201075991930099E-2</v>
      </c>
      <c r="G139" s="10">
        <v>5</v>
      </c>
      <c r="H139" s="10">
        <v>16</v>
      </c>
      <c r="I139" s="11">
        <v>2.2000000000000002</v>
      </c>
    </row>
    <row r="140" spans="3:9" s="1" customFormat="1" ht="13.15" customHeight="1" x14ac:dyDescent="0.15">
      <c r="C140" s="7" t="s">
        <v>135</v>
      </c>
      <c r="D140" s="8">
        <v>29040</v>
      </c>
      <c r="E140" s="8">
        <v>28804</v>
      </c>
      <c r="F140" s="9">
        <v>-8.1267217630854004E-3</v>
      </c>
      <c r="G140" s="8">
        <v>3550</v>
      </c>
      <c r="H140" s="8">
        <v>3143</v>
      </c>
      <c r="I140" s="9">
        <v>-0.114647887323944</v>
      </c>
    </row>
    <row r="141" spans="3:9" s="1" customFormat="1" ht="13.15" customHeight="1" x14ac:dyDescent="0.15">
      <c r="C141" s="7" t="s">
        <v>136</v>
      </c>
      <c r="D141" s="10">
        <v>172</v>
      </c>
      <c r="E141" s="10">
        <v>175</v>
      </c>
      <c r="F141" s="11">
        <v>1.74418604651163E-2</v>
      </c>
      <c r="G141" s="10">
        <v>104</v>
      </c>
      <c r="H141" s="10">
        <v>111</v>
      </c>
      <c r="I141" s="11">
        <v>6.7307692307692304E-2</v>
      </c>
    </row>
    <row r="142" spans="3:9" s="1" customFormat="1" ht="13.15" customHeight="1" x14ac:dyDescent="0.15">
      <c r="C142" s="7" t="s">
        <v>137</v>
      </c>
      <c r="D142" s="8">
        <v>775</v>
      </c>
      <c r="E142" s="8">
        <v>758</v>
      </c>
      <c r="F142" s="9">
        <v>-2.1935483870967699E-2</v>
      </c>
      <c r="G142" s="8"/>
      <c r="H142" s="8"/>
      <c r="I142" s="9"/>
    </row>
    <row r="143" spans="3:9" s="1" customFormat="1" ht="13.15" customHeight="1" x14ac:dyDescent="0.15">
      <c r="C143" s="7" t="s">
        <v>138</v>
      </c>
      <c r="D143" s="10">
        <v>828</v>
      </c>
      <c r="E143" s="10">
        <v>866</v>
      </c>
      <c r="F143" s="11">
        <v>4.5893719806763301E-2</v>
      </c>
      <c r="G143" s="10"/>
      <c r="H143" s="10"/>
      <c r="I143" s="11"/>
    </row>
    <row r="144" spans="3:9" s="1" customFormat="1" ht="13.15" customHeight="1" x14ac:dyDescent="0.15">
      <c r="C144" s="7" t="s">
        <v>139</v>
      </c>
      <c r="D144" s="8">
        <v>1134</v>
      </c>
      <c r="E144" s="8">
        <v>1115</v>
      </c>
      <c r="F144" s="9">
        <v>-1.67548500881834E-2</v>
      </c>
      <c r="G144" s="8"/>
      <c r="H144" s="8"/>
      <c r="I144" s="9"/>
    </row>
    <row r="145" spans="3:9" s="1" customFormat="1" ht="13.15" customHeight="1" x14ac:dyDescent="0.15">
      <c r="C145" s="7" t="s">
        <v>140</v>
      </c>
      <c r="D145" s="10">
        <v>943</v>
      </c>
      <c r="E145" s="10">
        <v>906</v>
      </c>
      <c r="F145" s="11">
        <v>-3.9236479321315E-2</v>
      </c>
      <c r="G145" s="10"/>
      <c r="H145" s="10"/>
      <c r="I145" s="11"/>
    </row>
    <row r="146" spans="3:9" s="1" customFormat="1" ht="13.15" customHeight="1" x14ac:dyDescent="0.15">
      <c r="C146" s="7" t="s">
        <v>141</v>
      </c>
      <c r="D146" s="8">
        <v>1091</v>
      </c>
      <c r="E146" s="8">
        <v>1049</v>
      </c>
      <c r="F146" s="9">
        <v>-3.84967919340055E-2</v>
      </c>
      <c r="G146" s="8">
        <v>2856</v>
      </c>
      <c r="H146" s="8">
        <v>3162</v>
      </c>
      <c r="I146" s="9">
        <v>0.107142857142857</v>
      </c>
    </row>
    <row r="147" spans="3:9" s="1" customFormat="1" ht="13.15" customHeight="1" x14ac:dyDescent="0.15">
      <c r="C147" s="7" t="s">
        <v>142</v>
      </c>
      <c r="D147" s="10">
        <v>337</v>
      </c>
      <c r="E147" s="10">
        <v>312</v>
      </c>
      <c r="F147" s="11">
        <v>-7.4183976261127604E-2</v>
      </c>
      <c r="G147" s="10"/>
      <c r="H147" s="10"/>
      <c r="I147" s="11"/>
    </row>
    <row r="148" spans="3:9" s="1" customFormat="1" ht="13.15" customHeight="1" x14ac:dyDescent="0.15">
      <c r="C148" s="7" t="s">
        <v>143</v>
      </c>
      <c r="D148" s="8">
        <v>5505</v>
      </c>
      <c r="E148" s="8">
        <v>5502</v>
      </c>
      <c r="F148" s="9">
        <v>-5.4495912806539501E-4</v>
      </c>
      <c r="G148" s="8">
        <v>1665</v>
      </c>
      <c r="H148" s="8">
        <v>1692</v>
      </c>
      <c r="I148" s="9">
        <v>1.62162162162162E-2</v>
      </c>
    </row>
    <row r="149" spans="3:9" s="1" customFormat="1" ht="13.15" customHeight="1" x14ac:dyDescent="0.15">
      <c r="C149" s="7" t="s">
        <v>144</v>
      </c>
      <c r="D149" s="10">
        <v>447</v>
      </c>
      <c r="E149" s="10">
        <v>575</v>
      </c>
      <c r="F149" s="11">
        <v>0.28635346756152102</v>
      </c>
      <c r="G149" s="10">
        <v>2524</v>
      </c>
      <c r="H149" s="10">
        <v>2235</v>
      </c>
      <c r="I149" s="11">
        <v>-0.114500792393027</v>
      </c>
    </row>
    <row r="150" spans="3:9" s="1" customFormat="1" ht="13.15" customHeight="1" x14ac:dyDescent="0.15">
      <c r="C150" s="7" t="s">
        <v>145</v>
      </c>
      <c r="D150" s="8">
        <v>4175</v>
      </c>
      <c r="E150" s="8">
        <v>4081</v>
      </c>
      <c r="F150" s="9">
        <v>-2.25149700598802E-2</v>
      </c>
      <c r="G150" s="8">
        <v>876</v>
      </c>
      <c r="H150" s="8">
        <v>930</v>
      </c>
      <c r="I150" s="9">
        <v>6.1643835616438401E-2</v>
      </c>
    </row>
    <row r="151" spans="3:9" s="1" customFormat="1" ht="13.15" customHeight="1" x14ac:dyDescent="0.15">
      <c r="C151" s="7" t="s">
        <v>146</v>
      </c>
      <c r="D151" s="10">
        <v>853</v>
      </c>
      <c r="E151" s="10">
        <v>833</v>
      </c>
      <c r="F151" s="11">
        <v>-2.3446658851113699E-2</v>
      </c>
      <c r="G151" s="10"/>
      <c r="H151" s="10"/>
      <c r="I151" s="11"/>
    </row>
    <row r="152" spans="3:9" s="1" customFormat="1" ht="13.15" customHeight="1" x14ac:dyDescent="0.15">
      <c r="C152" s="7" t="s">
        <v>147</v>
      </c>
      <c r="D152" s="8">
        <v>381</v>
      </c>
      <c r="E152" s="8">
        <v>366</v>
      </c>
      <c r="F152" s="9">
        <v>-3.9370078740157501E-2</v>
      </c>
      <c r="G152" s="8"/>
      <c r="H152" s="8"/>
      <c r="I152" s="9"/>
    </row>
    <row r="153" spans="3:9" s="1" customFormat="1" ht="13.15" customHeight="1" x14ac:dyDescent="0.15">
      <c r="C153" s="7" t="s">
        <v>148</v>
      </c>
      <c r="D153" s="10">
        <v>450</v>
      </c>
      <c r="E153" s="10">
        <v>456</v>
      </c>
      <c r="F153" s="11">
        <v>1.3333333333333299E-2</v>
      </c>
      <c r="G153" s="10"/>
      <c r="H153" s="10"/>
      <c r="I153" s="11"/>
    </row>
    <row r="154" spans="3:9" s="1" customFormat="1" ht="13.15" customHeight="1" x14ac:dyDescent="0.15">
      <c r="C154" s="7" t="s">
        <v>149</v>
      </c>
      <c r="D154" s="8">
        <v>381</v>
      </c>
      <c r="E154" s="8">
        <v>368</v>
      </c>
      <c r="F154" s="9">
        <v>-3.4120734908136503E-2</v>
      </c>
      <c r="G154" s="8"/>
      <c r="H154" s="8"/>
      <c r="I154" s="9"/>
    </row>
    <row r="155" spans="3:9" s="1" customFormat="1" ht="13.15" customHeight="1" x14ac:dyDescent="0.15">
      <c r="C155" s="7" t="s">
        <v>150</v>
      </c>
      <c r="D155" s="10">
        <v>842</v>
      </c>
      <c r="E155" s="10">
        <v>888</v>
      </c>
      <c r="F155" s="11">
        <v>5.4631828978622302E-2</v>
      </c>
      <c r="G155" s="10"/>
      <c r="H155" s="10"/>
      <c r="I155" s="11"/>
    </row>
    <row r="156" spans="3:9" s="1" customFormat="1" ht="13.15" customHeight="1" x14ac:dyDescent="0.15">
      <c r="C156" s="7" t="s">
        <v>151</v>
      </c>
      <c r="D156" s="8">
        <v>602</v>
      </c>
      <c r="E156" s="8">
        <v>578</v>
      </c>
      <c r="F156" s="9">
        <v>-3.9867109634551499E-2</v>
      </c>
      <c r="G156" s="8"/>
      <c r="H156" s="8"/>
      <c r="I156" s="9"/>
    </row>
    <row r="157" spans="3:9" s="1" customFormat="1" ht="13.15" customHeight="1" x14ac:dyDescent="0.15">
      <c r="C157" s="7" t="s">
        <v>152</v>
      </c>
      <c r="D157" s="10">
        <v>11079</v>
      </c>
      <c r="E157" s="10">
        <v>9497</v>
      </c>
      <c r="F157" s="11">
        <v>-0.14279267081866601</v>
      </c>
      <c r="G157" s="10">
        <v>3587</v>
      </c>
      <c r="H157" s="10">
        <v>4423</v>
      </c>
      <c r="I157" s="11">
        <v>0.233063841650404</v>
      </c>
    </row>
    <row r="158" spans="3:9" s="1" customFormat="1" ht="13.15" customHeight="1" x14ac:dyDescent="0.15">
      <c r="C158" s="7" t="s">
        <v>153</v>
      </c>
      <c r="D158" s="8">
        <v>1296</v>
      </c>
      <c r="E158" s="8">
        <v>1341</v>
      </c>
      <c r="F158" s="9">
        <v>3.4722222222222203E-2</v>
      </c>
      <c r="G158" s="8"/>
      <c r="H158" s="8"/>
      <c r="I158" s="9"/>
    </row>
    <row r="159" spans="3:9" s="1" customFormat="1" ht="13.15" customHeight="1" x14ac:dyDescent="0.15">
      <c r="C159" s="7" t="s">
        <v>154</v>
      </c>
      <c r="D159" s="10">
        <v>885</v>
      </c>
      <c r="E159" s="10">
        <v>852</v>
      </c>
      <c r="F159" s="11">
        <v>-3.7288135593220299E-2</v>
      </c>
      <c r="G159" s="10"/>
      <c r="H159" s="10"/>
      <c r="I159" s="11"/>
    </row>
    <row r="160" spans="3:9" s="1" customFormat="1" ht="13.15" customHeight="1" x14ac:dyDescent="0.15">
      <c r="C160" s="7" t="s">
        <v>155</v>
      </c>
      <c r="D160" s="8"/>
      <c r="E160" s="8">
        <v>5</v>
      </c>
      <c r="F160" s="9"/>
      <c r="G160" s="8"/>
      <c r="H160" s="8">
        <v>62</v>
      </c>
      <c r="I160" s="9"/>
    </row>
    <row r="161" spans="3:9" s="1" customFormat="1" ht="13.15" customHeight="1" x14ac:dyDescent="0.15">
      <c r="C161" s="7" t="s">
        <v>156</v>
      </c>
      <c r="D161" s="10">
        <v>348</v>
      </c>
      <c r="E161" s="10">
        <v>325</v>
      </c>
      <c r="F161" s="11">
        <v>-6.6091954022988494E-2</v>
      </c>
      <c r="G161" s="10">
        <v>1098</v>
      </c>
      <c r="H161" s="10">
        <v>397</v>
      </c>
      <c r="I161" s="11">
        <v>-0.638433515482696</v>
      </c>
    </row>
    <row r="162" spans="3:9" s="1" customFormat="1" ht="13.15" customHeight="1" x14ac:dyDescent="0.15">
      <c r="C162" s="7" t="s">
        <v>157</v>
      </c>
      <c r="D162" s="8">
        <v>1159</v>
      </c>
      <c r="E162" s="8">
        <v>1228</v>
      </c>
      <c r="F162" s="9">
        <v>5.9534081104400297E-2</v>
      </c>
      <c r="G162" s="8">
        <v>1077</v>
      </c>
      <c r="H162" s="8">
        <v>937</v>
      </c>
      <c r="I162" s="9">
        <v>-0.129990714948932</v>
      </c>
    </row>
    <row r="163" spans="3:9" s="1" customFormat="1" ht="13.15" customHeight="1" x14ac:dyDescent="0.15">
      <c r="C163" s="7" t="s">
        <v>158</v>
      </c>
      <c r="D163" s="10">
        <v>345</v>
      </c>
      <c r="E163" s="10"/>
      <c r="F163" s="11">
        <v>-1</v>
      </c>
      <c r="G163" s="10"/>
      <c r="H163" s="10"/>
      <c r="I163" s="11"/>
    </row>
    <row r="164" spans="3:9" s="1" customFormat="1" ht="13.15" customHeight="1" x14ac:dyDescent="0.15">
      <c r="C164" s="7" t="s">
        <v>159</v>
      </c>
      <c r="D164" s="8">
        <v>7302</v>
      </c>
      <c r="E164" s="8">
        <v>6992</v>
      </c>
      <c r="F164" s="9">
        <v>-4.2454122158312797E-2</v>
      </c>
      <c r="G164" s="8">
        <v>1359</v>
      </c>
      <c r="H164" s="8">
        <v>1654</v>
      </c>
      <c r="I164" s="9">
        <v>0.21707137601177301</v>
      </c>
    </row>
    <row r="165" spans="3:9" s="1" customFormat="1" ht="13.15" customHeight="1" x14ac:dyDescent="0.15">
      <c r="C165" s="7" t="s">
        <v>160</v>
      </c>
      <c r="D165" s="10">
        <v>3470</v>
      </c>
      <c r="E165" s="10">
        <v>3459</v>
      </c>
      <c r="F165" s="11">
        <v>-3.1700288184437998E-3</v>
      </c>
      <c r="G165" s="10">
        <v>728</v>
      </c>
      <c r="H165" s="10">
        <v>676</v>
      </c>
      <c r="I165" s="11">
        <v>-7.1428571428571397E-2</v>
      </c>
    </row>
    <row r="166" spans="3:9" s="1" customFormat="1" ht="13.15" customHeight="1" x14ac:dyDescent="0.15">
      <c r="C166" s="7" t="s">
        <v>161</v>
      </c>
      <c r="D166" s="8">
        <v>4189</v>
      </c>
      <c r="E166" s="8">
        <v>3943</v>
      </c>
      <c r="F166" s="9">
        <v>-5.8725232752446899E-2</v>
      </c>
      <c r="G166" s="8">
        <v>559</v>
      </c>
      <c r="H166" s="8">
        <v>533</v>
      </c>
      <c r="I166" s="9">
        <v>-4.6511627906976702E-2</v>
      </c>
    </row>
    <row r="167" spans="3:9" s="1" customFormat="1" ht="13.15" customHeight="1" x14ac:dyDescent="0.15">
      <c r="C167" s="7" t="s">
        <v>162</v>
      </c>
      <c r="D167" s="10"/>
      <c r="E167" s="10"/>
      <c r="F167" s="11"/>
      <c r="G167" s="10">
        <v>783</v>
      </c>
      <c r="H167" s="10">
        <v>783</v>
      </c>
      <c r="I167" s="11">
        <v>0</v>
      </c>
    </row>
    <row r="168" spans="3:9" s="1" customFormat="1" ht="13.15" customHeight="1" x14ac:dyDescent="0.15">
      <c r="C168" s="7" t="s">
        <v>163</v>
      </c>
      <c r="D168" s="8">
        <v>118</v>
      </c>
      <c r="E168" s="8">
        <v>150</v>
      </c>
      <c r="F168" s="9">
        <v>0.27118644067796599</v>
      </c>
      <c r="G168" s="8">
        <v>114</v>
      </c>
      <c r="H168" s="8">
        <v>89</v>
      </c>
      <c r="I168" s="9">
        <v>-0.21929824561403499</v>
      </c>
    </row>
    <row r="169" spans="3:9" s="1" customFormat="1" ht="13.15" customHeight="1" x14ac:dyDescent="0.15">
      <c r="C169" s="7" t="s">
        <v>164</v>
      </c>
      <c r="D169" s="10">
        <v>1717</v>
      </c>
      <c r="E169" s="10">
        <v>1652</v>
      </c>
      <c r="F169" s="11">
        <v>-3.7856726849155503E-2</v>
      </c>
      <c r="G169" s="10"/>
      <c r="H169" s="10"/>
      <c r="I169" s="11"/>
    </row>
    <row r="170" spans="3:9" s="1" customFormat="1" ht="13.15" customHeight="1" x14ac:dyDescent="0.15">
      <c r="C170" s="7" t="s">
        <v>165</v>
      </c>
      <c r="D170" s="8">
        <v>308</v>
      </c>
      <c r="E170" s="8">
        <v>299</v>
      </c>
      <c r="F170" s="9">
        <v>-2.9220779220779199E-2</v>
      </c>
      <c r="G170" s="8"/>
      <c r="H170" s="8"/>
      <c r="I170" s="9"/>
    </row>
    <row r="171" spans="3:9" s="1" customFormat="1" ht="13.15" customHeight="1" x14ac:dyDescent="0.15">
      <c r="C171" s="7" t="s">
        <v>166</v>
      </c>
      <c r="D171" s="10">
        <v>20320</v>
      </c>
      <c r="E171" s="10">
        <v>19547</v>
      </c>
      <c r="F171" s="11">
        <v>-3.8041338582677199E-2</v>
      </c>
      <c r="G171" s="10">
        <v>6030</v>
      </c>
      <c r="H171" s="10">
        <v>6039</v>
      </c>
      <c r="I171" s="11">
        <v>1.49253731343284E-3</v>
      </c>
    </row>
    <row r="172" spans="3:9" s="1" customFormat="1" ht="13.15" customHeight="1" x14ac:dyDescent="0.15">
      <c r="C172" s="7" t="s">
        <v>167</v>
      </c>
      <c r="D172" s="8">
        <v>9225</v>
      </c>
      <c r="E172" s="8">
        <v>9956</v>
      </c>
      <c r="F172" s="9">
        <v>7.9241192411924094E-2</v>
      </c>
      <c r="G172" s="8">
        <v>2594</v>
      </c>
      <c r="H172" s="8">
        <v>3306</v>
      </c>
      <c r="I172" s="9">
        <v>0.27447956823438702</v>
      </c>
    </row>
    <row r="173" spans="3:9" s="1" customFormat="1" ht="13.15" customHeight="1" x14ac:dyDescent="0.15">
      <c r="C173" s="7" t="s">
        <v>168</v>
      </c>
      <c r="D173" s="10">
        <v>18411</v>
      </c>
      <c r="E173" s="10">
        <v>18270</v>
      </c>
      <c r="F173" s="11">
        <v>-7.6584650480690901E-3</v>
      </c>
      <c r="G173" s="10">
        <v>4799</v>
      </c>
      <c r="H173" s="10">
        <v>4673</v>
      </c>
      <c r="I173" s="11">
        <v>-2.62554698895603E-2</v>
      </c>
    </row>
    <row r="174" spans="3:9" s="1" customFormat="1" ht="13.15" customHeight="1" x14ac:dyDescent="0.15">
      <c r="C174" s="7" t="s">
        <v>169</v>
      </c>
      <c r="D174" s="8">
        <v>18554</v>
      </c>
      <c r="E174" s="8">
        <v>17981</v>
      </c>
      <c r="F174" s="9">
        <v>-3.0882828500592902E-2</v>
      </c>
      <c r="G174" s="8">
        <v>2797</v>
      </c>
      <c r="H174" s="8">
        <v>3150</v>
      </c>
      <c r="I174" s="9">
        <v>0.126206649982124</v>
      </c>
    </row>
    <row r="175" spans="3:9" s="1" customFormat="1" ht="13.15" customHeight="1" x14ac:dyDescent="0.15">
      <c r="C175" s="7" t="s">
        <v>170</v>
      </c>
      <c r="D175" s="10">
        <v>7403</v>
      </c>
      <c r="E175" s="10">
        <v>7064</v>
      </c>
      <c r="F175" s="11">
        <v>-4.5792246386599997E-2</v>
      </c>
      <c r="G175" s="10">
        <v>864</v>
      </c>
      <c r="H175" s="10">
        <v>656</v>
      </c>
      <c r="I175" s="11">
        <v>-0.240740740740741</v>
      </c>
    </row>
    <row r="176" spans="3:9" s="1" customFormat="1" ht="13.15" customHeight="1" x14ac:dyDescent="0.15">
      <c r="C176" s="7" t="s">
        <v>171</v>
      </c>
      <c r="D176" s="8">
        <v>34526</v>
      </c>
      <c r="E176" s="8">
        <v>33985</v>
      </c>
      <c r="F176" s="9">
        <v>-1.56693506343046E-2</v>
      </c>
      <c r="G176" s="8">
        <v>11387</v>
      </c>
      <c r="H176" s="8">
        <v>10432</v>
      </c>
      <c r="I176" s="9">
        <v>-8.3867568279617097E-2</v>
      </c>
    </row>
    <row r="177" spans="3:9" s="1" customFormat="1" ht="13.15" customHeight="1" x14ac:dyDescent="0.15">
      <c r="C177" s="7" t="s">
        <v>172</v>
      </c>
      <c r="D177" s="10">
        <v>42663</v>
      </c>
      <c r="E177" s="10">
        <v>41292</v>
      </c>
      <c r="F177" s="11">
        <v>-3.2135574150903602E-2</v>
      </c>
      <c r="G177" s="10">
        <v>6411</v>
      </c>
      <c r="H177" s="10">
        <v>5955</v>
      </c>
      <c r="I177" s="11">
        <v>-7.1127749181095004E-2</v>
      </c>
    </row>
    <row r="178" spans="3:9" s="1" customFormat="1" ht="13.15" customHeight="1" x14ac:dyDescent="0.15">
      <c r="C178" s="7" t="s">
        <v>173</v>
      </c>
      <c r="D178" s="8">
        <v>19025</v>
      </c>
      <c r="E178" s="8">
        <v>19225</v>
      </c>
      <c r="F178" s="9">
        <v>1.05124835742444E-2</v>
      </c>
      <c r="G178" s="8">
        <v>4733</v>
      </c>
      <c r="H178" s="8">
        <v>4653</v>
      </c>
      <c r="I178" s="9">
        <v>-1.69025987745616E-2</v>
      </c>
    </row>
    <row r="179" spans="3:9" s="1" customFormat="1" ht="13.15" customHeight="1" x14ac:dyDescent="0.15">
      <c r="C179" s="7" t="s">
        <v>174</v>
      </c>
      <c r="D179" s="10">
        <v>19366</v>
      </c>
      <c r="E179" s="10">
        <v>19017</v>
      </c>
      <c r="F179" s="11">
        <v>-1.8021274398430199E-2</v>
      </c>
      <c r="G179" s="10">
        <v>2807</v>
      </c>
      <c r="H179" s="10">
        <v>2723</v>
      </c>
      <c r="I179" s="11">
        <v>-2.9925187032419E-2</v>
      </c>
    </row>
    <row r="180" spans="3:9" s="1" customFormat="1" ht="13.15" customHeight="1" x14ac:dyDescent="0.15">
      <c r="C180" s="7" t="s">
        <v>175</v>
      </c>
      <c r="D180" s="8">
        <v>20063</v>
      </c>
      <c r="E180" s="8">
        <v>19769</v>
      </c>
      <c r="F180" s="9">
        <v>-1.46538404027314E-2</v>
      </c>
      <c r="G180" s="8">
        <v>9040</v>
      </c>
      <c r="H180" s="8">
        <v>9058</v>
      </c>
      <c r="I180" s="9">
        <v>1.99115044247788E-3</v>
      </c>
    </row>
    <row r="181" spans="3:9" s="1" customFormat="1" ht="13.15" customHeight="1" x14ac:dyDescent="0.15">
      <c r="C181" s="7" t="s">
        <v>176</v>
      </c>
      <c r="D181" s="10">
        <v>10040</v>
      </c>
      <c r="E181" s="10">
        <v>9515</v>
      </c>
      <c r="F181" s="11">
        <v>-5.2290836653386498E-2</v>
      </c>
      <c r="G181" s="10">
        <v>1465</v>
      </c>
      <c r="H181" s="10">
        <v>1288</v>
      </c>
      <c r="I181" s="11">
        <v>-0.120819112627986</v>
      </c>
    </row>
    <row r="182" spans="3:9" s="1" customFormat="1" ht="13.15" customHeight="1" x14ac:dyDescent="0.15">
      <c r="C182" s="7" t="s">
        <v>177</v>
      </c>
      <c r="D182" s="8">
        <v>9278</v>
      </c>
      <c r="E182" s="8">
        <v>9336</v>
      </c>
      <c r="F182" s="9">
        <v>6.2513472731192104E-3</v>
      </c>
      <c r="G182" s="8">
        <v>1725</v>
      </c>
      <c r="H182" s="8">
        <v>1894</v>
      </c>
      <c r="I182" s="9">
        <v>9.7971014492753597E-2</v>
      </c>
    </row>
    <row r="183" spans="3:9" s="1" customFormat="1" ht="13.15" customHeight="1" x14ac:dyDescent="0.15">
      <c r="C183" s="7" t="s">
        <v>178</v>
      </c>
      <c r="D183" s="10">
        <v>2865</v>
      </c>
      <c r="E183" s="10">
        <v>2990</v>
      </c>
      <c r="F183" s="11">
        <v>4.3630017452007001E-2</v>
      </c>
      <c r="G183" s="10">
        <v>635</v>
      </c>
      <c r="H183" s="10">
        <v>695</v>
      </c>
      <c r="I183" s="11">
        <v>9.4488188976377993E-2</v>
      </c>
    </row>
    <row r="184" spans="3:9" s="1" customFormat="1" ht="13.15" customHeight="1" x14ac:dyDescent="0.15">
      <c r="C184" s="7" t="s">
        <v>179</v>
      </c>
      <c r="D184" s="8">
        <v>31501</v>
      </c>
      <c r="E184" s="8">
        <v>31567</v>
      </c>
      <c r="F184" s="9">
        <v>2.0951715818545401E-3</v>
      </c>
      <c r="G184" s="8">
        <v>19002</v>
      </c>
      <c r="H184" s="8">
        <v>21867</v>
      </c>
      <c r="I184" s="9">
        <v>0.15077360277865501</v>
      </c>
    </row>
    <row r="185" spans="3:9" s="1" customFormat="1" ht="13.15" customHeight="1" x14ac:dyDescent="0.15">
      <c r="C185" s="7" t="s">
        <v>180</v>
      </c>
      <c r="D185" s="10">
        <v>17789</v>
      </c>
      <c r="E185" s="10">
        <v>17526</v>
      </c>
      <c r="F185" s="11">
        <v>-1.47844173365563E-2</v>
      </c>
      <c r="G185" s="10">
        <v>7097</v>
      </c>
      <c r="H185" s="10">
        <v>5477</v>
      </c>
      <c r="I185" s="11">
        <v>-0.22826546428068201</v>
      </c>
    </row>
    <row r="186" spans="3:9" s="1" customFormat="1" ht="13.15" customHeight="1" x14ac:dyDescent="0.15">
      <c r="C186" s="7" t="s">
        <v>181</v>
      </c>
      <c r="D186" s="8">
        <v>16125</v>
      </c>
      <c r="E186" s="8">
        <v>15533</v>
      </c>
      <c r="F186" s="9">
        <v>-3.6713178294573601E-2</v>
      </c>
      <c r="G186" s="8">
        <v>3623</v>
      </c>
      <c r="H186" s="8">
        <v>3599</v>
      </c>
      <c r="I186" s="9">
        <v>-6.6243444659122297E-3</v>
      </c>
    </row>
    <row r="187" spans="3:9" s="1" customFormat="1" ht="13.15" customHeight="1" x14ac:dyDescent="0.15">
      <c r="C187" s="7" t="s">
        <v>182</v>
      </c>
      <c r="D187" s="10">
        <v>16299</v>
      </c>
      <c r="E187" s="10">
        <v>15582</v>
      </c>
      <c r="F187" s="11">
        <v>-4.39904288606663E-2</v>
      </c>
      <c r="G187" s="10">
        <v>3085</v>
      </c>
      <c r="H187" s="10">
        <v>3078</v>
      </c>
      <c r="I187" s="11">
        <v>-2.2690437601296598E-3</v>
      </c>
    </row>
    <row r="188" spans="3:9" s="1" customFormat="1" ht="13.15" customHeight="1" x14ac:dyDescent="0.15">
      <c r="C188" s="7" t="s">
        <v>183</v>
      </c>
      <c r="D188" s="8">
        <v>1710</v>
      </c>
      <c r="E188" s="8">
        <v>1546</v>
      </c>
      <c r="F188" s="9">
        <v>-9.5906432748537995E-2</v>
      </c>
      <c r="G188" s="8"/>
      <c r="H188" s="8"/>
      <c r="I188" s="9"/>
    </row>
    <row r="189" spans="3:9" s="1" customFormat="1" ht="13.15" customHeight="1" x14ac:dyDescent="0.15">
      <c r="C189" s="7" t="s">
        <v>184</v>
      </c>
      <c r="D189" s="10">
        <v>13790</v>
      </c>
      <c r="E189" s="10">
        <v>13783</v>
      </c>
      <c r="F189" s="11">
        <v>-5.0761421319797E-4</v>
      </c>
      <c r="G189" s="10">
        <v>5768</v>
      </c>
      <c r="H189" s="10">
        <v>5472</v>
      </c>
      <c r="I189" s="11">
        <v>-5.1317614424410497E-2</v>
      </c>
    </row>
    <row r="190" spans="3:9" s="1" customFormat="1" ht="13.15" customHeight="1" x14ac:dyDescent="0.15">
      <c r="C190" s="7" t="s">
        <v>185</v>
      </c>
      <c r="D190" s="8">
        <v>5682</v>
      </c>
      <c r="E190" s="8">
        <v>5626</v>
      </c>
      <c r="F190" s="9">
        <v>-9.8556846180922197E-3</v>
      </c>
      <c r="G190" s="8">
        <v>126</v>
      </c>
      <c r="H190" s="8">
        <v>134</v>
      </c>
      <c r="I190" s="9">
        <v>6.3492063492063502E-2</v>
      </c>
    </row>
    <row r="191" spans="3:9" s="1" customFormat="1" ht="13.15" customHeight="1" x14ac:dyDescent="0.15">
      <c r="C191" s="7" t="s">
        <v>186</v>
      </c>
      <c r="D191" s="10">
        <v>32156</v>
      </c>
      <c r="E191" s="10">
        <v>31850</v>
      </c>
      <c r="F191" s="11">
        <v>-9.51610896877721E-3</v>
      </c>
      <c r="G191" s="10">
        <v>5745</v>
      </c>
      <c r="H191" s="10">
        <v>4926</v>
      </c>
      <c r="I191" s="11">
        <v>-0.14255874673629201</v>
      </c>
    </row>
    <row r="192" spans="3:9" s="1" customFormat="1" ht="13.15" customHeight="1" x14ac:dyDescent="0.15">
      <c r="C192" s="7" t="s">
        <v>187</v>
      </c>
      <c r="D192" s="8">
        <v>35046</v>
      </c>
      <c r="E192" s="8">
        <v>35500</v>
      </c>
      <c r="F192" s="9">
        <v>1.2954402784911299E-2</v>
      </c>
      <c r="G192" s="8">
        <v>9003</v>
      </c>
      <c r="H192" s="8">
        <v>9288</v>
      </c>
      <c r="I192" s="9">
        <v>3.1656114628457202E-2</v>
      </c>
    </row>
    <row r="193" spans="3:9" s="1" customFormat="1" ht="13.15" customHeight="1" x14ac:dyDescent="0.15">
      <c r="C193" s="7" t="s">
        <v>188</v>
      </c>
      <c r="D193" s="10">
        <v>2214</v>
      </c>
      <c r="E193" s="10">
        <v>2311</v>
      </c>
      <c r="F193" s="11">
        <v>4.3812104787714502E-2</v>
      </c>
      <c r="G193" s="10"/>
      <c r="H193" s="10"/>
      <c r="I193" s="11"/>
    </row>
    <row r="194" spans="3:9" s="1" customFormat="1" ht="13.15" customHeight="1" x14ac:dyDescent="0.15">
      <c r="C194" s="7" t="s">
        <v>189</v>
      </c>
      <c r="D194" s="8">
        <v>2099</v>
      </c>
      <c r="E194" s="8">
        <v>2055</v>
      </c>
      <c r="F194" s="9">
        <v>-2.0962363030014301E-2</v>
      </c>
      <c r="G194" s="8">
        <v>1555</v>
      </c>
      <c r="H194" s="8">
        <v>2033</v>
      </c>
      <c r="I194" s="9">
        <v>0.30739549839228297</v>
      </c>
    </row>
    <row r="195" spans="3:9" s="1" customFormat="1" ht="13.15" customHeight="1" x14ac:dyDescent="0.15">
      <c r="C195" s="7" t="s">
        <v>190</v>
      </c>
      <c r="D195" s="10">
        <v>1319</v>
      </c>
      <c r="E195" s="10">
        <v>1323</v>
      </c>
      <c r="F195" s="11">
        <v>3.0326004548900699E-3</v>
      </c>
      <c r="G195" s="10"/>
      <c r="H195" s="10"/>
      <c r="I195" s="11"/>
    </row>
    <row r="196" spans="3:9" s="1" customFormat="1" ht="13.15" customHeight="1" x14ac:dyDescent="0.15">
      <c r="C196" s="7" t="s">
        <v>191</v>
      </c>
      <c r="D196" s="8">
        <v>992</v>
      </c>
      <c r="E196" s="8">
        <v>929</v>
      </c>
      <c r="F196" s="9">
        <v>-6.3508064516129004E-2</v>
      </c>
      <c r="G196" s="8">
        <v>941</v>
      </c>
      <c r="H196" s="8">
        <v>976</v>
      </c>
      <c r="I196" s="9">
        <v>3.7194473963868199E-2</v>
      </c>
    </row>
    <row r="197" spans="3:9" s="1" customFormat="1" ht="13.15" customHeight="1" x14ac:dyDescent="0.15">
      <c r="C197" s="7" t="s">
        <v>192</v>
      </c>
      <c r="D197" s="10">
        <v>8680</v>
      </c>
      <c r="E197" s="10">
        <v>8953</v>
      </c>
      <c r="F197" s="11">
        <v>3.1451612903225797E-2</v>
      </c>
      <c r="G197" s="10"/>
      <c r="H197" s="10"/>
      <c r="I197" s="11"/>
    </row>
    <row r="198" spans="3:9" s="1" customFormat="1" ht="13.15" customHeight="1" x14ac:dyDescent="0.15">
      <c r="C198" s="7" t="s">
        <v>193</v>
      </c>
      <c r="D198" s="8">
        <v>37602</v>
      </c>
      <c r="E198" s="8">
        <v>39658</v>
      </c>
      <c r="F198" s="9">
        <v>5.4677942662624303E-2</v>
      </c>
      <c r="G198" s="8">
        <v>9760</v>
      </c>
      <c r="H198" s="8">
        <v>8054</v>
      </c>
      <c r="I198" s="9">
        <v>-0.174795081967213</v>
      </c>
    </row>
    <row r="199" spans="3:9" s="1" customFormat="1" ht="13.15" customHeight="1" x14ac:dyDescent="0.15">
      <c r="C199" s="7" t="s">
        <v>194</v>
      </c>
      <c r="D199" s="10">
        <v>3942</v>
      </c>
      <c r="E199" s="10">
        <v>4126</v>
      </c>
      <c r="F199" s="11">
        <v>4.6676813800101503E-2</v>
      </c>
      <c r="G199" s="10">
        <v>1077</v>
      </c>
      <c r="H199" s="10">
        <v>1129</v>
      </c>
      <c r="I199" s="11">
        <v>4.8282265552460499E-2</v>
      </c>
    </row>
    <row r="200" spans="3:9" s="1" customFormat="1" ht="13.15" customHeight="1" x14ac:dyDescent="0.15">
      <c r="C200" s="7" t="s">
        <v>195</v>
      </c>
      <c r="D200" s="8">
        <v>3107</v>
      </c>
      <c r="E200" s="8">
        <v>3027</v>
      </c>
      <c r="F200" s="9">
        <v>-2.57483102671387E-2</v>
      </c>
      <c r="G200" s="8">
        <v>2027</v>
      </c>
      <c r="H200" s="8">
        <v>2211</v>
      </c>
      <c r="I200" s="9">
        <v>9.0774543660582102E-2</v>
      </c>
    </row>
    <row r="201" spans="3:9" s="1" customFormat="1" ht="13.15" customHeight="1" x14ac:dyDescent="0.15">
      <c r="C201" s="7" t="s">
        <v>196</v>
      </c>
      <c r="D201" s="10">
        <v>1348</v>
      </c>
      <c r="E201" s="10">
        <v>1401</v>
      </c>
      <c r="F201" s="11">
        <v>3.9317507418397603E-2</v>
      </c>
      <c r="G201" s="10">
        <v>1460</v>
      </c>
      <c r="H201" s="10">
        <v>1350</v>
      </c>
      <c r="I201" s="11">
        <v>-7.5342465753424695E-2</v>
      </c>
    </row>
    <row r="202" spans="3:9" s="1" customFormat="1" ht="13.15" customHeight="1" x14ac:dyDescent="0.15">
      <c r="C202" s="7" t="s">
        <v>197</v>
      </c>
      <c r="D202" s="8">
        <v>6573</v>
      </c>
      <c r="E202" s="8">
        <v>6540</v>
      </c>
      <c r="F202" s="9">
        <v>-5.0205385668644501E-3</v>
      </c>
      <c r="G202" s="8">
        <v>1185</v>
      </c>
      <c r="H202" s="8">
        <v>886</v>
      </c>
      <c r="I202" s="9">
        <v>-0.252320675105485</v>
      </c>
    </row>
    <row r="203" spans="3:9" s="1" customFormat="1" ht="13.15" customHeight="1" x14ac:dyDescent="0.15">
      <c r="C203" s="7" t="s">
        <v>198</v>
      </c>
      <c r="D203" s="10">
        <v>3712</v>
      </c>
      <c r="E203" s="10">
        <v>3851</v>
      </c>
      <c r="F203" s="11">
        <v>3.74461206896552E-2</v>
      </c>
      <c r="G203" s="10">
        <v>440</v>
      </c>
      <c r="H203" s="10">
        <v>436</v>
      </c>
      <c r="I203" s="11">
        <v>-9.0909090909090905E-3</v>
      </c>
    </row>
    <row r="204" spans="3:9" s="1" customFormat="1" ht="13.15" customHeight="1" x14ac:dyDescent="0.15">
      <c r="C204" s="7" t="s">
        <v>199</v>
      </c>
      <c r="D204" s="8">
        <v>2630</v>
      </c>
      <c r="E204" s="8">
        <v>2432</v>
      </c>
      <c r="F204" s="9">
        <v>-7.5285171102661599E-2</v>
      </c>
      <c r="G204" s="8"/>
      <c r="H204" s="8"/>
      <c r="I204" s="9"/>
    </row>
    <row r="205" spans="3:9" s="1" customFormat="1" ht="13.15" customHeight="1" x14ac:dyDescent="0.15">
      <c r="C205" s="7" t="s">
        <v>200</v>
      </c>
      <c r="D205" s="10">
        <v>12010</v>
      </c>
      <c r="E205" s="10">
        <v>12300</v>
      </c>
      <c r="F205" s="11">
        <v>2.4146544546211499E-2</v>
      </c>
      <c r="G205" s="10">
        <v>5810</v>
      </c>
      <c r="H205" s="10">
        <v>5534</v>
      </c>
      <c r="I205" s="11">
        <v>-4.75043029259897E-2</v>
      </c>
    </row>
    <row r="206" spans="3:9" s="1" customFormat="1" ht="13.15" customHeight="1" x14ac:dyDescent="0.15">
      <c r="C206" s="7" t="s">
        <v>201</v>
      </c>
      <c r="D206" s="8">
        <v>638</v>
      </c>
      <c r="E206" s="8">
        <v>604</v>
      </c>
      <c r="F206" s="9">
        <v>-5.3291536050156699E-2</v>
      </c>
      <c r="G206" s="8"/>
      <c r="H206" s="8"/>
      <c r="I206" s="9"/>
    </row>
    <row r="207" spans="3:9" s="1" customFormat="1" ht="13.15" customHeight="1" x14ac:dyDescent="0.15">
      <c r="C207" s="7" t="s">
        <v>202</v>
      </c>
      <c r="D207" s="10">
        <v>30382</v>
      </c>
      <c r="E207" s="10">
        <v>30764</v>
      </c>
      <c r="F207" s="11">
        <v>1.2573234151800399E-2</v>
      </c>
      <c r="G207" s="10">
        <v>14257</v>
      </c>
      <c r="H207" s="10">
        <v>14426</v>
      </c>
      <c r="I207" s="11">
        <v>1.18538261906432E-2</v>
      </c>
    </row>
    <row r="208" spans="3:9" s="1" customFormat="1" ht="13.15" customHeight="1" x14ac:dyDescent="0.15">
      <c r="C208" s="7" t="s">
        <v>203</v>
      </c>
      <c r="D208" s="8">
        <v>371</v>
      </c>
      <c r="E208" s="8">
        <v>375</v>
      </c>
      <c r="F208" s="9">
        <v>1.07816711590297E-2</v>
      </c>
      <c r="G208" s="8"/>
      <c r="H208" s="8"/>
      <c r="I208" s="9"/>
    </row>
    <row r="209" spans="3:9" s="1" customFormat="1" ht="13.15" customHeight="1" x14ac:dyDescent="0.15">
      <c r="C209" s="7" t="s">
        <v>204</v>
      </c>
      <c r="D209" s="10">
        <v>770</v>
      </c>
      <c r="E209" s="10">
        <v>939</v>
      </c>
      <c r="F209" s="11">
        <v>0.219480519480519</v>
      </c>
      <c r="G209" s="10">
        <v>53</v>
      </c>
      <c r="H209" s="10">
        <v>3</v>
      </c>
      <c r="I209" s="11">
        <v>-0.94339622641509402</v>
      </c>
    </row>
    <row r="210" spans="3:9" s="1" customFormat="1" ht="13.15" customHeight="1" x14ac:dyDescent="0.15">
      <c r="C210" s="7" t="s">
        <v>205</v>
      </c>
      <c r="D210" s="8">
        <v>13256</v>
      </c>
      <c r="E210" s="8">
        <v>13031</v>
      </c>
      <c r="F210" s="9">
        <v>-1.6973445986722999E-2</v>
      </c>
      <c r="G210" s="8">
        <v>2911</v>
      </c>
      <c r="H210" s="8">
        <v>3399</v>
      </c>
      <c r="I210" s="9">
        <v>0.16763998625901799</v>
      </c>
    </row>
    <row r="211" spans="3:9" s="1" customFormat="1" ht="13.15" customHeight="1" x14ac:dyDescent="0.15">
      <c r="C211" s="7" t="s">
        <v>206</v>
      </c>
      <c r="D211" s="10">
        <v>15269</v>
      </c>
      <c r="E211" s="10">
        <v>15633</v>
      </c>
      <c r="F211" s="11">
        <v>2.3839151221429E-2</v>
      </c>
      <c r="G211" s="10">
        <v>6</v>
      </c>
      <c r="H211" s="10">
        <v>26</v>
      </c>
      <c r="I211" s="11">
        <v>3.3333333333333299</v>
      </c>
    </row>
    <row r="212" spans="3:9" s="1" customFormat="1" ht="13.15" customHeight="1" x14ac:dyDescent="0.15">
      <c r="C212" s="7" t="s">
        <v>207</v>
      </c>
      <c r="D212" s="8">
        <v>5954</v>
      </c>
      <c r="E212" s="8">
        <v>5367</v>
      </c>
      <c r="F212" s="9">
        <v>-9.8589183742022204E-2</v>
      </c>
      <c r="G212" s="8">
        <v>1358</v>
      </c>
      <c r="H212" s="8">
        <v>2032</v>
      </c>
      <c r="I212" s="9">
        <v>0.49631811487481597</v>
      </c>
    </row>
    <row r="213" spans="3:9" s="1" customFormat="1" ht="13.15" customHeight="1" x14ac:dyDescent="0.15">
      <c r="C213" s="7" t="s">
        <v>208</v>
      </c>
      <c r="D213" s="10">
        <v>759</v>
      </c>
      <c r="E213" s="10">
        <v>746</v>
      </c>
      <c r="F213" s="11">
        <v>-1.7127799736495398E-2</v>
      </c>
      <c r="G213" s="10"/>
      <c r="H213" s="10"/>
      <c r="I213" s="11"/>
    </row>
    <row r="214" spans="3:9" s="1" customFormat="1" ht="13.15" customHeight="1" x14ac:dyDescent="0.15">
      <c r="C214" s="7" t="s">
        <v>209</v>
      </c>
      <c r="D214" s="8">
        <v>4828</v>
      </c>
      <c r="E214" s="8">
        <v>5077</v>
      </c>
      <c r="F214" s="9">
        <v>5.1574150787075397E-2</v>
      </c>
      <c r="G214" s="8">
        <v>216</v>
      </c>
      <c r="H214" s="8">
        <v>81</v>
      </c>
      <c r="I214" s="9">
        <v>-0.625</v>
      </c>
    </row>
    <row r="215" spans="3:9" s="1" customFormat="1" ht="14.65" customHeight="1" x14ac:dyDescent="0.15">
      <c r="C215" s="12" t="s">
        <v>210</v>
      </c>
      <c r="D215" s="13">
        <v>1271943</v>
      </c>
      <c r="E215" s="13">
        <v>1247200</v>
      </c>
      <c r="F215" s="14">
        <v>-1.9452915736003901E-2</v>
      </c>
      <c r="G215" s="13">
        <v>300110</v>
      </c>
      <c r="H215" s="13">
        <v>295704</v>
      </c>
      <c r="I215" s="14">
        <v>-1.4681283529372599E-2</v>
      </c>
    </row>
  </sheetData>
  <mergeCells count="6">
    <mergeCell ref="B1:B4"/>
    <mergeCell ref="G2:K3"/>
    <mergeCell ref="C7:C8"/>
    <mergeCell ref="C12:C13"/>
    <mergeCell ref="D12:F12"/>
    <mergeCell ref="G12:I12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K23"/>
  <sheetViews>
    <sheetView workbookViewId="0"/>
  </sheetViews>
  <sheetFormatPr defaultColWidth="8.85546875" defaultRowHeight="12.75" x14ac:dyDescent="0.2"/>
  <cols>
    <col min="1" max="1" width="1.42578125" style="15" customWidth="1"/>
    <col min="2" max="2" width="41.85546875" style="15" customWidth="1"/>
    <col min="3" max="3" width="10.42578125" style="15" customWidth="1"/>
    <col min="4" max="4" width="9.85546875" style="15" customWidth="1"/>
    <col min="5" max="7" width="10.140625" style="15" customWidth="1"/>
    <col min="8" max="8" width="9.85546875" style="15" customWidth="1"/>
    <col min="9" max="9" width="10.28515625" style="15" customWidth="1"/>
    <col min="10" max="10" width="10.140625" style="15" customWidth="1"/>
    <col min="11" max="11" width="7.5703125" style="15" customWidth="1"/>
    <col min="12" max="12" width="4.7109375" style="15" customWidth="1"/>
    <col min="13" max="16384" width="8.85546875" style="15"/>
  </cols>
  <sheetData>
    <row r="1" spans="2:11" s="1" customFormat="1" ht="7.7" customHeight="1" thickBot="1" x14ac:dyDescent="0.2"/>
    <row r="2" spans="2:11" s="1" customFormat="1" ht="14.1" customHeight="1" thickBot="1" x14ac:dyDescent="0.25">
      <c r="D2" s="160" t="s">
        <v>0</v>
      </c>
      <c r="E2" s="160"/>
      <c r="I2" s="161" t="s">
        <v>1930</v>
      </c>
      <c r="J2" s="161"/>
      <c r="K2" s="161"/>
    </row>
    <row r="3" spans="2:11" s="1" customFormat="1" ht="2.1" customHeight="1" thickBot="1" x14ac:dyDescent="0.2">
      <c r="D3" s="160"/>
      <c r="E3" s="160"/>
    </row>
    <row r="4" spans="2:11" s="1" customFormat="1" ht="28.15" customHeight="1" x14ac:dyDescent="0.15"/>
    <row r="5" spans="2:11" s="1" customFormat="1" ht="2.1" customHeight="1" x14ac:dyDescent="0.15"/>
    <row r="6" spans="2:11" s="1" customFormat="1" ht="13.15" customHeight="1" thickBot="1" x14ac:dyDescent="0.25">
      <c r="D6" s="199" t="s">
        <v>1931</v>
      </c>
      <c r="E6" s="199"/>
      <c r="F6" s="199"/>
      <c r="G6" s="199"/>
      <c r="H6" s="199"/>
    </row>
    <row r="7" spans="2:11" s="1" customFormat="1" ht="11.1" customHeight="1" x14ac:dyDescent="0.2">
      <c r="B7" s="2" t="s">
        <v>3</v>
      </c>
    </row>
    <row r="8" spans="2:11" s="1" customFormat="1" ht="6" customHeight="1" x14ac:dyDescent="0.15"/>
    <row r="9" spans="2:11" s="1" customFormat="1" ht="11.85" customHeight="1" x14ac:dyDescent="0.2">
      <c r="B9" s="2" t="s">
        <v>1019</v>
      </c>
    </row>
    <row r="10" spans="2:11" s="1" customFormat="1" ht="3.4" customHeight="1" x14ac:dyDescent="0.15"/>
    <row r="11" spans="2:11" s="1" customFormat="1" ht="12.75" customHeight="1" x14ac:dyDescent="0.2">
      <c r="B11" s="2" t="s">
        <v>1914</v>
      </c>
    </row>
    <row r="12" spans="2:11" s="1" customFormat="1" ht="5.65" customHeight="1" x14ac:dyDescent="0.15"/>
    <row r="13" spans="2:11" s="1" customFormat="1" ht="11.85" customHeight="1" x14ac:dyDescent="0.2">
      <c r="B13" s="2" t="s">
        <v>1560</v>
      </c>
    </row>
    <row r="14" spans="2:11" s="1" customFormat="1" ht="20.85" customHeight="1" x14ac:dyDescent="0.15"/>
    <row r="15" spans="2:11" s="1" customFormat="1" ht="14.65" customHeight="1" x14ac:dyDescent="0.15">
      <c r="B15" s="178" t="s">
        <v>1932</v>
      </c>
      <c r="C15" s="163" t="s">
        <v>1902</v>
      </c>
      <c r="D15" s="163"/>
      <c r="E15" s="163" t="s">
        <v>1903</v>
      </c>
      <c r="F15" s="163"/>
      <c r="G15" s="163" t="s">
        <v>851</v>
      </c>
      <c r="H15" s="163"/>
      <c r="I15" s="163"/>
      <c r="J15" s="163"/>
    </row>
    <row r="16" spans="2:11" s="1" customFormat="1" ht="14.65" customHeight="1" x14ac:dyDescent="0.15">
      <c r="B16" s="178"/>
      <c r="C16" s="5" t="s">
        <v>892</v>
      </c>
      <c r="D16" s="5" t="s">
        <v>1904</v>
      </c>
      <c r="E16" s="5" t="s">
        <v>892</v>
      </c>
      <c r="F16" s="5" t="s">
        <v>1904</v>
      </c>
      <c r="G16" s="5" t="s">
        <v>892</v>
      </c>
      <c r="H16" s="5" t="s">
        <v>1904</v>
      </c>
      <c r="I16" s="5" t="s">
        <v>1802</v>
      </c>
      <c r="J16" s="5" t="s">
        <v>1904</v>
      </c>
    </row>
    <row r="17" spans="2:10" s="1" customFormat="1" ht="14.65" customHeight="1" x14ac:dyDescent="0.15">
      <c r="B17" s="17" t="s">
        <v>1933</v>
      </c>
      <c r="C17" s="8">
        <v>435820</v>
      </c>
      <c r="D17" s="9">
        <v>0.34943874278383602</v>
      </c>
      <c r="E17" s="8">
        <v>358495</v>
      </c>
      <c r="F17" s="9">
        <v>0.329475157594256</v>
      </c>
      <c r="G17" s="8">
        <v>23570</v>
      </c>
      <c r="H17" s="9">
        <v>0.101732517286327</v>
      </c>
      <c r="I17" s="8">
        <v>38963</v>
      </c>
      <c r="J17" s="9">
        <v>0.131763520277034</v>
      </c>
    </row>
    <row r="18" spans="2:10" s="1" customFormat="1" ht="14.65" customHeight="1" x14ac:dyDescent="0.15">
      <c r="B18" s="17" t="s">
        <v>1934</v>
      </c>
      <c r="C18" s="10">
        <v>538800</v>
      </c>
      <c r="D18" s="11">
        <v>0.43200769724182198</v>
      </c>
      <c r="E18" s="10">
        <v>516512</v>
      </c>
      <c r="F18" s="11">
        <v>0.474700825951057</v>
      </c>
      <c r="G18" s="10">
        <v>29</v>
      </c>
      <c r="H18" s="11">
        <v>1.2516941032259199E-4</v>
      </c>
      <c r="I18" s="10">
        <v>61</v>
      </c>
      <c r="J18" s="11">
        <v>2.0628736844953099E-4</v>
      </c>
    </row>
    <row r="19" spans="2:10" s="1" customFormat="1" ht="14.65" customHeight="1" x14ac:dyDescent="0.15">
      <c r="B19" s="17" t="s">
        <v>1935</v>
      </c>
      <c r="C19" s="8">
        <v>967</v>
      </c>
      <c r="D19" s="9">
        <v>7.7533675432969902E-4</v>
      </c>
      <c r="E19" s="8">
        <v>952</v>
      </c>
      <c r="F19" s="9">
        <v>8.74936470605535E-4</v>
      </c>
      <c r="G19" s="8">
        <v>5</v>
      </c>
      <c r="H19" s="9">
        <v>2.1580932814239998E-5</v>
      </c>
      <c r="I19" s="8">
        <v>6</v>
      </c>
      <c r="J19" s="9">
        <v>2.0290560831101398E-5</v>
      </c>
    </row>
    <row r="20" spans="2:10" s="1" customFormat="1" ht="14.65" customHeight="1" x14ac:dyDescent="0.15">
      <c r="B20" s="17" t="s">
        <v>1936</v>
      </c>
      <c r="C20" s="10">
        <v>191758</v>
      </c>
      <c r="D20" s="11">
        <v>0.15375080179602299</v>
      </c>
      <c r="E20" s="10">
        <v>132484</v>
      </c>
      <c r="F20" s="11">
        <v>0.12175954135683199</v>
      </c>
      <c r="G20" s="10">
        <v>2726</v>
      </c>
      <c r="H20" s="11">
        <v>1.17659245703236E-2</v>
      </c>
      <c r="I20" s="10">
        <v>2796</v>
      </c>
      <c r="J20" s="11">
        <v>9.4554013472932397E-3</v>
      </c>
    </row>
    <row r="21" spans="2:10" s="1" customFormat="1" ht="14.65" customHeight="1" x14ac:dyDescent="0.15">
      <c r="B21" s="17" t="s">
        <v>1937</v>
      </c>
      <c r="C21" s="8">
        <v>4647</v>
      </c>
      <c r="D21" s="9">
        <v>3.7259461193072498E-3</v>
      </c>
      <c r="E21" s="8">
        <v>4574</v>
      </c>
      <c r="F21" s="9">
        <v>4.2037388829303801E-3</v>
      </c>
      <c r="G21" s="8"/>
      <c r="H21" s="9"/>
      <c r="I21" s="8"/>
      <c r="J21" s="9"/>
    </row>
    <row r="22" spans="2:10" s="1" customFormat="1" ht="14.65" customHeight="1" x14ac:dyDescent="0.15">
      <c r="B22" s="17" t="s">
        <v>827</v>
      </c>
      <c r="C22" s="10">
        <v>75208</v>
      </c>
      <c r="D22" s="11">
        <v>6.0301475304682502E-2</v>
      </c>
      <c r="E22" s="10">
        <v>75062</v>
      </c>
      <c r="F22" s="11">
        <v>6.8985799744319995E-2</v>
      </c>
      <c r="G22" s="10">
        <v>205356</v>
      </c>
      <c r="H22" s="11">
        <v>0.88635480780021203</v>
      </c>
      <c r="I22" s="10">
        <v>253878</v>
      </c>
      <c r="J22" s="11">
        <v>0.85855450044639303</v>
      </c>
    </row>
    <row r="23" spans="2:10" s="1" customFormat="1" ht="14.65" customHeight="1" x14ac:dyDescent="0.15">
      <c r="B23" s="12" t="s">
        <v>832</v>
      </c>
      <c r="C23" s="13">
        <v>1247200</v>
      </c>
      <c r="D23" s="14">
        <v>1</v>
      </c>
      <c r="E23" s="13">
        <v>1088079</v>
      </c>
      <c r="F23" s="14">
        <v>1</v>
      </c>
      <c r="G23" s="13">
        <v>231686</v>
      </c>
      <c r="H23" s="14">
        <v>1</v>
      </c>
      <c r="I23" s="13">
        <v>295704</v>
      </c>
      <c r="J23" s="14">
        <v>1</v>
      </c>
    </row>
  </sheetData>
  <mergeCells count="7">
    <mergeCell ref="D2:E3"/>
    <mergeCell ref="I2:K2"/>
    <mergeCell ref="D6:H6"/>
    <mergeCell ref="B15:B16"/>
    <mergeCell ref="C15:D15"/>
    <mergeCell ref="E15:F15"/>
    <mergeCell ref="G15:J15"/>
  </mergeCells>
  <pageMargins left="0.7" right="0.7" top="0.75" bottom="0.75" header="0.3" footer="0.3"/>
  <pageSetup paperSize="9" orientation="landscape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L38"/>
  <sheetViews>
    <sheetView workbookViewId="0"/>
  </sheetViews>
  <sheetFormatPr defaultColWidth="8.85546875" defaultRowHeight="12.75" x14ac:dyDescent="0.2"/>
  <cols>
    <col min="1" max="1" width="1.140625" style="15" customWidth="1"/>
    <col min="2" max="2" width="0.28515625" style="15" customWidth="1"/>
    <col min="3" max="3" width="63.7109375" style="15" customWidth="1"/>
    <col min="4" max="8" width="7.85546875" style="15" customWidth="1"/>
    <col min="9" max="9" width="7.7109375" style="15" customWidth="1"/>
    <col min="10" max="11" width="7.85546875" style="15" customWidth="1"/>
    <col min="12" max="12" width="3.85546875" style="15" customWidth="1"/>
    <col min="13" max="13" width="4.7109375" style="15" customWidth="1"/>
    <col min="14" max="16384" width="8.85546875" style="15"/>
  </cols>
  <sheetData>
    <row r="1" spans="2:12" s="1" customFormat="1" ht="8.85" customHeight="1" thickBot="1" x14ac:dyDescent="0.2"/>
    <row r="2" spans="2:12" s="1" customFormat="1" ht="12.75" customHeight="1" thickBot="1" x14ac:dyDescent="0.25">
      <c r="B2" s="159"/>
      <c r="C2" s="160" t="s">
        <v>0</v>
      </c>
      <c r="D2" s="160"/>
      <c r="E2" s="160"/>
      <c r="I2" s="161" t="s">
        <v>1938</v>
      </c>
      <c r="J2" s="161"/>
      <c r="K2" s="161"/>
      <c r="L2" s="161"/>
    </row>
    <row r="3" spans="2:12" s="1" customFormat="1" ht="2.1" customHeight="1" thickBot="1" x14ac:dyDescent="0.2">
      <c r="B3" s="159"/>
      <c r="C3" s="160"/>
      <c r="D3" s="160"/>
      <c r="E3" s="160"/>
    </row>
    <row r="4" spans="2:12" s="1" customFormat="1" ht="28.15" customHeight="1" x14ac:dyDescent="0.15">
      <c r="B4" s="159"/>
    </row>
    <row r="5" spans="2:12" s="1" customFormat="1" ht="2.1" customHeight="1" x14ac:dyDescent="0.15"/>
    <row r="6" spans="2:12" s="1" customFormat="1" ht="2.1" customHeight="1" thickBot="1" x14ac:dyDescent="0.2">
      <c r="C6" s="164" t="s">
        <v>1939</v>
      </c>
      <c r="D6" s="164"/>
      <c r="E6" s="164"/>
      <c r="F6" s="164"/>
      <c r="G6" s="164"/>
    </row>
    <row r="7" spans="2:12" s="1" customFormat="1" ht="10.7" customHeight="1" thickBot="1" x14ac:dyDescent="0.25">
      <c r="C7" s="164"/>
      <c r="D7" s="164"/>
      <c r="E7" s="164"/>
      <c r="F7" s="164"/>
      <c r="G7" s="164"/>
      <c r="H7" s="2" t="s">
        <v>3</v>
      </c>
    </row>
    <row r="8" spans="2:12" s="1" customFormat="1" ht="6" customHeight="1" x14ac:dyDescent="0.15"/>
    <row r="9" spans="2:12" s="1" customFormat="1" ht="11.85" customHeight="1" x14ac:dyDescent="0.2">
      <c r="C9" s="2" t="s">
        <v>1019</v>
      </c>
    </row>
    <row r="10" spans="2:12" s="1" customFormat="1" ht="6" customHeight="1" x14ac:dyDescent="0.15"/>
    <row r="11" spans="2:12" s="1" customFormat="1" ht="11.85" customHeight="1" x14ac:dyDescent="0.2">
      <c r="C11" s="2" t="s">
        <v>1914</v>
      </c>
    </row>
    <row r="12" spans="2:12" s="1" customFormat="1" ht="4.7" customHeight="1" x14ac:dyDescent="0.15"/>
    <row r="13" spans="2:12" s="1" customFormat="1" ht="11.85" customHeight="1" x14ac:dyDescent="0.2">
      <c r="C13" s="2" t="s">
        <v>1560</v>
      </c>
    </row>
    <row r="14" spans="2:12" s="1" customFormat="1" ht="7.15" customHeight="1" x14ac:dyDescent="0.15"/>
    <row r="15" spans="2:12" s="1" customFormat="1" ht="14.65" customHeight="1" x14ac:dyDescent="0.15">
      <c r="B15" s="25"/>
      <c r="C15" s="178" t="s">
        <v>1940</v>
      </c>
      <c r="D15" s="163" t="s">
        <v>1902</v>
      </c>
      <c r="E15" s="163"/>
      <c r="F15" s="163" t="s">
        <v>1903</v>
      </c>
      <c r="G15" s="163"/>
      <c r="H15" s="163" t="s">
        <v>851</v>
      </c>
      <c r="I15" s="163"/>
      <c r="J15" s="163"/>
      <c r="K15" s="163"/>
    </row>
    <row r="16" spans="2:12" s="1" customFormat="1" ht="14.65" customHeight="1" x14ac:dyDescent="0.15">
      <c r="B16" s="25"/>
      <c r="C16" s="178"/>
      <c r="D16" s="5" t="s">
        <v>892</v>
      </c>
      <c r="E16" s="5" t="s">
        <v>1904</v>
      </c>
      <c r="F16" s="5" t="s">
        <v>892</v>
      </c>
      <c r="G16" s="5" t="s">
        <v>1904</v>
      </c>
      <c r="H16" s="5" t="s">
        <v>892</v>
      </c>
      <c r="I16" s="5" t="s">
        <v>1904</v>
      </c>
      <c r="J16" s="5" t="s">
        <v>1802</v>
      </c>
      <c r="K16" s="5" t="s">
        <v>1904</v>
      </c>
    </row>
    <row r="17" spans="2:11" s="1" customFormat="1" ht="11.85" customHeight="1" x14ac:dyDescent="0.15">
      <c r="B17" s="204" t="s">
        <v>1941</v>
      </c>
      <c r="C17" s="17" t="s">
        <v>1942</v>
      </c>
      <c r="D17" s="8">
        <v>34424</v>
      </c>
      <c r="E17" s="9">
        <v>2.7601026298909599E-2</v>
      </c>
      <c r="F17" s="8">
        <v>26311</v>
      </c>
      <c r="G17" s="9">
        <v>2.4181148611451899E-2</v>
      </c>
      <c r="H17" s="8">
        <v>11252</v>
      </c>
      <c r="I17" s="9">
        <v>4.8565731205165601E-2</v>
      </c>
      <c r="J17" s="8">
        <v>12735</v>
      </c>
      <c r="K17" s="9">
        <v>4.30667153640127E-2</v>
      </c>
    </row>
    <row r="18" spans="2:11" s="1" customFormat="1" ht="11.85" customHeight="1" x14ac:dyDescent="0.15">
      <c r="B18" s="204"/>
      <c r="C18" s="17" t="s">
        <v>1943</v>
      </c>
      <c r="D18" s="10">
        <v>5290</v>
      </c>
      <c r="E18" s="11">
        <v>4.2415009621552301E-3</v>
      </c>
      <c r="F18" s="10">
        <v>3764</v>
      </c>
      <c r="G18" s="11">
        <v>3.4593076421840698E-3</v>
      </c>
      <c r="H18" s="10">
        <v>1730</v>
      </c>
      <c r="I18" s="11">
        <v>7.4670027537270299E-3</v>
      </c>
      <c r="J18" s="10">
        <v>2008</v>
      </c>
      <c r="K18" s="11">
        <v>6.7905743581419299E-3</v>
      </c>
    </row>
    <row r="19" spans="2:11" s="1" customFormat="1" ht="11.85" customHeight="1" x14ac:dyDescent="0.15">
      <c r="B19" s="204"/>
      <c r="C19" s="17" t="s">
        <v>1944</v>
      </c>
      <c r="D19" s="8">
        <v>88283</v>
      </c>
      <c r="E19" s="9">
        <v>7.0784958306606804E-2</v>
      </c>
      <c r="F19" s="8">
        <v>70077</v>
      </c>
      <c r="G19" s="9">
        <v>6.4404330935529497E-2</v>
      </c>
      <c r="H19" s="8">
        <v>35606</v>
      </c>
      <c r="I19" s="9">
        <v>0.15368213875676601</v>
      </c>
      <c r="J19" s="8">
        <v>39599</v>
      </c>
      <c r="K19" s="9">
        <v>0.13391431972513099</v>
      </c>
    </row>
    <row r="20" spans="2:11" s="1" customFormat="1" ht="11.85" customHeight="1" x14ac:dyDescent="0.15">
      <c r="B20" s="204"/>
      <c r="C20" s="17" t="s">
        <v>1945</v>
      </c>
      <c r="D20" s="10">
        <v>24599</v>
      </c>
      <c r="E20" s="11">
        <v>1.9723380372033399E-2</v>
      </c>
      <c r="F20" s="10">
        <v>19886</v>
      </c>
      <c r="G20" s="11">
        <v>1.82762464857791E-2</v>
      </c>
      <c r="H20" s="10">
        <v>6726</v>
      </c>
      <c r="I20" s="11">
        <v>2.90306708217156E-2</v>
      </c>
      <c r="J20" s="10">
        <v>7804</v>
      </c>
      <c r="K20" s="11">
        <v>2.63912561209859E-2</v>
      </c>
    </row>
    <row r="21" spans="2:11" s="1" customFormat="1" ht="11.85" customHeight="1" x14ac:dyDescent="0.15">
      <c r="B21" s="204"/>
      <c r="C21" s="17" t="s">
        <v>1946</v>
      </c>
      <c r="D21" s="8">
        <v>112447</v>
      </c>
      <c r="E21" s="9">
        <v>9.0159557408595298E-2</v>
      </c>
      <c r="F21" s="8">
        <v>91065</v>
      </c>
      <c r="G21" s="9">
        <v>8.36933715290894E-2</v>
      </c>
      <c r="H21" s="8">
        <v>33425</v>
      </c>
      <c r="I21" s="9">
        <v>0.14426853586319399</v>
      </c>
      <c r="J21" s="8">
        <v>37467</v>
      </c>
      <c r="K21" s="9">
        <v>0.12670440710981301</v>
      </c>
    </row>
    <row r="22" spans="2:11" s="1" customFormat="1" ht="11.85" customHeight="1" x14ac:dyDescent="0.15">
      <c r="B22" s="204"/>
      <c r="C22" s="17" t="s">
        <v>1947</v>
      </c>
      <c r="D22" s="10">
        <v>1359</v>
      </c>
      <c r="E22" s="11">
        <v>1.0896407953816601E-3</v>
      </c>
      <c r="F22" s="10">
        <v>1136</v>
      </c>
      <c r="G22" s="11">
        <v>1.0440418388738301E-3</v>
      </c>
      <c r="H22" s="10">
        <v>498</v>
      </c>
      <c r="I22" s="11">
        <v>2.1494609082983E-3</v>
      </c>
      <c r="J22" s="10">
        <v>570</v>
      </c>
      <c r="K22" s="11">
        <v>1.92760327895463E-3</v>
      </c>
    </row>
    <row r="23" spans="2:11" s="1" customFormat="1" ht="11.85" customHeight="1" x14ac:dyDescent="0.15">
      <c r="B23" s="204"/>
      <c r="C23" s="17" t="s">
        <v>1948</v>
      </c>
      <c r="D23" s="8">
        <v>705</v>
      </c>
      <c r="E23" s="9">
        <v>5.6526619627966703E-4</v>
      </c>
      <c r="F23" s="8">
        <v>575</v>
      </c>
      <c r="G23" s="9">
        <v>5.28454275838427E-4</v>
      </c>
      <c r="H23" s="8">
        <v>282</v>
      </c>
      <c r="I23" s="9">
        <v>1.21716461072313E-3</v>
      </c>
      <c r="J23" s="8">
        <v>307</v>
      </c>
      <c r="K23" s="9">
        <v>1.0382003625246899E-3</v>
      </c>
    </row>
    <row r="24" spans="2:11" s="1" customFormat="1" ht="11.85" customHeight="1" x14ac:dyDescent="0.15">
      <c r="B24" s="204"/>
      <c r="C24" s="12" t="s">
        <v>1941</v>
      </c>
      <c r="D24" s="13">
        <v>267107</v>
      </c>
      <c r="E24" s="14">
        <v>0.21416533033996199</v>
      </c>
      <c r="F24" s="13">
        <v>212814</v>
      </c>
      <c r="G24" s="14">
        <v>0.19558690131874601</v>
      </c>
      <c r="H24" s="13">
        <v>89519</v>
      </c>
      <c r="I24" s="14">
        <v>0.38638070491958898</v>
      </c>
      <c r="J24" s="13">
        <v>100490</v>
      </c>
      <c r="K24" s="14">
        <v>0.339833076319563</v>
      </c>
    </row>
    <row r="25" spans="2:11" s="1" customFormat="1" ht="11.85" customHeight="1" x14ac:dyDescent="0.15">
      <c r="B25" s="204" t="s">
        <v>1949</v>
      </c>
      <c r="C25" s="17" t="s">
        <v>1950</v>
      </c>
      <c r="D25" s="10">
        <v>62089</v>
      </c>
      <c r="E25" s="11">
        <v>4.9782713277742099E-2</v>
      </c>
      <c r="F25" s="10">
        <v>53826</v>
      </c>
      <c r="G25" s="11">
        <v>4.9468834523963799E-2</v>
      </c>
      <c r="H25" s="10">
        <v>11425</v>
      </c>
      <c r="I25" s="11">
        <v>4.93124314805383E-2</v>
      </c>
      <c r="J25" s="10">
        <v>13840</v>
      </c>
      <c r="K25" s="11">
        <v>4.6803560317073799E-2</v>
      </c>
    </row>
    <row r="26" spans="2:11" s="1" customFormat="1" ht="11.85" customHeight="1" x14ac:dyDescent="0.15">
      <c r="B26" s="204"/>
      <c r="C26" s="17" t="s">
        <v>1951</v>
      </c>
      <c r="D26" s="8">
        <v>468052</v>
      </c>
      <c r="E26" s="9">
        <v>0.37528223220012802</v>
      </c>
      <c r="F26" s="8">
        <v>430454</v>
      </c>
      <c r="G26" s="9">
        <v>0.39560914235087702</v>
      </c>
      <c r="H26" s="8">
        <v>54438</v>
      </c>
      <c r="I26" s="9">
        <v>0.23496456410831901</v>
      </c>
      <c r="J26" s="8">
        <v>70196</v>
      </c>
      <c r="K26" s="9">
        <v>0.237386034683332</v>
      </c>
    </row>
    <row r="27" spans="2:11" s="1" customFormat="1" ht="11.85" customHeight="1" x14ac:dyDescent="0.15">
      <c r="B27" s="204"/>
      <c r="C27" s="17" t="s">
        <v>1952</v>
      </c>
      <c r="D27" s="10">
        <v>10810</v>
      </c>
      <c r="E27" s="11">
        <v>8.6674150096215496E-3</v>
      </c>
      <c r="F27" s="10">
        <v>10104</v>
      </c>
      <c r="G27" s="11">
        <v>9.2860904401242898E-3</v>
      </c>
      <c r="H27" s="10">
        <v>1266</v>
      </c>
      <c r="I27" s="11">
        <v>5.4642921885655598E-3</v>
      </c>
      <c r="J27" s="10">
        <v>2608</v>
      </c>
      <c r="K27" s="11">
        <v>8.8196304412520594E-3</v>
      </c>
    </row>
    <row r="28" spans="2:11" s="1" customFormat="1" ht="11.85" customHeight="1" x14ac:dyDescent="0.15">
      <c r="B28" s="204"/>
      <c r="C28" s="17" t="s">
        <v>1953</v>
      </c>
      <c r="D28" s="8">
        <v>34970</v>
      </c>
      <c r="E28" s="9">
        <v>2.80388069275176E-2</v>
      </c>
      <c r="F28" s="8">
        <v>30004</v>
      </c>
      <c r="G28" s="9">
        <v>2.75752036387064E-2</v>
      </c>
      <c r="H28" s="8">
        <v>8884</v>
      </c>
      <c r="I28" s="9">
        <v>3.83450014243416E-2</v>
      </c>
      <c r="J28" s="8">
        <v>11317</v>
      </c>
      <c r="K28" s="9">
        <v>3.8271379487595701E-2</v>
      </c>
    </row>
    <row r="29" spans="2:11" s="1" customFormat="1" ht="11.85" customHeight="1" x14ac:dyDescent="0.15">
      <c r="B29" s="204"/>
      <c r="C29" s="17" t="s">
        <v>1954</v>
      </c>
      <c r="D29" s="10">
        <v>102702</v>
      </c>
      <c r="E29" s="11">
        <v>8.2346055163566398E-2</v>
      </c>
      <c r="F29" s="10">
        <v>86843</v>
      </c>
      <c r="G29" s="11">
        <v>7.9813138568063505E-2</v>
      </c>
      <c r="H29" s="10">
        <v>16691</v>
      </c>
      <c r="I29" s="11">
        <v>7.2041469920495801E-2</v>
      </c>
      <c r="J29" s="10">
        <v>20661</v>
      </c>
      <c r="K29" s="11">
        <v>6.9870546221897603E-2</v>
      </c>
    </row>
    <row r="30" spans="2:11" s="1" customFormat="1" ht="11.85" customHeight="1" x14ac:dyDescent="0.15">
      <c r="B30" s="204"/>
      <c r="C30" s="12" t="s">
        <v>1949</v>
      </c>
      <c r="D30" s="13">
        <v>678623</v>
      </c>
      <c r="E30" s="14">
        <v>0.54411722257857598</v>
      </c>
      <c r="F30" s="13">
        <v>611231</v>
      </c>
      <c r="G30" s="14">
        <v>0.561752409521735</v>
      </c>
      <c r="H30" s="13">
        <v>92704</v>
      </c>
      <c r="I30" s="14">
        <v>0.40012775912226001</v>
      </c>
      <c r="J30" s="13">
        <v>118622</v>
      </c>
      <c r="K30" s="14">
        <v>0.40115115115115102</v>
      </c>
    </row>
    <row r="31" spans="2:11" s="1" customFormat="1" ht="11.85" customHeight="1" x14ac:dyDescent="0.15">
      <c r="B31" s="204" t="s">
        <v>1955</v>
      </c>
      <c r="C31" s="17" t="s">
        <v>1956</v>
      </c>
      <c r="D31" s="8">
        <v>164458</v>
      </c>
      <c r="E31" s="9">
        <v>0.131861770365619</v>
      </c>
      <c r="F31" s="8">
        <v>143940</v>
      </c>
      <c r="G31" s="9">
        <v>0.132288188633362</v>
      </c>
      <c r="H31" s="8">
        <v>27119</v>
      </c>
      <c r="I31" s="9">
        <v>0.117050663397875</v>
      </c>
      <c r="J31" s="8">
        <v>37260</v>
      </c>
      <c r="K31" s="9">
        <v>0.12600438276114001</v>
      </c>
    </row>
    <row r="32" spans="2:11" s="1" customFormat="1" ht="11.85" customHeight="1" x14ac:dyDescent="0.15">
      <c r="B32" s="204"/>
      <c r="C32" s="17" t="s">
        <v>1957</v>
      </c>
      <c r="D32" s="10">
        <v>23697</v>
      </c>
      <c r="E32" s="11">
        <v>1.9000160359204599E-2</v>
      </c>
      <c r="F32" s="10">
        <v>21256</v>
      </c>
      <c r="G32" s="11">
        <v>1.9535346238646299E-2</v>
      </c>
      <c r="H32" s="10">
        <v>3851</v>
      </c>
      <c r="I32" s="11">
        <v>1.6621634453527601E-2</v>
      </c>
      <c r="J32" s="10">
        <v>4358</v>
      </c>
      <c r="K32" s="11">
        <v>1.4737710683656599E-2</v>
      </c>
    </row>
    <row r="33" spans="2:11" s="1" customFormat="1" ht="11.85" customHeight="1" x14ac:dyDescent="0.15">
      <c r="B33" s="204"/>
      <c r="C33" s="17" t="s">
        <v>1958</v>
      </c>
      <c r="D33" s="8">
        <v>3930</v>
      </c>
      <c r="E33" s="9">
        <v>3.1510583707504802E-3</v>
      </c>
      <c r="F33" s="8">
        <v>3427</v>
      </c>
      <c r="G33" s="9">
        <v>3.1495874839970301E-3</v>
      </c>
      <c r="H33" s="8">
        <v>811</v>
      </c>
      <c r="I33" s="9">
        <v>3.5004273024697198E-3</v>
      </c>
      <c r="J33" s="8">
        <v>1059</v>
      </c>
      <c r="K33" s="9">
        <v>3.5812839866893901E-3</v>
      </c>
    </row>
    <row r="34" spans="2:11" s="1" customFormat="1" ht="11.85" customHeight="1" x14ac:dyDescent="0.15">
      <c r="B34" s="204"/>
      <c r="C34" s="17" t="s">
        <v>1959</v>
      </c>
      <c r="D34" s="10">
        <v>1409</v>
      </c>
      <c r="E34" s="11">
        <v>1.1297305965362399E-3</v>
      </c>
      <c r="F34" s="10">
        <v>1299</v>
      </c>
      <c r="G34" s="11">
        <v>1.19384713793759E-3</v>
      </c>
      <c r="H34" s="10">
        <v>347</v>
      </c>
      <c r="I34" s="11">
        <v>1.4977167373082499E-3</v>
      </c>
      <c r="J34" s="10">
        <v>476</v>
      </c>
      <c r="K34" s="11">
        <v>1.60971782593404E-3</v>
      </c>
    </row>
    <row r="35" spans="2:11" s="1" customFormat="1" ht="11.85" customHeight="1" x14ac:dyDescent="0.15">
      <c r="B35" s="204"/>
      <c r="C35" s="17" t="s">
        <v>1960</v>
      </c>
      <c r="D35" s="8">
        <v>36406</v>
      </c>
      <c r="E35" s="9">
        <v>2.9190186016677399E-2</v>
      </c>
      <c r="F35" s="8">
        <v>31516</v>
      </c>
      <c r="G35" s="9">
        <v>2.8964808621432799E-2</v>
      </c>
      <c r="H35" s="8">
        <v>5837</v>
      </c>
      <c r="I35" s="9">
        <v>2.5193580967343698E-2</v>
      </c>
      <c r="J35" s="8">
        <v>7846</v>
      </c>
      <c r="K35" s="9">
        <v>2.65332900468036E-2</v>
      </c>
    </row>
    <row r="36" spans="2:11" s="1" customFormat="1" ht="11.85" customHeight="1" x14ac:dyDescent="0.15">
      <c r="B36" s="204"/>
      <c r="C36" s="12" t="s">
        <v>1955</v>
      </c>
      <c r="D36" s="13">
        <v>229900</v>
      </c>
      <c r="E36" s="14">
        <v>0.18433290570878799</v>
      </c>
      <c r="F36" s="13">
        <v>201438</v>
      </c>
      <c r="G36" s="14">
        <v>0.18513177811537601</v>
      </c>
      <c r="H36" s="13">
        <v>37965</v>
      </c>
      <c r="I36" s="14">
        <v>0.163864022858524</v>
      </c>
      <c r="J36" s="13">
        <v>50999</v>
      </c>
      <c r="K36" s="14">
        <v>0.17246638530422301</v>
      </c>
    </row>
    <row r="37" spans="2:11" s="1" customFormat="1" ht="11.85" customHeight="1" x14ac:dyDescent="0.15">
      <c r="B37" s="131"/>
      <c r="C37" s="19" t="s">
        <v>1961</v>
      </c>
      <c r="D37" s="21">
        <v>71570</v>
      </c>
      <c r="E37" s="132">
        <v>5.7384541372674798E-2</v>
      </c>
      <c r="F37" s="133">
        <v>62596</v>
      </c>
      <c r="G37" s="132">
        <v>5.75289110441429E-2</v>
      </c>
      <c r="H37" s="133">
        <v>11498</v>
      </c>
      <c r="I37" s="132">
        <v>4.9627513099626201E-2</v>
      </c>
      <c r="J37" s="133">
        <v>25593</v>
      </c>
      <c r="K37" s="132">
        <v>8.6549387225062904E-2</v>
      </c>
    </row>
    <row r="38" spans="2:11" s="1" customFormat="1" ht="14.65" customHeight="1" x14ac:dyDescent="0.15">
      <c r="B38" s="131"/>
      <c r="C38" s="12" t="s">
        <v>832</v>
      </c>
      <c r="D38" s="13">
        <v>1247200</v>
      </c>
      <c r="E38" s="14">
        <v>1</v>
      </c>
      <c r="F38" s="13">
        <v>1088079</v>
      </c>
      <c r="G38" s="14">
        <v>1</v>
      </c>
      <c r="H38" s="13">
        <v>231686</v>
      </c>
      <c r="I38" s="14">
        <v>1</v>
      </c>
      <c r="J38" s="13">
        <v>295704</v>
      </c>
      <c r="K38" s="14">
        <v>1</v>
      </c>
    </row>
  </sheetData>
  <mergeCells count="11">
    <mergeCell ref="B17:B24"/>
    <mergeCell ref="B25:B30"/>
    <mergeCell ref="B31:B36"/>
    <mergeCell ref="B2:B4"/>
    <mergeCell ref="C2:E3"/>
    <mergeCell ref="I2:L2"/>
    <mergeCell ref="C6:G7"/>
    <mergeCell ref="C15:C16"/>
    <mergeCell ref="D15:E15"/>
    <mergeCell ref="F15:G15"/>
    <mergeCell ref="H15:K15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K27"/>
  <sheetViews>
    <sheetView workbookViewId="0"/>
  </sheetViews>
  <sheetFormatPr defaultColWidth="8.85546875" defaultRowHeight="12.75" x14ac:dyDescent="0.2"/>
  <cols>
    <col min="1" max="1" width="0.7109375" style="15" customWidth="1"/>
    <col min="2" max="2" width="0.42578125" style="15" customWidth="1"/>
    <col min="3" max="3" width="57.28515625" style="15" customWidth="1"/>
    <col min="4" max="4" width="7.28515625" style="15" customWidth="1"/>
    <col min="5" max="5" width="7.85546875" style="15" customWidth="1"/>
    <col min="6" max="6" width="7.28515625" style="15" customWidth="1"/>
    <col min="7" max="9" width="7.85546875" style="15" customWidth="1"/>
    <col min="10" max="10" width="7.7109375" style="15" customWidth="1"/>
    <col min="11" max="11" width="7.85546875" style="15" customWidth="1"/>
    <col min="12" max="12" width="12" style="15" customWidth="1"/>
    <col min="13" max="13" width="4.7109375" style="15" customWidth="1"/>
    <col min="14" max="16384" width="8.85546875" style="15"/>
  </cols>
  <sheetData>
    <row r="1" spans="2:11" s="1" customFormat="1" ht="6" customHeight="1" x14ac:dyDescent="0.15"/>
    <row r="2" spans="2:11" s="1" customFormat="1" ht="3" customHeight="1" thickBot="1" x14ac:dyDescent="0.2">
      <c r="B2" s="159"/>
    </row>
    <row r="3" spans="2:11" s="1" customFormat="1" ht="12.75" customHeight="1" thickBot="1" x14ac:dyDescent="0.25">
      <c r="B3" s="159"/>
      <c r="D3" s="160" t="s">
        <v>0</v>
      </c>
      <c r="E3" s="160"/>
      <c r="F3" s="160"/>
      <c r="I3" s="161" t="s">
        <v>1962</v>
      </c>
      <c r="J3" s="161"/>
      <c r="K3" s="161"/>
    </row>
    <row r="4" spans="2:11" s="1" customFormat="1" ht="2.1" customHeight="1" thickBot="1" x14ac:dyDescent="0.2">
      <c r="B4" s="159"/>
      <c r="D4" s="160"/>
      <c r="E4" s="160"/>
      <c r="F4" s="160"/>
    </row>
    <row r="5" spans="2:11" s="1" customFormat="1" ht="25.15" customHeight="1" x14ac:dyDescent="0.15">
      <c r="B5" s="159"/>
    </row>
    <row r="6" spans="2:11" s="1" customFormat="1" ht="5.0999999999999996" customHeight="1" x14ac:dyDescent="0.15"/>
    <row r="7" spans="2:11" s="1" customFormat="1" ht="13.15" customHeight="1" thickBot="1" x14ac:dyDescent="0.2">
      <c r="C7" s="164" t="s">
        <v>1963</v>
      </c>
      <c r="D7" s="164"/>
      <c r="E7" s="164"/>
      <c r="F7" s="164"/>
      <c r="G7" s="164"/>
      <c r="H7" s="164"/>
    </row>
    <row r="8" spans="2:11" s="1" customFormat="1" ht="11.1" customHeight="1" x14ac:dyDescent="0.2">
      <c r="C8" s="2" t="s">
        <v>3</v>
      </c>
    </row>
    <row r="9" spans="2:11" s="1" customFormat="1" ht="4.1500000000000004" customHeight="1" x14ac:dyDescent="0.15"/>
    <row r="10" spans="2:11" s="1" customFormat="1" ht="11.85" customHeight="1" x14ac:dyDescent="0.2">
      <c r="C10" s="2" t="s">
        <v>1019</v>
      </c>
    </row>
    <row r="11" spans="2:11" s="1" customFormat="1" ht="4.1500000000000004" customHeight="1" x14ac:dyDescent="0.15"/>
    <row r="12" spans="2:11" s="1" customFormat="1" ht="11.85" customHeight="1" x14ac:dyDescent="0.2">
      <c r="C12" s="2" t="s">
        <v>1914</v>
      </c>
    </row>
    <row r="13" spans="2:11" s="1" customFormat="1" ht="3" customHeight="1" x14ac:dyDescent="0.15"/>
    <row r="14" spans="2:11" s="1" customFormat="1" ht="11.85" customHeight="1" x14ac:dyDescent="0.2">
      <c r="C14" s="2" t="s">
        <v>1560</v>
      </c>
    </row>
    <row r="15" spans="2:11" s="1" customFormat="1" ht="25.15" customHeight="1" x14ac:dyDescent="0.15"/>
    <row r="16" spans="2:11" s="1" customFormat="1" ht="14.65" customHeight="1" x14ac:dyDescent="0.15">
      <c r="C16" s="178" t="s">
        <v>1964</v>
      </c>
      <c r="D16" s="163" t="s">
        <v>1902</v>
      </c>
      <c r="E16" s="163"/>
      <c r="F16" s="163" t="s">
        <v>1903</v>
      </c>
      <c r="G16" s="163"/>
      <c r="H16" s="163" t="s">
        <v>851</v>
      </c>
      <c r="I16" s="163"/>
      <c r="J16" s="163"/>
      <c r="K16" s="163"/>
    </row>
    <row r="17" spans="3:11" s="1" customFormat="1" ht="14.65" customHeight="1" x14ac:dyDescent="0.15">
      <c r="C17" s="178"/>
      <c r="D17" s="5" t="s">
        <v>892</v>
      </c>
      <c r="E17" s="5" t="s">
        <v>1904</v>
      </c>
      <c r="F17" s="5" t="s">
        <v>892</v>
      </c>
      <c r="G17" s="5" t="s">
        <v>1904</v>
      </c>
      <c r="H17" s="5" t="s">
        <v>892</v>
      </c>
      <c r="I17" s="5" t="s">
        <v>1904</v>
      </c>
      <c r="J17" s="5" t="s">
        <v>1802</v>
      </c>
      <c r="K17" s="5" t="s">
        <v>1904</v>
      </c>
    </row>
    <row r="18" spans="3:11" s="1" customFormat="1" ht="14.65" customHeight="1" x14ac:dyDescent="0.15">
      <c r="C18" s="17" t="s">
        <v>1965</v>
      </c>
      <c r="D18" s="8">
        <v>1068042</v>
      </c>
      <c r="E18" s="9">
        <v>0.85635182809493304</v>
      </c>
      <c r="F18" s="8">
        <v>914170</v>
      </c>
      <c r="G18" s="9">
        <v>0.84016877450993899</v>
      </c>
      <c r="H18" s="8">
        <v>230048</v>
      </c>
      <c r="I18" s="9">
        <v>0.99293008641005498</v>
      </c>
      <c r="J18" s="8">
        <v>293118</v>
      </c>
      <c r="K18" s="9">
        <v>0.99125476828179504</v>
      </c>
    </row>
    <row r="19" spans="3:11" s="1" customFormat="1" ht="14.65" customHeight="1" x14ac:dyDescent="0.15">
      <c r="C19" s="17" t="s">
        <v>1966</v>
      </c>
      <c r="D19" s="10">
        <v>10898</v>
      </c>
      <c r="E19" s="11">
        <v>8.7379730596536202E-3</v>
      </c>
      <c r="F19" s="10">
        <v>6522</v>
      </c>
      <c r="G19" s="11">
        <v>5.9940500643795198E-3</v>
      </c>
      <c r="H19" s="10">
        <v>718</v>
      </c>
      <c r="I19" s="11">
        <v>3.0990219521248598E-3</v>
      </c>
      <c r="J19" s="10">
        <v>1176</v>
      </c>
      <c r="K19" s="11">
        <v>3.9769499228958704E-3</v>
      </c>
    </row>
    <row r="20" spans="3:11" s="1" customFormat="1" ht="14.65" customHeight="1" x14ac:dyDescent="0.15">
      <c r="C20" s="17" t="s">
        <v>1967</v>
      </c>
      <c r="D20" s="8">
        <v>22957</v>
      </c>
      <c r="E20" s="9">
        <v>1.8406831302116702E-2</v>
      </c>
      <c r="F20" s="8">
        <v>22957</v>
      </c>
      <c r="G20" s="9">
        <v>2.1098651844213501E-2</v>
      </c>
      <c r="H20" s="8">
        <v>37</v>
      </c>
      <c r="I20" s="9">
        <v>1.5969890282537601E-4</v>
      </c>
      <c r="J20" s="8">
        <v>56</v>
      </c>
      <c r="K20" s="9">
        <v>1.8937856775694601E-4</v>
      </c>
    </row>
    <row r="21" spans="3:11" s="1" customFormat="1" ht="14.65" customHeight="1" x14ac:dyDescent="0.15">
      <c r="C21" s="17" t="s">
        <v>1968</v>
      </c>
      <c r="D21" s="10">
        <v>37444</v>
      </c>
      <c r="E21" s="11">
        <v>3.0022450288646599E-2</v>
      </c>
      <c r="F21" s="10">
        <v>37444</v>
      </c>
      <c r="G21" s="11">
        <v>3.4412942442598397E-2</v>
      </c>
      <c r="H21" s="10">
        <v>5</v>
      </c>
      <c r="I21" s="11">
        <v>2.1580932814239998E-5</v>
      </c>
      <c r="J21" s="10">
        <v>22</v>
      </c>
      <c r="K21" s="11">
        <v>7.4398723047371706E-5</v>
      </c>
    </row>
    <row r="22" spans="3:11" s="1" customFormat="1" ht="14.65" customHeight="1" x14ac:dyDescent="0.15">
      <c r="C22" s="17" t="s">
        <v>1969</v>
      </c>
      <c r="D22" s="8">
        <v>12607</v>
      </c>
      <c r="E22" s="9">
        <v>1.01082424631174E-2</v>
      </c>
      <c r="F22" s="8">
        <v>12444</v>
      </c>
      <c r="G22" s="9">
        <v>1.1436669580058101E-2</v>
      </c>
      <c r="H22" s="8">
        <v>78</v>
      </c>
      <c r="I22" s="9">
        <v>3.3666255190214302E-4</v>
      </c>
      <c r="J22" s="8">
        <v>108</v>
      </c>
      <c r="K22" s="9">
        <v>3.6523009495982502E-4</v>
      </c>
    </row>
    <row r="23" spans="3:11" s="1" customFormat="1" ht="14.65" customHeight="1" x14ac:dyDescent="0.15">
      <c r="C23" s="17" t="s">
        <v>1970</v>
      </c>
      <c r="D23" s="10">
        <v>2355</v>
      </c>
      <c r="E23" s="11">
        <v>1.8882296343810099E-3</v>
      </c>
      <c r="F23" s="10">
        <v>2318</v>
      </c>
      <c r="G23" s="11">
        <v>2.1303600198147401E-3</v>
      </c>
      <c r="H23" s="10">
        <v>19</v>
      </c>
      <c r="I23" s="11">
        <v>8.2007544694111907E-5</v>
      </c>
      <c r="J23" s="10">
        <v>26</v>
      </c>
      <c r="K23" s="11">
        <v>8.7925763601439305E-5</v>
      </c>
    </row>
    <row r="24" spans="3:11" s="1" customFormat="1" ht="14.65" customHeight="1" x14ac:dyDescent="0.15">
      <c r="C24" s="17" t="s">
        <v>1971</v>
      </c>
      <c r="D24" s="8">
        <v>45314</v>
      </c>
      <c r="E24" s="9">
        <v>3.6332584990378398E-2</v>
      </c>
      <c r="F24" s="8">
        <v>44915</v>
      </c>
      <c r="G24" s="9">
        <v>4.1279171824839901E-2</v>
      </c>
      <c r="H24" s="8">
        <v>734</v>
      </c>
      <c r="I24" s="9">
        <v>3.1680809371304299E-3</v>
      </c>
      <c r="J24" s="8">
        <v>1119</v>
      </c>
      <c r="K24" s="9">
        <v>3.7841895950004099E-3</v>
      </c>
    </row>
    <row r="25" spans="3:11" s="1" customFormat="1" ht="14.65" customHeight="1" x14ac:dyDescent="0.15">
      <c r="C25" s="17" t="s">
        <v>1972</v>
      </c>
      <c r="D25" s="10">
        <v>40823</v>
      </c>
      <c r="E25" s="11">
        <v>3.27317190506735E-2</v>
      </c>
      <c r="F25" s="10">
        <v>40575</v>
      </c>
      <c r="G25" s="11">
        <v>3.72904908559029E-2</v>
      </c>
      <c r="H25" s="10">
        <v>25</v>
      </c>
      <c r="I25" s="11">
        <v>1.079046640712E-4</v>
      </c>
      <c r="J25" s="10">
        <v>27</v>
      </c>
      <c r="K25" s="11">
        <v>9.1307523739956201E-5</v>
      </c>
    </row>
    <row r="26" spans="3:11" s="1" customFormat="1" ht="14.65" customHeight="1" x14ac:dyDescent="0.15">
      <c r="C26" s="17" t="s">
        <v>1973</v>
      </c>
      <c r="D26" s="8">
        <v>6760</v>
      </c>
      <c r="E26" s="9">
        <v>5.42014111610006E-3</v>
      </c>
      <c r="F26" s="8">
        <v>6734</v>
      </c>
      <c r="G26" s="9">
        <v>6.1888888582538604E-3</v>
      </c>
      <c r="H26" s="8">
        <v>22</v>
      </c>
      <c r="I26" s="9">
        <v>9.4956104382655802E-5</v>
      </c>
      <c r="J26" s="8">
        <v>52</v>
      </c>
      <c r="K26" s="9">
        <v>1.7585152720287899E-4</v>
      </c>
    </row>
    <row r="27" spans="3:11" s="1" customFormat="1" ht="14.65" customHeight="1" x14ac:dyDescent="0.15">
      <c r="C27" s="12" t="s">
        <v>832</v>
      </c>
      <c r="D27" s="13">
        <v>1247200</v>
      </c>
      <c r="E27" s="14">
        <v>1</v>
      </c>
      <c r="F27" s="13">
        <v>1088079</v>
      </c>
      <c r="G27" s="14">
        <v>1</v>
      </c>
      <c r="H27" s="13">
        <v>231686</v>
      </c>
      <c r="I27" s="14">
        <v>1</v>
      </c>
      <c r="J27" s="13">
        <v>295704</v>
      </c>
      <c r="K27" s="14">
        <v>1</v>
      </c>
    </row>
  </sheetData>
  <mergeCells count="8">
    <mergeCell ref="B2:B5"/>
    <mergeCell ref="D3:F4"/>
    <mergeCell ref="I3:K3"/>
    <mergeCell ref="C7:H7"/>
    <mergeCell ref="C16:C17"/>
    <mergeCell ref="D16:E16"/>
    <mergeCell ref="F16:G16"/>
    <mergeCell ref="H16:K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J31"/>
  <sheetViews>
    <sheetView workbookViewId="0"/>
  </sheetViews>
  <sheetFormatPr defaultColWidth="8.85546875" defaultRowHeight="12.75" x14ac:dyDescent="0.2"/>
  <cols>
    <col min="1" max="1" width="1.28515625" style="15" customWidth="1"/>
    <col min="2" max="2" width="63.7109375" style="15" customWidth="1"/>
    <col min="3" max="10" width="7.85546875" style="15" customWidth="1"/>
    <col min="11" max="11" width="0.42578125" style="15" customWidth="1"/>
    <col min="12" max="12" width="4.7109375" style="15" customWidth="1"/>
    <col min="13" max="16384" width="8.85546875" style="15"/>
  </cols>
  <sheetData>
    <row r="1" spans="2:10" s="1" customFormat="1" ht="6" customHeight="1" x14ac:dyDescent="0.15"/>
    <row r="2" spans="2:10" s="1" customFormat="1" ht="3" customHeight="1" thickBot="1" x14ac:dyDescent="0.2">
      <c r="B2" s="159"/>
    </row>
    <row r="3" spans="2:10" s="1" customFormat="1" ht="12.75" customHeight="1" thickBot="1" x14ac:dyDescent="0.25">
      <c r="B3" s="159"/>
      <c r="C3" s="160" t="s">
        <v>0</v>
      </c>
      <c r="D3" s="160"/>
      <c r="E3" s="160"/>
      <c r="H3" s="161" t="s">
        <v>1974</v>
      </c>
      <c r="I3" s="161"/>
      <c r="J3" s="161"/>
    </row>
    <row r="4" spans="2:10" s="1" customFormat="1" ht="2.1" customHeight="1" thickBot="1" x14ac:dyDescent="0.2">
      <c r="B4" s="159"/>
      <c r="C4" s="160"/>
      <c r="D4" s="160"/>
      <c r="E4" s="160"/>
    </row>
    <row r="5" spans="2:10" s="1" customFormat="1" ht="22.7" customHeight="1" x14ac:dyDescent="0.15">
      <c r="B5" s="159"/>
    </row>
    <row r="6" spans="2:10" s="1" customFormat="1" ht="7.7" customHeight="1" x14ac:dyDescent="0.15"/>
    <row r="7" spans="2:10" s="1" customFormat="1" ht="13.15" customHeight="1" thickBot="1" x14ac:dyDescent="0.2">
      <c r="B7" s="164" t="s">
        <v>1975</v>
      </c>
      <c r="C7" s="164"/>
      <c r="D7" s="164"/>
      <c r="E7" s="164"/>
      <c r="F7" s="164"/>
    </row>
    <row r="8" spans="2:10" s="1" customFormat="1" ht="11.1" customHeight="1" x14ac:dyDescent="0.15"/>
    <row r="9" spans="2:10" s="1" customFormat="1" ht="4.7" customHeight="1" x14ac:dyDescent="0.15"/>
    <row r="10" spans="2:10" s="1" customFormat="1" ht="11.85" customHeight="1" x14ac:dyDescent="0.15"/>
    <row r="11" spans="2:10" s="1" customFormat="1" ht="4.7" customHeight="1" x14ac:dyDescent="0.15"/>
    <row r="12" spans="2:10" s="1" customFormat="1" ht="11.85" customHeight="1" x14ac:dyDescent="0.15"/>
    <row r="13" spans="2:10" s="1" customFormat="1" ht="6" customHeight="1" x14ac:dyDescent="0.15"/>
    <row r="14" spans="2:10" s="1" customFormat="1" ht="11.85" customHeight="1" x14ac:dyDescent="0.15"/>
    <row r="15" spans="2:10" s="1" customFormat="1" ht="20.85" customHeight="1" x14ac:dyDescent="0.15"/>
    <row r="16" spans="2:10" s="1" customFormat="1" ht="14.65" customHeight="1" x14ac:dyDescent="0.15">
      <c r="B16" s="178" t="s">
        <v>1976</v>
      </c>
      <c r="C16" s="163" t="s">
        <v>1902</v>
      </c>
      <c r="D16" s="163"/>
      <c r="E16" s="163" t="s">
        <v>1903</v>
      </c>
      <c r="F16" s="163"/>
      <c r="G16" s="163" t="s">
        <v>851</v>
      </c>
      <c r="H16" s="163"/>
      <c r="I16" s="163"/>
      <c r="J16" s="163"/>
    </row>
    <row r="17" spans="2:10" s="1" customFormat="1" ht="14.65" customHeight="1" x14ac:dyDescent="0.15">
      <c r="B17" s="178"/>
      <c r="C17" s="5" t="s">
        <v>892</v>
      </c>
      <c r="D17" s="5" t="s">
        <v>1904</v>
      </c>
      <c r="E17" s="5" t="s">
        <v>892</v>
      </c>
      <c r="F17" s="5" t="s">
        <v>1904</v>
      </c>
      <c r="G17" s="5" t="s">
        <v>892</v>
      </c>
      <c r="H17" s="5" t="s">
        <v>1904</v>
      </c>
      <c r="I17" s="5" t="s">
        <v>1802</v>
      </c>
      <c r="J17" s="5" t="s">
        <v>1904</v>
      </c>
    </row>
    <row r="18" spans="2:10" s="1" customFormat="1" ht="14.65" customHeight="1" x14ac:dyDescent="0.15">
      <c r="B18" s="17" t="s">
        <v>1977</v>
      </c>
      <c r="C18" s="8">
        <v>345678</v>
      </c>
      <c r="D18" s="9">
        <v>0.27716324567030098</v>
      </c>
      <c r="E18" s="8">
        <v>326346</v>
      </c>
      <c r="F18" s="9">
        <v>0.29992858974394299</v>
      </c>
      <c r="G18" s="8">
        <v>5247</v>
      </c>
      <c r="H18" s="9">
        <v>2.26470308952634E-2</v>
      </c>
      <c r="I18" s="8">
        <v>7672</v>
      </c>
      <c r="J18" s="9">
        <v>2.59448637827016E-2</v>
      </c>
    </row>
    <row r="19" spans="2:10" s="1" customFormat="1" ht="14.65" customHeight="1" x14ac:dyDescent="0.15">
      <c r="B19" s="17" t="s">
        <v>1978</v>
      </c>
      <c r="C19" s="10">
        <v>213032</v>
      </c>
      <c r="D19" s="11">
        <v>0.170808210391276</v>
      </c>
      <c r="E19" s="10">
        <v>164303</v>
      </c>
      <c r="F19" s="11">
        <v>0.15100282240535801</v>
      </c>
      <c r="G19" s="10">
        <v>65463</v>
      </c>
      <c r="H19" s="11">
        <v>0.28255052096371802</v>
      </c>
      <c r="I19" s="10">
        <v>79450</v>
      </c>
      <c r="J19" s="11">
        <v>0.26868084300516698</v>
      </c>
    </row>
    <row r="20" spans="2:10" s="1" customFormat="1" ht="14.65" customHeight="1" x14ac:dyDescent="0.15">
      <c r="B20" s="17" t="s">
        <v>1979</v>
      </c>
      <c r="C20" s="8">
        <v>321571</v>
      </c>
      <c r="D20" s="9">
        <v>0.25783434894162899</v>
      </c>
      <c r="E20" s="8">
        <v>241127</v>
      </c>
      <c r="F20" s="9">
        <v>0.22160798986103</v>
      </c>
      <c r="G20" s="8">
        <v>151848</v>
      </c>
      <c r="H20" s="9">
        <v>0.65540429719534199</v>
      </c>
      <c r="I20" s="8">
        <v>193906</v>
      </c>
      <c r="J20" s="9">
        <v>0.65574358141925704</v>
      </c>
    </row>
    <row r="21" spans="2:10" s="1" customFormat="1" ht="14.65" customHeight="1" x14ac:dyDescent="0.15">
      <c r="B21" s="17" t="s">
        <v>1980</v>
      </c>
      <c r="C21" s="10">
        <v>47901</v>
      </c>
      <c r="D21" s="11">
        <v>3.8406831302116702E-2</v>
      </c>
      <c r="E21" s="10">
        <v>47223</v>
      </c>
      <c r="F21" s="11">
        <v>4.3400341335509601E-2</v>
      </c>
      <c r="G21" s="10">
        <v>712</v>
      </c>
      <c r="H21" s="11">
        <v>3.07312483274777E-3</v>
      </c>
      <c r="I21" s="10">
        <v>847</v>
      </c>
      <c r="J21" s="11">
        <v>2.86435083732381E-3</v>
      </c>
    </row>
    <row r="22" spans="2:10" s="1" customFormat="1" ht="14.65" customHeight="1" x14ac:dyDescent="0.15">
      <c r="B22" s="17" t="s">
        <v>1981</v>
      </c>
      <c r="C22" s="8">
        <v>12074</v>
      </c>
      <c r="D22" s="9">
        <v>9.68088518280949E-3</v>
      </c>
      <c r="E22" s="8">
        <v>11952</v>
      </c>
      <c r="F22" s="9">
        <v>1.0984496530123299E-2</v>
      </c>
      <c r="G22" s="8">
        <v>29</v>
      </c>
      <c r="H22" s="9">
        <v>1.2516941032259199E-4</v>
      </c>
      <c r="I22" s="8">
        <v>100</v>
      </c>
      <c r="J22" s="9">
        <v>3.3817601385169001E-4</v>
      </c>
    </row>
    <row r="23" spans="2:10" s="1" customFormat="1" ht="14.65" customHeight="1" x14ac:dyDescent="0.15">
      <c r="B23" s="17" t="s">
        <v>1982</v>
      </c>
      <c r="C23" s="10">
        <v>194</v>
      </c>
      <c r="D23" s="11">
        <v>1.55548428479795E-4</v>
      </c>
      <c r="E23" s="10">
        <v>186</v>
      </c>
      <c r="F23" s="11">
        <v>1.7094347009729999E-4</v>
      </c>
      <c r="G23" s="10">
        <v>3</v>
      </c>
      <c r="H23" s="11">
        <v>1.2948559688544E-5</v>
      </c>
      <c r="I23" s="10">
        <v>3</v>
      </c>
      <c r="J23" s="11">
        <v>1.0145280415550699E-5</v>
      </c>
    </row>
    <row r="24" spans="2:10" s="1" customFormat="1" ht="14.65" customHeight="1" x14ac:dyDescent="0.15">
      <c r="B24" s="17" t="s">
        <v>1983</v>
      </c>
      <c r="C24" s="8">
        <v>36630</v>
      </c>
      <c r="D24" s="9">
        <v>2.93697883258499E-2</v>
      </c>
      <c r="E24" s="8">
        <v>35943</v>
      </c>
      <c r="F24" s="9">
        <v>3.3033447019931501E-2</v>
      </c>
      <c r="G24" s="8">
        <v>81</v>
      </c>
      <c r="H24" s="9">
        <v>3.4961111159068699E-4</v>
      </c>
      <c r="I24" s="8">
        <v>432</v>
      </c>
      <c r="J24" s="9">
        <v>1.4609203798393001E-3</v>
      </c>
    </row>
    <row r="25" spans="2:10" s="1" customFormat="1" ht="14.65" customHeight="1" x14ac:dyDescent="0.15">
      <c r="B25" s="17" t="s">
        <v>1984</v>
      </c>
      <c r="C25" s="10">
        <v>121644</v>
      </c>
      <c r="D25" s="11">
        <v>9.7533675432969896E-2</v>
      </c>
      <c r="E25" s="10">
        <v>119051</v>
      </c>
      <c r="F25" s="11">
        <v>0.109413930422331</v>
      </c>
      <c r="G25" s="10">
        <v>45</v>
      </c>
      <c r="H25" s="11">
        <v>1.9422839532816E-4</v>
      </c>
      <c r="I25" s="10">
        <v>177</v>
      </c>
      <c r="J25" s="11">
        <v>5.9857154451749099E-4</v>
      </c>
    </row>
    <row r="26" spans="2:10" s="1" customFormat="1" ht="14.65" customHeight="1" x14ac:dyDescent="0.15">
      <c r="B26" s="17" t="s">
        <v>1910</v>
      </c>
      <c r="C26" s="8">
        <v>51993</v>
      </c>
      <c r="D26" s="9">
        <v>4.1687780628608097E-2</v>
      </c>
      <c r="E26" s="8">
        <v>46167</v>
      </c>
      <c r="F26" s="9">
        <v>4.2429823569796001E-2</v>
      </c>
      <c r="G26" s="8">
        <v>8166</v>
      </c>
      <c r="H26" s="9">
        <v>3.52459794722167E-2</v>
      </c>
      <c r="I26" s="8">
        <v>13009</v>
      </c>
      <c r="J26" s="9">
        <v>4.3993317641966297E-2</v>
      </c>
    </row>
    <row r="27" spans="2:10" s="1" customFormat="1" ht="14.65" customHeight="1" x14ac:dyDescent="0.15">
      <c r="B27" s="17" t="s">
        <v>1985</v>
      </c>
      <c r="C27" s="10">
        <v>909</v>
      </c>
      <c r="D27" s="11">
        <v>7.2883258499037797E-4</v>
      </c>
      <c r="E27" s="10">
        <v>784</v>
      </c>
      <c r="F27" s="11">
        <v>7.2053591696926399E-4</v>
      </c>
      <c r="G27" s="10">
        <v>75</v>
      </c>
      <c r="H27" s="11">
        <v>3.2371399221359898E-4</v>
      </c>
      <c r="I27" s="10">
        <v>91</v>
      </c>
      <c r="J27" s="11">
        <v>3.0774017260503701E-4</v>
      </c>
    </row>
    <row r="28" spans="2:10" s="1" customFormat="1" ht="14.65" customHeight="1" x14ac:dyDescent="0.15">
      <c r="B28" s="17" t="s">
        <v>1986</v>
      </c>
      <c r="C28" s="8">
        <v>76959</v>
      </c>
      <c r="D28" s="9">
        <v>6.1705420141116102E-2</v>
      </c>
      <c r="E28" s="8">
        <v>76812</v>
      </c>
      <c r="F28" s="9">
        <v>7.0594138844697896E-2</v>
      </c>
      <c r="G28" s="8"/>
      <c r="H28" s="9"/>
      <c r="I28" s="8"/>
      <c r="J28" s="9"/>
    </row>
    <row r="29" spans="2:10" s="1" customFormat="1" ht="14.65" customHeight="1" x14ac:dyDescent="0.15">
      <c r="B29" s="17" t="s">
        <v>1987</v>
      </c>
      <c r="C29" s="10">
        <v>18010</v>
      </c>
      <c r="D29" s="11">
        <v>1.4440346375882001E-2</v>
      </c>
      <c r="E29" s="10">
        <v>17594</v>
      </c>
      <c r="F29" s="11">
        <v>1.6169781789741398E-2</v>
      </c>
      <c r="G29" s="10">
        <v>2</v>
      </c>
      <c r="H29" s="11">
        <v>8.6323731256959794E-6</v>
      </c>
      <c r="I29" s="10">
        <v>2</v>
      </c>
      <c r="J29" s="11">
        <v>6.7635202770337901E-6</v>
      </c>
    </row>
    <row r="30" spans="2:10" s="1" customFormat="1" ht="14.65" customHeight="1" x14ac:dyDescent="0.15">
      <c r="B30" s="17" t="s">
        <v>1988</v>
      </c>
      <c r="C30" s="8">
        <v>605</v>
      </c>
      <c r="D30" s="9">
        <v>4.8508659397049402E-4</v>
      </c>
      <c r="E30" s="8">
        <v>591</v>
      </c>
      <c r="F30" s="9">
        <v>5.4315909047045305E-4</v>
      </c>
      <c r="G30" s="8">
        <v>15</v>
      </c>
      <c r="H30" s="9">
        <v>6.4742798442719897E-5</v>
      </c>
      <c r="I30" s="8">
        <v>15</v>
      </c>
      <c r="J30" s="9">
        <v>5.0726402077753398E-5</v>
      </c>
    </row>
    <row r="31" spans="2:10" s="1" customFormat="1" ht="14.65" customHeight="1" x14ac:dyDescent="0.15">
      <c r="B31" s="12" t="s">
        <v>832</v>
      </c>
      <c r="C31" s="13">
        <v>1247200</v>
      </c>
      <c r="D31" s="14">
        <v>1</v>
      </c>
      <c r="E31" s="13">
        <v>1088079</v>
      </c>
      <c r="F31" s="14">
        <v>1</v>
      </c>
      <c r="G31" s="13">
        <v>231686</v>
      </c>
      <c r="H31" s="14">
        <v>1</v>
      </c>
      <c r="I31" s="13">
        <v>295704</v>
      </c>
      <c r="J31" s="14">
        <v>1</v>
      </c>
    </row>
  </sheetData>
  <mergeCells count="8">
    <mergeCell ref="B2:B5"/>
    <mergeCell ref="C3:E4"/>
    <mergeCell ref="H3:J3"/>
    <mergeCell ref="B7:F7"/>
    <mergeCell ref="B16:B17"/>
    <mergeCell ref="C16:D16"/>
    <mergeCell ref="E16:F16"/>
    <mergeCell ref="G16:J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S712"/>
  <sheetViews>
    <sheetView workbookViewId="0"/>
  </sheetViews>
  <sheetFormatPr defaultColWidth="8.85546875" defaultRowHeight="12.75" x14ac:dyDescent="0.2"/>
  <cols>
    <col min="1" max="1" width="1.42578125" style="15" customWidth="1"/>
    <col min="2" max="2" width="4.140625" style="15" customWidth="1"/>
    <col min="3" max="3" width="27.5703125" style="15" customWidth="1"/>
    <col min="4" max="4" width="21.5703125" style="15" customWidth="1"/>
    <col min="5" max="5" width="6.7109375" style="15" customWidth="1"/>
    <col min="6" max="6" width="6.85546875" style="15" customWidth="1"/>
    <col min="7" max="7" width="11.42578125" style="15" customWidth="1"/>
    <col min="8" max="8" width="4.28515625" style="15" customWidth="1"/>
    <col min="9" max="9" width="5.85546875" style="15" customWidth="1"/>
    <col min="10" max="10" width="10.140625" style="15" customWidth="1"/>
    <col min="11" max="11" width="4.28515625" style="15" customWidth="1"/>
    <col min="12" max="13" width="5.28515625" style="15" customWidth="1"/>
    <col min="14" max="14" width="10.42578125" style="15" customWidth="1"/>
    <col min="15" max="15" width="7.28515625" style="15" customWidth="1"/>
    <col min="16" max="16" width="6.42578125" style="15" customWidth="1"/>
    <col min="17" max="17" width="9.85546875" style="15" customWidth="1"/>
    <col min="18" max="18" width="7.28515625" style="15" customWidth="1"/>
    <col min="19" max="19" width="12.2851562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 x14ac:dyDescent="0.2">
      <c r="B1" s="159"/>
    </row>
    <row r="2" spans="2:19" s="1" customFormat="1" ht="12.75" customHeight="1" thickBot="1" x14ac:dyDescent="0.25">
      <c r="B2" s="159"/>
      <c r="E2" s="160" t="s">
        <v>0</v>
      </c>
      <c r="F2" s="160"/>
      <c r="G2" s="160"/>
      <c r="H2" s="160"/>
      <c r="L2" s="161" t="s">
        <v>1989</v>
      </c>
      <c r="M2" s="161"/>
      <c r="N2" s="161"/>
    </row>
    <row r="3" spans="2:19" s="1" customFormat="1" ht="2.1" customHeight="1" thickBot="1" x14ac:dyDescent="0.2">
      <c r="B3" s="159"/>
      <c r="E3" s="160"/>
      <c r="F3" s="160"/>
      <c r="G3" s="160"/>
      <c r="H3" s="160"/>
    </row>
    <row r="4" spans="2:19" s="1" customFormat="1" ht="15.75" customHeight="1" x14ac:dyDescent="0.15">
      <c r="B4" s="159"/>
    </row>
    <row r="5" spans="2:19" s="1" customFormat="1" ht="14.65" customHeight="1" x14ac:dyDescent="0.15"/>
    <row r="6" spans="2:19" s="1" customFormat="1" ht="11.85" customHeight="1" thickBot="1" x14ac:dyDescent="0.2">
      <c r="D6" s="164" t="s">
        <v>1990</v>
      </c>
      <c r="E6" s="164"/>
      <c r="F6" s="164"/>
      <c r="G6" s="164"/>
      <c r="H6" s="164"/>
      <c r="I6" s="164"/>
      <c r="J6" s="164"/>
      <c r="K6" s="164"/>
    </row>
    <row r="7" spans="2:19" s="1" customFormat="1" ht="2.1" customHeight="1" thickBot="1" x14ac:dyDescent="0.2">
      <c r="B7" s="161" t="s">
        <v>3</v>
      </c>
      <c r="D7" s="164"/>
      <c r="E7" s="164"/>
      <c r="F7" s="164"/>
      <c r="G7" s="164"/>
      <c r="H7" s="164"/>
      <c r="I7" s="164"/>
      <c r="J7" s="164"/>
      <c r="K7" s="164"/>
    </row>
    <row r="8" spans="2:19" s="1" customFormat="1" ht="9.75" customHeight="1" x14ac:dyDescent="0.15">
      <c r="B8" s="161"/>
    </row>
    <row r="9" spans="2:19" s="1" customFormat="1" ht="6.4" customHeight="1" x14ac:dyDescent="0.15"/>
    <row r="10" spans="2:19" s="1" customFormat="1" ht="11.85" customHeight="1" x14ac:dyDescent="0.2">
      <c r="B10" s="2" t="s">
        <v>1991</v>
      </c>
    </row>
    <row r="11" spans="2:19" s="1" customFormat="1" ht="28.5" customHeight="1" x14ac:dyDescent="0.15"/>
    <row r="12" spans="2:19" s="1" customFormat="1" ht="14.65" customHeight="1" x14ac:dyDescent="0.15">
      <c r="B12" s="167" t="s">
        <v>1992</v>
      </c>
      <c r="C12" s="167" t="s">
        <v>5</v>
      </c>
      <c r="D12" s="167" t="s">
        <v>1993</v>
      </c>
      <c r="E12" s="163" t="s">
        <v>1994</v>
      </c>
      <c r="F12" s="163"/>
      <c r="G12" s="163"/>
      <c r="H12" s="163" t="s">
        <v>1995</v>
      </c>
      <c r="I12" s="163"/>
      <c r="J12" s="163"/>
      <c r="K12" s="174" t="s">
        <v>1996</v>
      </c>
      <c r="L12" s="174" t="s">
        <v>1997</v>
      </c>
      <c r="M12" s="174"/>
      <c r="N12" s="174"/>
      <c r="O12" s="174" t="s">
        <v>1998</v>
      </c>
      <c r="P12" s="174"/>
      <c r="Q12" s="174"/>
      <c r="R12" s="174" t="s">
        <v>832</v>
      </c>
      <c r="S12" s="174"/>
    </row>
    <row r="13" spans="2:19" s="1" customFormat="1" ht="14.65" customHeight="1" x14ac:dyDescent="0.15">
      <c r="B13" s="167"/>
      <c r="C13" s="167"/>
      <c r="D13" s="167"/>
      <c r="E13" s="5" t="s">
        <v>892</v>
      </c>
      <c r="F13" s="5" t="s">
        <v>1802</v>
      </c>
      <c r="G13" s="17" t="s">
        <v>1999</v>
      </c>
      <c r="H13" s="5" t="s">
        <v>892</v>
      </c>
      <c r="I13" s="5" t="s">
        <v>1802</v>
      </c>
      <c r="J13" s="17" t="s">
        <v>1999</v>
      </c>
      <c r="K13" s="174"/>
      <c r="L13" s="27" t="s">
        <v>892</v>
      </c>
      <c r="M13" s="27" t="s">
        <v>1802</v>
      </c>
      <c r="N13" s="134" t="s">
        <v>1999</v>
      </c>
      <c r="O13" s="27" t="s">
        <v>892</v>
      </c>
      <c r="P13" s="27" t="s">
        <v>1802</v>
      </c>
      <c r="Q13" s="27" t="s">
        <v>1999</v>
      </c>
      <c r="R13" s="27" t="s">
        <v>892</v>
      </c>
      <c r="S13" s="27" t="s">
        <v>1999</v>
      </c>
    </row>
    <row r="14" spans="2:19" s="1" customFormat="1" ht="11.85" customHeight="1" x14ac:dyDescent="0.15">
      <c r="B14" s="165" t="s">
        <v>1037</v>
      </c>
      <c r="C14" s="165" t="s">
        <v>15</v>
      </c>
      <c r="D14" s="17" t="s">
        <v>2000</v>
      </c>
      <c r="E14" s="8">
        <v>1331</v>
      </c>
      <c r="F14" s="8">
        <v>7308</v>
      </c>
      <c r="G14" s="55">
        <v>6573915</v>
      </c>
      <c r="H14" s="8">
        <v>33</v>
      </c>
      <c r="I14" s="8">
        <v>369</v>
      </c>
      <c r="J14" s="55">
        <v>82338.06</v>
      </c>
      <c r="K14" s="8">
        <v>20</v>
      </c>
      <c r="L14" s="8">
        <v>521</v>
      </c>
      <c r="M14" s="8">
        <v>567</v>
      </c>
      <c r="N14" s="55">
        <v>942781</v>
      </c>
      <c r="O14" s="8">
        <v>1270</v>
      </c>
      <c r="P14" s="8">
        <v>1270</v>
      </c>
      <c r="Q14" s="55">
        <v>1757716</v>
      </c>
      <c r="R14" s="8">
        <v>3122</v>
      </c>
      <c r="S14" s="55">
        <v>9274412</v>
      </c>
    </row>
    <row r="15" spans="2:19" s="1" customFormat="1" ht="11.85" customHeight="1" x14ac:dyDescent="0.15">
      <c r="B15" s="165"/>
      <c r="C15" s="165"/>
      <c r="D15" s="17" t="s">
        <v>2001</v>
      </c>
      <c r="E15" s="10">
        <v>1096</v>
      </c>
      <c r="F15" s="10">
        <v>25996</v>
      </c>
      <c r="G15" s="59">
        <v>8824101</v>
      </c>
      <c r="H15" s="10">
        <v>64</v>
      </c>
      <c r="I15" s="10">
        <v>976</v>
      </c>
      <c r="J15" s="59">
        <v>130386.88</v>
      </c>
      <c r="K15" s="10"/>
      <c r="L15" s="10"/>
      <c r="M15" s="10"/>
      <c r="N15" s="59"/>
      <c r="O15" s="10">
        <v>1</v>
      </c>
      <c r="P15" s="10">
        <v>1</v>
      </c>
      <c r="Q15" s="59">
        <v>278</v>
      </c>
      <c r="R15" s="10">
        <v>1097</v>
      </c>
      <c r="S15" s="59">
        <v>8824379</v>
      </c>
    </row>
    <row r="16" spans="2:19" s="1" customFormat="1" ht="11.85" customHeight="1" x14ac:dyDescent="0.15">
      <c r="B16" s="165"/>
      <c r="C16" s="165"/>
      <c r="D16" s="17" t="s">
        <v>2002</v>
      </c>
      <c r="E16" s="8">
        <v>38</v>
      </c>
      <c r="F16" s="8">
        <v>89</v>
      </c>
      <c r="G16" s="55">
        <v>29151</v>
      </c>
      <c r="H16" s="8"/>
      <c r="I16" s="8">
        <v>0</v>
      </c>
      <c r="J16" s="55"/>
      <c r="K16" s="8"/>
      <c r="L16" s="8"/>
      <c r="M16" s="8"/>
      <c r="N16" s="55"/>
      <c r="O16" s="8"/>
      <c r="P16" s="8"/>
      <c r="Q16" s="55"/>
      <c r="R16" s="8">
        <v>38</v>
      </c>
      <c r="S16" s="55">
        <v>29151</v>
      </c>
    </row>
    <row r="17" spans="2:19" s="1" customFormat="1" ht="11.85" customHeight="1" x14ac:dyDescent="0.15">
      <c r="B17" s="170" t="s">
        <v>2003</v>
      </c>
      <c r="C17" s="170"/>
      <c r="D17" s="170"/>
      <c r="E17" s="13">
        <v>2465</v>
      </c>
      <c r="F17" s="13">
        <v>33393</v>
      </c>
      <c r="G17" s="61">
        <v>15427167</v>
      </c>
      <c r="H17" s="13">
        <v>97</v>
      </c>
      <c r="I17" s="13">
        <v>1345</v>
      </c>
      <c r="J17" s="61">
        <v>212724.94</v>
      </c>
      <c r="K17" s="13">
        <v>20</v>
      </c>
      <c r="L17" s="13">
        <v>521</v>
      </c>
      <c r="M17" s="13">
        <v>567</v>
      </c>
      <c r="N17" s="61">
        <v>942781</v>
      </c>
      <c r="O17" s="13">
        <v>1271</v>
      </c>
      <c r="P17" s="13">
        <v>1271</v>
      </c>
      <c r="Q17" s="61">
        <v>1757994</v>
      </c>
      <c r="R17" s="13">
        <v>4257</v>
      </c>
      <c r="S17" s="61">
        <v>18127942</v>
      </c>
    </row>
    <row r="18" spans="2:19" s="1" customFormat="1" ht="7.7" customHeight="1" x14ac:dyDescent="0.2">
      <c r="B18" s="24"/>
      <c r="C18" s="135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</row>
    <row r="19" spans="2:19" s="1" customFormat="1" ht="11.85" customHeight="1" x14ac:dyDescent="0.15">
      <c r="B19" s="165" t="s">
        <v>1039</v>
      </c>
      <c r="C19" s="165" t="s">
        <v>16</v>
      </c>
      <c r="D19" s="17" t="s">
        <v>2000</v>
      </c>
      <c r="E19" s="10">
        <v>4243</v>
      </c>
      <c r="F19" s="10">
        <v>27211</v>
      </c>
      <c r="G19" s="59">
        <v>21056984</v>
      </c>
      <c r="H19" s="10">
        <v>171</v>
      </c>
      <c r="I19" s="10">
        <v>1190</v>
      </c>
      <c r="J19" s="59">
        <v>321284.86</v>
      </c>
      <c r="K19" s="10">
        <v>118</v>
      </c>
      <c r="L19" s="10">
        <v>2145</v>
      </c>
      <c r="M19" s="10">
        <v>2268</v>
      </c>
      <c r="N19" s="59">
        <v>4914990</v>
      </c>
      <c r="O19" s="10">
        <v>840</v>
      </c>
      <c r="P19" s="10">
        <v>841</v>
      </c>
      <c r="Q19" s="59">
        <v>1250281</v>
      </c>
      <c r="R19" s="10">
        <v>7228</v>
      </c>
      <c r="S19" s="59">
        <v>27222255</v>
      </c>
    </row>
    <row r="20" spans="2:19" s="1" customFormat="1" ht="11.85" customHeight="1" x14ac:dyDescent="0.15">
      <c r="B20" s="165"/>
      <c r="C20" s="165"/>
      <c r="D20" s="17" t="s">
        <v>2001</v>
      </c>
      <c r="E20" s="8">
        <v>576</v>
      </c>
      <c r="F20" s="8">
        <v>4184</v>
      </c>
      <c r="G20" s="55">
        <v>1057456</v>
      </c>
      <c r="H20" s="8">
        <v>3</v>
      </c>
      <c r="I20" s="8">
        <v>23</v>
      </c>
      <c r="J20" s="55">
        <v>2331.13</v>
      </c>
      <c r="K20" s="8"/>
      <c r="L20" s="8"/>
      <c r="M20" s="8"/>
      <c r="N20" s="55"/>
      <c r="O20" s="8"/>
      <c r="P20" s="8"/>
      <c r="Q20" s="55"/>
      <c r="R20" s="8">
        <v>576</v>
      </c>
      <c r="S20" s="55">
        <v>1057456</v>
      </c>
    </row>
    <row r="21" spans="2:19" s="1" customFormat="1" ht="11.85" customHeight="1" x14ac:dyDescent="0.15">
      <c r="B21" s="165"/>
      <c r="C21" s="165"/>
      <c r="D21" s="17" t="s">
        <v>2002</v>
      </c>
      <c r="E21" s="10">
        <v>51</v>
      </c>
      <c r="F21" s="10">
        <v>154</v>
      </c>
      <c r="G21" s="59">
        <v>30289</v>
      </c>
      <c r="H21" s="10"/>
      <c r="I21" s="10">
        <v>0</v>
      </c>
      <c r="J21" s="59"/>
      <c r="K21" s="10"/>
      <c r="L21" s="10"/>
      <c r="M21" s="10"/>
      <c r="N21" s="59"/>
      <c r="O21" s="10"/>
      <c r="P21" s="10"/>
      <c r="Q21" s="59"/>
      <c r="R21" s="10">
        <v>51</v>
      </c>
      <c r="S21" s="59">
        <v>30289</v>
      </c>
    </row>
    <row r="22" spans="2:19" s="1" customFormat="1" ht="11.85" customHeight="1" x14ac:dyDescent="0.15">
      <c r="B22" s="170" t="s">
        <v>2004</v>
      </c>
      <c r="C22" s="170"/>
      <c r="D22" s="170"/>
      <c r="E22" s="13">
        <v>4870</v>
      </c>
      <c r="F22" s="13">
        <v>31549</v>
      </c>
      <c r="G22" s="61">
        <v>22144729</v>
      </c>
      <c r="H22" s="13">
        <v>174</v>
      </c>
      <c r="I22" s="13">
        <v>1213</v>
      </c>
      <c r="J22" s="61">
        <v>323615.99</v>
      </c>
      <c r="K22" s="13">
        <v>118</v>
      </c>
      <c r="L22" s="13">
        <v>2145</v>
      </c>
      <c r="M22" s="13">
        <v>2268</v>
      </c>
      <c r="N22" s="61">
        <v>4914990</v>
      </c>
      <c r="O22" s="13">
        <v>840</v>
      </c>
      <c r="P22" s="13">
        <v>841</v>
      </c>
      <c r="Q22" s="61">
        <v>1250281</v>
      </c>
      <c r="R22" s="13">
        <v>7855</v>
      </c>
      <c r="S22" s="61">
        <v>28310000</v>
      </c>
    </row>
    <row r="23" spans="2:19" s="1" customFormat="1" ht="7.7" customHeight="1" x14ac:dyDescent="0.2">
      <c r="B23" s="24"/>
      <c r="C23" s="135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</row>
    <row r="24" spans="2:19" s="1" customFormat="1" ht="11.85" customHeight="1" x14ac:dyDescent="0.15">
      <c r="B24" s="165" t="s">
        <v>1048</v>
      </c>
      <c r="C24" s="165" t="s">
        <v>22</v>
      </c>
      <c r="D24" s="17" t="s">
        <v>2000</v>
      </c>
      <c r="E24" s="8">
        <v>4862</v>
      </c>
      <c r="F24" s="8">
        <v>33780</v>
      </c>
      <c r="G24" s="55">
        <v>19926871</v>
      </c>
      <c r="H24" s="8">
        <v>312</v>
      </c>
      <c r="I24" s="8">
        <v>2115</v>
      </c>
      <c r="J24" s="55">
        <v>483151.11</v>
      </c>
      <c r="K24" s="8">
        <v>117</v>
      </c>
      <c r="L24" s="8">
        <v>847</v>
      </c>
      <c r="M24" s="8">
        <v>1068</v>
      </c>
      <c r="N24" s="55">
        <v>1025137</v>
      </c>
      <c r="O24" s="8">
        <v>926</v>
      </c>
      <c r="P24" s="8">
        <v>945</v>
      </c>
      <c r="Q24" s="55">
        <v>1206033</v>
      </c>
      <c r="R24" s="8">
        <v>6635</v>
      </c>
      <c r="S24" s="55">
        <v>22158041</v>
      </c>
    </row>
    <row r="25" spans="2:19" s="1" customFormat="1" ht="11.85" customHeight="1" x14ac:dyDescent="0.15">
      <c r="B25" s="165"/>
      <c r="C25" s="165"/>
      <c r="D25" s="17" t="s">
        <v>2001</v>
      </c>
      <c r="E25" s="10">
        <v>585</v>
      </c>
      <c r="F25" s="10">
        <v>11940</v>
      </c>
      <c r="G25" s="59">
        <v>3139196</v>
      </c>
      <c r="H25" s="10">
        <v>47</v>
      </c>
      <c r="I25" s="10">
        <v>171</v>
      </c>
      <c r="J25" s="59">
        <v>18146.8</v>
      </c>
      <c r="K25" s="10"/>
      <c r="L25" s="10"/>
      <c r="M25" s="10"/>
      <c r="N25" s="59"/>
      <c r="O25" s="10"/>
      <c r="P25" s="10"/>
      <c r="Q25" s="59"/>
      <c r="R25" s="10">
        <v>585</v>
      </c>
      <c r="S25" s="59">
        <v>3139196</v>
      </c>
    </row>
    <row r="26" spans="2:19" s="1" customFormat="1" ht="11.85" customHeight="1" x14ac:dyDescent="0.15">
      <c r="B26" s="165"/>
      <c r="C26" s="165"/>
      <c r="D26" s="17" t="s">
        <v>2002</v>
      </c>
      <c r="E26" s="8">
        <v>197</v>
      </c>
      <c r="F26" s="8">
        <v>480</v>
      </c>
      <c r="G26" s="55">
        <v>136561</v>
      </c>
      <c r="H26" s="8"/>
      <c r="I26" s="8">
        <v>0</v>
      </c>
      <c r="J26" s="55"/>
      <c r="K26" s="8"/>
      <c r="L26" s="8"/>
      <c r="M26" s="8"/>
      <c r="N26" s="55"/>
      <c r="O26" s="8"/>
      <c r="P26" s="8"/>
      <c r="Q26" s="55"/>
      <c r="R26" s="8">
        <v>197</v>
      </c>
      <c r="S26" s="55">
        <v>136561</v>
      </c>
    </row>
    <row r="27" spans="2:19" s="1" customFormat="1" ht="11.85" customHeight="1" x14ac:dyDescent="0.15">
      <c r="B27" s="170" t="s">
        <v>2005</v>
      </c>
      <c r="C27" s="170"/>
      <c r="D27" s="170"/>
      <c r="E27" s="13">
        <v>5644</v>
      </c>
      <c r="F27" s="13">
        <v>46200</v>
      </c>
      <c r="G27" s="61">
        <v>23202628</v>
      </c>
      <c r="H27" s="13">
        <v>359</v>
      </c>
      <c r="I27" s="13">
        <v>2286</v>
      </c>
      <c r="J27" s="61">
        <v>501297.91</v>
      </c>
      <c r="K27" s="13">
        <v>117</v>
      </c>
      <c r="L27" s="13">
        <v>847</v>
      </c>
      <c r="M27" s="13">
        <v>1068</v>
      </c>
      <c r="N27" s="61">
        <v>1025137</v>
      </c>
      <c r="O27" s="13">
        <v>926</v>
      </c>
      <c r="P27" s="13">
        <v>945</v>
      </c>
      <c r="Q27" s="61">
        <v>1206033</v>
      </c>
      <c r="R27" s="13">
        <v>7417</v>
      </c>
      <c r="S27" s="61">
        <v>25433798</v>
      </c>
    </row>
    <row r="28" spans="2:19" s="1" customFormat="1" ht="7.7" customHeight="1" x14ac:dyDescent="0.2">
      <c r="B28" s="24"/>
      <c r="C28" s="135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</row>
    <row r="29" spans="2:19" s="1" customFormat="1" ht="11.85" customHeight="1" x14ac:dyDescent="0.15">
      <c r="B29" s="165" t="s">
        <v>1049</v>
      </c>
      <c r="C29" s="165" t="s">
        <v>23</v>
      </c>
      <c r="D29" s="17" t="s">
        <v>2000</v>
      </c>
      <c r="E29" s="10">
        <v>7624</v>
      </c>
      <c r="F29" s="10">
        <v>52594</v>
      </c>
      <c r="G29" s="59">
        <v>28291457</v>
      </c>
      <c r="H29" s="10">
        <v>562</v>
      </c>
      <c r="I29" s="10">
        <v>3680</v>
      </c>
      <c r="J29" s="59">
        <v>788415.55</v>
      </c>
      <c r="K29" s="10">
        <v>237</v>
      </c>
      <c r="L29" s="10">
        <v>924</v>
      </c>
      <c r="M29" s="10">
        <v>1126</v>
      </c>
      <c r="N29" s="59">
        <v>1233900</v>
      </c>
      <c r="O29" s="10">
        <v>1349</v>
      </c>
      <c r="P29" s="10">
        <v>1382</v>
      </c>
      <c r="Q29" s="59">
        <v>2169161</v>
      </c>
      <c r="R29" s="10">
        <v>9897</v>
      </c>
      <c r="S29" s="59">
        <v>31694518</v>
      </c>
    </row>
    <row r="30" spans="2:19" s="1" customFormat="1" ht="11.85" customHeight="1" x14ac:dyDescent="0.15">
      <c r="B30" s="165"/>
      <c r="C30" s="165"/>
      <c r="D30" s="17" t="s">
        <v>2002</v>
      </c>
      <c r="E30" s="8">
        <v>156</v>
      </c>
      <c r="F30" s="8">
        <v>434</v>
      </c>
      <c r="G30" s="55">
        <v>109007</v>
      </c>
      <c r="H30" s="8"/>
      <c r="I30" s="8">
        <v>0</v>
      </c>
      <c r="J30" s="55"/>
      <c r="K30" s="8"/>
      <c r="L30" s="8"/>
      <c r="M30" s="8"/>
      <c r="N30" s="55"/>
      <c r="O30" s="8"/>
      <c r="P30" s="8"/>
      <c r="Q30" s="55"/>
      <c r="R30" s="8">
        <v>156</v>
      </c>
      <c r="S30" s="55">
        <v>109007</v>
      </c>
    </row>
    <row r="31" spans="2:19" s="1" customFormat="1" ht="11.85" customHeight="1" x14ac:dyDescent="0.15">
      <c r="B31" s="170" t="s">
        <v>2006</v>
      </c>
      <c r="C31" s="170"/>
      <c r="D31" s="170"/>
      <c r="E31" s="13">
        <v>7780</v>
      </c>
      <c r="F31" s="13">
        <v>53028</v>
      </c>
      <c r="G31" s="61">
        <v>28400464</v>
      </c>
      <c r="H31" s="13">
        <v>562</v>
      </c>
      <c r="I31" s="13">
        <v>3680</v>
      </c>
      <c r="J31" s="61">
        <v>788415.55</v>
      </c>
      <c r="K31" s="13">
        <v>237</v>
      </c>
      <c r="L31" s="13">
        <v>924</v>
      </c>
      <c r="M31" s="13">
        <v>1126</v>
      </c>
      <c r="N31" s="61">
        <v>1233900</v>
      </c>
      <c r="O31" s="13">
        <v>1349</v>
      </c>
      <c r="P31" s="13">
        <v>1382</v>
      </c>
      <c r="Q31" s="61">
        <v>2169161</v>
      </c>
      <c r="R31" s="13">
        <v>10053</v>
      </c>
      <c r="S31" s="61">
        <v>31803525</v>
      </c>
    </row>
    <row r="32" spans="2:19" s="1" customFormat="1" ht="7.7" customHeight="1" x14ac:dyDescent="0.2">
      <c r="B32" s="24"/>
      <c r="C32" s="135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</row>
    <row r="33" spans="2:19" s="1" customFormat="1" ht="11.85" customHeight="1" x14ac:dyDescent="0.15">
      <c r="B33" s="165" t="s">
        <v>1050</v>
      </c>
      <c r="C33" s="165" t="s">
        <v>24</v>
      </c>
      <c r="D33" s="17" t="s">
        <v>2000</v>
      </c>
      <c r="E33" s="10">
        <v>5051</v>
      </c>
      <c r="F33" s="10">
        <v>38068</v>
      </c>
      <c r="G33" s="59">
        <v>21174507</v>
      </c>
      <c r="H33" s="10">
        <v>278</v>
      </c>
      <c r="I33" s="10">
        <v>3018</v>
      </c>
      <c r="J33" s="59">
        <v>728248.59</v>
      </c>
      <c r="K33" s="10">
        <v>177</v>
      </c>
      <c r="L33" s="10">
        <v>856</v>
      </c>
      <c r="M33" s="10">
        <v>1114</v>
      </c>
      <c r="N33" s="59">
        <v>900237</v>
      </c>
      <c r="O33" s="10">
        <v>686</v>
      </c>
      <c r="P33" s="10">
        <v>1012</v>
      </c>
      <c r="Q33" s="59">
        <v>791239</v>
      </c>
      <c r="R33" s="10">
        <v>6593</v>
      </c>
      <c r="S33" s="59">
        <v>22865983</v>
      </c>
    </row>
    <row r="34" spans="2:19" s="1" customFormat="1" ht="11.85" customHeight="1" x14ac:dyDescent="0.15">
      <c r="B34" s="165"/>
      <c r="C34" s="165"/>
      <c r="D34" s="17" t="s">
        <v>2001</v>
      </c>
      <c r="E34" s="8">
        <v>1187</v>
      </c>
      <c r="F34" s="8">
        <v>43612</v>
      </c>
      <c r="G34" s="55">
        <v>16098623</v>
      </c>
      <c r="H34" s="8">
        <v>222</v>
      </c>
      <c r="I34" s="8">
        <v>2100</v>
      </c>
      <c r="J34" s="55">
        <v>256194.8</v>
      </c>
      <c r="K34" s="8"/>
      <c r="L34" s="8"/>
      <c r="M34" s="8"/>
      <c r="N34" s="55"/>
      <c r="O34" s="8">
        <v>1</v>
      </c>
      <c r="P34" s="8">
        <v>8</v>
      </c>
      <c r="Q34" s="55">
        <v>1353</v>
      </c>
      <c r="R34" s="8">
        <v>1188</v>
      </c>
      <c r="S34" s="55">
        <v>16099976</v>
      </c>
    </row>
    <row r="35" spans="2:19" s="1" customFormat="1" ht="11.85" customHeight="1" x14ac:dyDescent="0.15">
      <c r="B35" s="165"/>
      <c r="C35" s="165"/>
      <c r="D35" s="17" t="s">
        <v>2002</v>
      </c>
      <c r="E35" s="10">
        <v>183</v>
      </c>
      <c r="F35" s="10">
        <v>1431</v>
      </c>
      <c r="G35" s="59">
        <v>259610</v>
      </c>
      <c r="H35" s="10">
        <v>4</v>
      </c>
      <c r="I35" s="10">
        <v>29</v>
      </c>
      <c r="J35" s="59">
        <v>2728.6</v>
      </c>
      <c r="K35" s="10"/>
      <c r="L35" s="10"/>
      <c r="M35" s="10"/>
      <c r="N35" s="59"/>
      <c r="O35" s="10"/>
      <c r="P35" s="10"/>
      <c r="Q35" s="59"/>
      <c r="R35" s="10">
        <v>183</v>
      </c>
      <c r="S35" s="59">
        <v>259610</v>
      </c>
    </row>
    <row r="36" spans="2:19" s="1" customFormat="1" ht="11.85" customHeight="1" x14ac:dyDescent="0.15">
      <c r="B36" s="170" t="s">
        <v>2007</v>
      </c>
      <c r="C36" s="170"/>
      <c r="D36" s="170"/>
      <c r="E36" s="13">
        <v>6421</v>
      </c>
      <c r="F36" s="13">
        <v>83111</v>
      </c>
      <c r="G36" s="61">
        <v>37532740</v>
      </c>
      <c r="H36" s="13">
        <v>504</v>
      </c>
      <c r="I36" s="13">
        <v>5147</v>
      </c>
      <c r="J36" s="61">
        <v>987171.98999999894</v>
      </c>
      <c r="K36" s="13">
        <v>177</v>
      </c>
      <c r="L36" s="13">
        <v>856</v>
      </c>
      <c r="M36" s="13">
        <v>1114</v>
      </c>
      <c r="N36" s="61">
        <v>900237</v>
      </c>
      <c r="O36" s="13">
        <v>687</v>
      </c>
      <c r="P36" s="13">
        <v>1020</v>
      </c>
      <c r="Q36" s="61">
        <v>792592</v>
      </c>
      <c r="R36" s="13">
        <v>7964</v>
      </c>
      <c r="S36" s="61">
        <v>39225569</v>
      </c>
    </row>
    <row r="37" spans="2:19" s="1" customFormat="1" ht="7.7" customHeight="1" x14ac:dyDescent="0.2">
      <c r="B37" s="24"/>
      <c r="C37" s="135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</row>
    <row r="38" spans="2:19" s="1" customFormat="1" ht="11.85" customHeight="1" x14ac:dyDescent="0.15">
      <c r="B38" s="165" t="s">
        <v>1051</v>
      </c>
      <c r="C38" s="165" t="s">
        <v>25</v>
      </c>
      <c r="D38" s="17" t="s">
        <v>2000</v>
      </c>
      <c r="E38" s="8">
        <v>2678</v>
      </c>
      <c r="F38" s="8">
        <v>12707</v>
      </c>
      <c r="G38" s="55">
        <v>12259339</v>
      </c>
      <c r="H38" s="8">
        <v>59</v>
      </c>
      <c r="I38" s="8">
        <v>316</v>
      </c>
      <c r="J38" s="55">
        <v>55913.15</v>
      </c>
      <c r="K38" s="8">
        <v>61</v>
      </c>
      <c r="L38" s="8">
        <v>1480</v>
      </c>
      <c r="M38" s="8">
        <v>1514</v>
      </c>
      <c r="N38" s="55">
        <v>2589099</v>
      </c>
      <c r="O38" s="8">
        <v>1039</v>
      </c>
      <c r="P38" s="8">
        <v>1037</v>
      </c>
      <c r="Q38" s="55">
        <v>1172734</v>
      </c>
      <c r="R38" s="8">
        <v>5197</v>
      </c>
      <c r="S38" s="55">
        <v>16021172</v>
      </c>
    </row>
    <row r="39" spans="2:19" s="1" customFormat="1" ht="11.85" customHeight="1" x14ac:dyDescent="0.15">
      <c r="B39" s="165"/>
      <c r="C39" s="165"/>
      <c r="D39" s="17" t="s">
        <v>2001</v>
      </c>
      <c r="E39" s="10">
        <v>525</v>
      </c>
      <c r="F39" s="10">
        <v>7484</v>
      </c>
      <c r="G39" s="59">
        <v>1848217</v>
      </c>
      <c r="H39" s="10">
        <v>27</v>
      </c>
      <c r="I39" s="10">
        <v>209</v>
      </c>
      <c r="J39" s="59">
        <v>20969.650000000001</v>
      </c>
      <c r="K39" s="10"/>
      <c r="L39" s="10"/>
      <c r="M39" s="10"/>
      <c r="N39" s="59"/>
      <c r="O39" s="10"/>
      <c r="P39" s="10"/>
      <c r="Q39" s="59"/>
      <c r="R39" s="10">
        <v>525</v>
      </c>
      <c r="S39" s="59">
        <v>1848217</v>
      </c>
    </row>
    <row r="40" spans="2:19" s="1" customFormat="1" ht="11.85" customHeight="1" x14ac:dyDescent="0.15">
      <c r="B40" s="165"/>
      <c r="C40" s="165"/>
      <c r="D40" s="17" t="s">
        <v>2002</v>
      </c>
      <c r="E40" s="8">
        <v>34</v>
      </c>
      <c r="F40" s="8">
        <v>424</v>
      </c>
      <c r="G40" s="55">
        <v>66761</v>
      </c>
      <c r="H40" s="8"/>
      <c r="I40" s="8">
        <v>0</v>
      </c>
      <c r="J40" s="55"/>
      <c r="K40" s="8"/>
      <c r="L40" s="8"/>
      <c r="M40" s="8"/>
      <c r="N40" s="55"/>
      <c r="O40" s="8"/>
      <c r="P40" s="8"/>
      <c r="Q40" s="55"/>
      <c r="R40" s="8">
        <v>34</v>
      </c>
      <c r="S40" s="55">
        <v>66761</v>
      </c>
    </row>
    <row r="41" spans="2:19" s="1" customFormat="1" ht="11.85" customHeight="1" x14ac:dyDescent="0.15">
      <c r="B41" s="170" t="s">
        <v>2008</v>
      </c>
      <c r="C41" s="170"/>
      <c r="D41" s="170"/>
      <c r="E41" s="13">
        <v>3237</v>
      </c>
      <c r="F41" s="13">
        <v>20615</v>
      </c>
      <c r="G41" s="61">
        <v>14174317</v>
      </c>
      <c r="H41" s="13">
        <v>86</v>
      </c>
      <c r="I41" s="13">
        <v>525</v>
      </c>
      <c r="J41" s="61">
        <v>76882.8</v>
      </c>
      <c r="K41" s="13">
        <v>61</v>
      </c>
      <c r="L41" s="13">
        <v>1480</v>
      </c>
      <c r="M41" s="13">
        <v>1514</v>
      </c>
      <c r="N41" s="61">
        <v>2589099</v>
      </c>
      <c r="O41" s="13">
        <v>1039</v>
      </c>
      <c r="P41" s="13">
        <v>1037</v>
      </c>
      <c r="Q41" s="61">
        <v>1172734</v>
      </c>
      <c r="R41" s="13">
        <v>5756</v>
      </c>
      <c r="S41" s="61">
        <v>17936150</v>
      </c>
    </row>
    <row r="42" spans="2:19" s="1" customFormat="1" ht="7.7" customHeight="1" x14ac:dyDescent="0.2">
      <c r="B42" s="24"/>
      <c r="C42" s="135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</row>
    <row r="43" spans="2:19" s="1" customFormat="1" ht="11.85" customHeight="1" x14ac:dyDescent="0.15">
      <c r="B43" s="165" t="s">
        <v>1052</v>
      </c>
      <c r="C43" s="165" t="s">
        <v>26</v>
      </c>
      <c r="D43" s="17" t="s">
        <v>2000</v>
      </c>
      <c r="E43" s="10">
        <v>951</v>
      </c>
      <c r="F43" s="10">
        <v>9218</v>
      </c>
      <c r="G43" s="59">
        <v>3900364</v>
      </c>
      <c r="H43" s="10">
        <v>102</v>
      </c>
      <c r="I43" s="10">
        <v>719</v>
      </c>
      <c r="J43" s="59">
        <v>109522.12</v>
      </c>
      <c r="K43" s="10">
        <v>6</v>
      </c>
      <c r="L43" s="10">
        <v>91</v>
      </c>
      <c r="M43" s="10">
        <v>99</v>
      </c>
      <c r="N43" s="59">
        <v>143012</v>
      </c>
      <c r="O43" s="10">
        <v>432</v>
      </c>
      <c r="P43" s="10">
        <v>432</v>
      </c>
      <c r="Q43" s="59">
        <v>579879</v>
      </c>
      <c r="R43" s="10">
        <v>1474</v>
      </c>
      <c r="S43" s="59">
        <v>4623255</v>
      </c>
    </row>
    <row r="44" spans="2:19" s="1" customFormat="1" ht="11.85" customHeight="1" x14ac:dyDescent="0.15">
      <c r="B44" s="165"/>
      <c r="C44" s="165"/>
      <c r="D44" s="17" t="s">
        <v>2001</v>
      </c>
      <c r="E44" s="8">
        <v>336</v>
      </c>
      <c r="F44" s="8">
        <v>6742</v>
      </c>
      <c r="G44" s="55">
        <v>1731309</v>
      </c>
      <c r="H44" s="8">
        <v>27</v>
      </c>
      <c r="I44" s="8">
        <v>183</v>
      </c>
      <c r="J44" s="55">
        <v>18550.169999999998</v>
      </c>
      <c r="K44" s="8"/>
      <c r="L44" s="8"/>
      <c r="M44" s="8"/>
      <c r="N44" s="55"/>
      <c r="O44" s="8"/>
      <c r="P44" s="8"/>
      <c r="Q44" s="55"/>
      <c r="R44" s="8">
        <v>336</v>
      </c>
      <c r="S44" s="55">
        <v>1731309</v>
      </c>
    </row>
    <row r="45" spans="2:19" s="1" customFormat="1" ht="11.85" customHeight="1" x14ac:dyDescent="0.15">
      <c r="B45" s="165"/>
      <c r="C45" s="165"/>
      <c r="D45" s="17" t="s">
        <v>2002</v>
      </c>
      <c r="E45" s="10">
        <v>10</v>
      </c>
      <c r="F45" s="10">
        <v>33</v>
      </c>
      <c r="G45" s="59">
        <v>5817</v>
      </c>
      <c r="H45" s="10"/>
      <c r="I45" s="10">
        <v>0</v>
      </c>
      <c r="J45" s="59"/>
      <c r="K45" s="10"/>
      <c r="L45" s="10"/>
      <c r="M45" s="10"/>
      <c r="N45" s="59"/>
      <c r="O45" s="10"/>
      <c r="P45" s="10"/>
      <c r="Q45" s="59"/>
      <c r="R45" s="10">
        <v>10</v>
      </c>
      <c r="S45" s="59">
        <v>5817</v>
      </c>
    </row>
    <row r="46" spans="2:19" s="1" customFormat="1" ht="11.85" customHeight="1" x14ac:dyDescent="0.15">
      <c r="B46" s="170" t="s">
        <v>2009</v>
      </c>
      <c r="C46" s="170"/>
      <c r="D46" s="170"/>
      <c r="E46" s="13">
        <v>1297</v>
      </c>
      <c r="F46" s="13">
        <v>15993</v>
      </c>
      <c r="G46" s="61">
        <v>5637490</v>
      </c>
      <c r="H46" s="13">
        <v>129</v>
      </c>
      <c r="I46" s="13">
        <v>902</v>
      </c>
      <c r="J46" s="61">
        <v>128072.29</v>
      </c>
      <c r="K46" s="13">
        <v>6</v>
      </c>
      <c r="L46" s="13">
        <v>91</v>
      </c>
      <c r="M46" s="13">
        <v>99</v>
      </c>
      <c r="N46" s="61">
        <v>143012</v>
      </c>
      <c r="O46" s="13">
        <v>432</v>
      </c>
      <c r="P46" s="13">
        <v>432</v>
      </c>
      <c r="Q46" s="61">
        <v>579879</v>
      </c>
      <c r="R46" s="13">
        <v>1820</v>
      </c>
      <c r="S46" s="61">
        <v>6360381</v>
      </c>
    </row>
    <row r="47" spans="2:19" s="1" customFormat="1" ht="7.7" customHeight="1" x14ac:dyDescent="0.2">
      <c r="B47" s="24"/>
      <c r="C47" s="135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</row>
    <row r="48" spans="2:19" s="1" customFormat="1" ht="11.85" customHeight="1" x14ac:dyDescent="0.15">
      <c r="B48" s="165" t="s">
        <v>1053</v>
      </c>
      <c r="C48" s="165" t="s">
        <v>27</v>
      </c>
      <c r="D48" s="17" t="s">
        <v>2000</v>
      </c>
      <c r="E48" s="8">
        <v>1143</v>
      </c>
      <c r="F48" s="8">
        <v>4569</v>
      </c>
      <c r="G48" s="55">
        <v>3737634</v>
      </c>
      <c r="H48" s="8">
        <v>8</v>
      </c>
      <c r="I48" s="8">
        <v>43</v>
      </c>
      <c r="J48" s="55">
        <v>8888.65</v>
      </c>
      <c r="K48" s="8">
        <v>15</v>
      </c>
      <c r="L48" s="8">
        <v>239</v>
      </c>
      <c r="M48" s="8">
        <v>246</v>
      </c>
      <c r="N48" s="55">
        <v>470876</v>
      </c>
      <c r="O48" s="8">
        <v>890</v>
      </c>
      <c r="P48" s="8">
        <v>888</v>
      </c>
      <c r="Q48" s="55">
        <v>1428236</v>
      </c>
      <c r="R48" s="8">
        <v>2272</v>
      </c>
      <c r="S48" s="55">
        <v>5636746</v>
      </c>
    </row>
    <row r="49" spans="2:19" s="1" customFormat="1" ht="11.85" customHeight="1" x14ac:dyDescent="0.15">
      <c r="B49" s="165"/>
      <c r="C49" s="165"/>
      <c r="D49" s="17" t="s">
        <v>2002</v>
      </c>
      <c r="E49" s="10">
        <v>4</v>
      </c>
      <c r="F49" s="10">
        <v>10</v>
      </c>
      <c r="G49" s="59">
        <v>2015</v>
      </c>
      <c r="H49" s="10"/>
      <c r="I49" s="10">
        <v>0</v>
      </c>
      <c r="J49" s="59"/>
      <c r="K49" s="10"/>
      <c r="L49" s="10"/>
      <c r="M49" s="10"/>
      <c r="N49" s="59"/>
      <c r="O49" s="10"/>
      <c r="P49" s="10"/>
      <c r="Q49" s="59"/>
      <c r="R49" s="10">
        <v>4</v>
      </c>
      <c r="S49" s="59">
        <v>2015</v>
      </c>
    </row>
    <row r="50" spans="2:19" s="1" customFormat="1" ht="11.85" customHeight="1" x14ac:dyDescent="0.15">
      <c r="B50" s="170" t="s">
        <v>2010</v>
      </c>
      <c r="C50" s="170"/>
      <c r="D50" s="170"/>
      <c r="E50" s="13">
        <v>1147</v>
      </c>
      <c r="F50" s="13">
        <v>4579</v>
      </c>
      <c r="G50" s="61">
        <v>3739649</v>
      </c>
      <c r="H50" s="13">
        <v>8</v>
      </c>
      <c r="I50" s="13">
        <v>43</v>
      </c>
      <c r="J50" s="61">
        <v>8888.65</v>
      </c>
      <c r="K50" s="13">
        <v>15</v>
      </c>
      <c r="L50" s="13">
        <v>239</v>
      </c>
      <c r="M50" s="13">
        <v>246</v>
      </c>
      <c r="N50" s="61">
        <v>470876</v>
      </c>
      <c r="O50" s="13">
        <v>890</v>
      </c>
      <c r="P50" s="13">
        <v>888</v>
      </c>
      <c r="Q50" s="61">
        <v>1428236</v>
      </c>
      <c r="R50" s="13">
        <v>2276</v>
      </c>
      <c r="S50" s="61">
        <v>5638761</v>
      </c>
    </row>
    <row r="51" spans="2:19" s="1" customFormat="1" ht="7.7" customHeight="1" x14ac:dyDescent="0.2">
      <c r="B51" s="24"/>
      <c r="C51" s="135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</row>
    <row r="52" spans="2:19" s="1" customFormat="1" ht="11.85" customHeight="1" x14ac:dyDescent="0.15">
      <c r="B52" s="165" t="s">
        <v>1054</v>
      </c>
      <c r="C52" s="165" t="s">
        <v>28</v>
      </c>
      <c r="D52" s="17" t="s">
        <v>2000</v>
      </c>
      <c r="E52" s="8">
        <v>579</v>
      </c>
      <c r="F52" s="8">
        <v>2075</v>
      </c>
      <c r="G52" s="55">
        <v>3961990</v>
      </c>
      <c r="H52" s="8">
        <v>3</v>
      </c>
      <c r="I52" s="8">
        <v>6</v>
      </c>
      <c r="J52" s="55">
        <v>1042.01</v>
      </c>
      <c r="K52" s="8">
        <v>4</v>
      </c>
      <c r="L52" s="8">
        <v>335</v>
      </c>
      <c r="M52" s="8">
        <v>335</v>
      </c>
      <c r="N52" s="55">
        <v>618699</v>
      </c>
      <c r="O52" s="8">
        <v>199</v>
      </c>
      <c r="P52" s="8">
        <v>199</v>
      </c>
      <c r="Q52" s="55">
        <v>369148</v>
      </c>
      <c r="R52" s="8">
        <v>1113</v>
      </c>
      <c r="S52" s="55">
        <v>4949837</v>
      </c>
    </row>
    <row r="53" spans="2:19" s="1" customFormat="1" ht="11.85" customHeight="1" x14ac:dyDescent="0.15">
      <c r="B53" s="165"/>
      <c r="C53" s="165"/>
      <c r="D53" s="17" t="s">
        <v>2001</v>
      </c>
      <c r="E53" s="10">
        <v>1755</v>
      </c>
      <c r="F53" s="10">
        <v>43796</v>
      </c>
      <c r="G53" s="59">
        <v>13778408</v>
      </c>
      <c r="H53" s="10">
        <v>268</v>
      </c>
      <c r="I53" s="10">
        <v>1513</v>
      </c>
      <c r="J53" s="59">
        <v>185704.48</v>
      </c>
      <c r="K53" s="10"/>
      <c r="L53" s="10"/>
      <c r="M53" s="10"/>
      <c r="N53" s="59"/>
      <c r="O53" s="10"/>
      <c r="P53" s="10"/>
      <c r="Q53" s="59"/>
      <c r="R53" s="10">
        <v>1755</v>
      </c>
      <c r="S53" s="59">
        <v>13778408</v>
      </c>
    </row>
    <row r="54" spans="2:19" s="1" customFormat="1" ht="11.85" customHeight="1" x14ac:dyDescent="0.15">
      <c r="B54" s="165"/>
      <c r="C54" s="165"/>
      <c r="D54" s="17" t="s">
        <v>2002</v>
      </c>
      <c r="E54" s="8">
        <v>74</v>
      </c>
      <c r="F54" s="8">
        <v>1270</v>
      </c>
      <c r="G54" s="55">
        <v>198322</v>
      </c>
      <c r="H54" s="8"/>
      <c r="I54" s="8">
        <v>0</v>
      </c>
      <c r="J54" s="55"/>
      <c r="K54" s="8"/>
      <c r="L54" s="8"/>
      <c r="M54" s="8"/>
      <c r="N54" s="55"/>
      <c r="O54" s="8"/>
      <c r="P54" s="8"/>
      <c r="Q54" s="55"/>
      <c r="R54" s="8">
        <v>74</v>
      </c>
      <c r="S54" s="55">
        <v>198322</v>
      </c>
    </row>
    <row r="55" spans="2:19" s="1" customFormat="1" ht="11.85" customHeight="1" x14ac:dyDescent="0.15">
      <c r="B55" s="170" t="s">
        <v>2011</v>
      </c>
      <c r="C55" s="170"/>
      <c r="D55" s="170"/>
      <c r="E55" s="13">
        <v>2408</v>
      </c>
      <c r="F55" s="13">
        <v>47141</v>
      </c>
      <c r="G55" s="61">
        <v>17938720</v>
      </c>
      <c r="H55" s="13">
        <v>271</v>
      </c>
      <c r="I55" s="13">
        <v>1519</v>
      </c>
      <c r="J55" s="61">
        <v>186746.49</v>
      </c>
      <c r="K55" s="13">
        <v>4</v>
      </c>
      <c r="L55" s="13">
        <v>335</v>
      </c>
      <c r="M55" s="13">
        <v>335</v>
      </c>
      <c r="N55" s="61">
        <v>618699</v>
      </c>
      <c r="O55" s="13">
        <v>199</v>
      </c>
      <c r="P55" s="13">
        <v>199</v>
      </c>
      <c r="Q55" s="61">
        <v>369148</v>
      </c>
      <c r="R55" s="13">
        <v>2942</v>
      </c>
      <c r="S55" s="61">
        <v>18926567</v>
      </c>
    </row>
    <row r="56" spans="2:19" s="1" customFormat="1" ht="7.7" customHeight="1" x14ac:dyDescent="0.2">
      <c r="B56" s="24"/>
      <c r="C56" s="135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</row>
    <row r="57" spans="2:19" s="1" customFormat="1" ht="11.85" customHeight="1" x14ac:dyDescent="0.15">
      <c r="B57" s="165" t="s">
        <v>1056</v>
      </c>
      <c r="C57" s="165" t="s">
        <v>29</v>
      </c>
      <c r="D57" s="17" t="s">
        <v>2001</v>
      </c>
      <c r="E57" s="10">
        <v>758</v>
      </c>
      <c r="F57" s="10">
        <v>20982</v>
      </c>
      <c r="G57" s="59">
        <v>4599648</v>
      </c>
      <c r="H57" s="10">
        <v>180</v>
      </c>
      <c r="I57" s="10">
        <v>638</v>
      </c>
      <c r="J57" s="59">
        <v>57091.69</v>
      </c>
      <c r="K57" s="10"/>
      <c r="L57" s="10"/>
      <c r="M57" s="10"/>
      <c r="N57" s="59"/>
      <c r="O57" s="10"/>
      <c r="P57" s="10"/>
      <c r="Q57" s="59"/>
      <c r="R57" s="10">
        <v>758</v>
      </c>
      <c r="S57" s="59">
        <v>4599648</v>
      </c>
    </row>
    <row r="58" spans="2:19" s="1" customFormat="1" ht="11.85" customHeight="1" x14ac:dyDescent="0.15">
      <c r="B58" s="165"/>
      <c r="C58" s="165"/>
      <c r="D58" s="17" t="s">
        <v>2002</v>
      </c>
      <c r="E58" s="8">
        <v>59</v>
      </c>
      <c r="F58" s="8">
        <v>2380</v>
      </c>
      <c r="G58" s="55">
        <v>370918</v>
      </c>
      <c r="H58" s="8">
        <v>2</v>
      </c>
      <c r="I58" s="8">
        <v>12</v>
      </c>
      <c r="J58" s="55">
        <v>1129.8</v>
      </c>
      <c r="K58" s="8"/>
      <c r="L58" s="8"/>
      <c r="M58" s="8"/>
      <c r="N58" s="55"/>
      <c r="O58" s="8"/>
      <c r="P58" s="8"/>
      <c r="Q58" s="55"/>
      <c r="R58" s="8">
        <v>59</v>
      </c>
      <c r="S58" s="55">
        <v>370918</v>
      </c>
    </row>
    <row r="59" spans="2:19" s="1" customFormat="1" ht="11.85" customHeight="1" x14ac:dyDescent="0.15">
      <c r="B59" s="170" t="s">
        <v>2012</v>
      </c>
      <c r="C59" s="170"/>
      <c r="D59" s="170"/>
      <c r="E59" s="13">
        <v>817</v>
      </c>
      <c r="F59" s="13">
        <v>23362</v>
      </c>
      <c r="G59" s="61">
        <v>4970566</v>
      </c>
      <c r="H59" s="13">
        <v>182</v>
      </c>
      <c r="I59" s="13">
        <v>650</v>
      </c>
      <c r="J59" s="61">
        <v>58221.49</v>
      </c>
      <c r="K59" s="13"/>
      <c r="L59" s="13"/>
      <c r="M59" s="13"/>
      <c r="N59" s="61"/>
      <c r="O59" s="13"/>
      <c r="P59" s="13"/>
      <c r="Q59" s="61"/>
      <c r="R59" s="13">
        <v>817</v>
      </c>
      <c r="S59" s="61">
        <v>4970566</v>
      </c>
    </row>
    <row r="60" spans="2:19" s="1" customFormat="1" ht="7.7" customHeight="1" x14ac:dyDescent="0.2">
      <c r="B60" s="24"/>
      <c r="C60" s="135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</row>
    <row r="61" spans="2:19" s="1" customFormat="1" ht="11.85" customHeight="1" x14ac:dyDescent="0.15">
      <c r="B61" s="79" t="s">
        <v>1115</v>
      </c>
      <c r="C61" s="79" t="s">
        <v>58</v>
      </c>
      <c r="D61" s="17" t="s">
        <v>2001</v>
      </c>
      <c r="E61" s="10">
        <v>748</v>
      </c>
      <c r="F61" s="10">
        <v>40474</v>
      </c>
      <c r="G61" s="59">
        <v>15175231</v>
      </c>
      <c r="H61" s="10">
        <v>264</v>
      </c>
      <c r="I61" s="10">
        <v>2237</v>
      </c>
      <c r="J61" s="59">
        <v>335760.06</v>
      </c>
      <c r="K61" s="10"/>
      <c r="L61" s="10"/>
      <c r="M61" s="10"/>
      <c r="N61" s="59"/>
      <c r="O61" s="10">
        <v>125</v>
      </c>
      <c r="P61" s="10">
        <v>2874</v>
      </c>
      <c r="Q61" s="59">
        <v>780927</v>
      </c>
      <c r="R61" s="10">
        <v>873</v>
      </c>
      <c r="S61" s="59">
        <v>15956158</v>
      </c>
    </row>
    <row r="62" spans="2:19" s="1" customFormat="1" ht="11.85" customHeight="1" x14ac:dyDescent="0.15">
      <c r="B62" s="170" t="s">
        <v>2013</v>
      </c>
      <c r="C62" s="170"/>
      <c r="D62" s="170"/>
      <c r="E62" s="13">
        <v>748</v>
      </c>
      <c r="F62" s="13">
        <v>40474</v>
      </c>
      <c r="G62" s="61">
        <v>15175231</v>
      </c>
      <c r="H62" s="13">
        <v>264</v>
      </c>
      <c r="I62" s="13">
        <v>2237</v>
      </c>
      <c r="J62" s="61">
        <v>335760.06</v>
      </c>
      <c r="K62" s="13"/>
      <c r="L62" s="13"/>
      <c r="M62" s="13"/>
      <c r="N62" s="61"/>
      <c r="O62" s="13">
        <v>125</v>
      </c>
      <c r="P62" s="13">
        <v>2874</v>
      </c>
      <c r="Q62" s="61">
        <v>780927</v>
      </c>
      <c r="R62" s="13">
        <v>873</v>
      </c>
      <c r="S62" s="61">
        <v>15956158</v>
      </c>
    </row>
    <row r="63" spans="2:19" s="1" customFormat="1" ht="7.7" customHeight="1" x14ac:dyDescent="0.2">
      <c r="B63" s="24"/>
      <c r="C63" s="135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</row>
    <row r="64" spans="2:19" s="1" customFormat="1" ht="11.85" customHeight="1" x14ac:dyDescent="0.15">
      <c r="B64" s="165" t="s">
        <v>1116</v>
      </c>
      <c r="C64" s="165" t="s">
        <v>59</v>
      </c>
      <c r="D64" s="17" t="s">
        <v>2000</v>
      </c>
      <c r="E64" s="8">
        <v>6752</v>
      </c>
      <c r="F64" s="8">
        <v>60465</v>
      </c>
      <c r="G64" s="55">
        <v>33736342</v>
      </c>
      <c r="H64" s="8">
        <v>657</v>
      </c>
      <c r="I64" s="8">
        <v>5969</v>
      </c>
      <c r="J64" s="55">
        <v>1276445.17</v>
      </c>
      <c r="K64" s="8">
        <v>195</v>
      </c>
      <c r="L64" s="8">
        <v>1705</v>
      </c>
      <c r="M64" s="8">
        <v>1900</v>
      </c>
      <c r="N64" s="55">
        <v>2619409</v>
      </c>
      <c r="O64" s="8">
        <v>2291</v>
      </c>
      <c r="P64" s="8">
        <v>2291</v>
      </c>
      <c r="Q64" s="55">
        <v>4303099</v>
      </c>
      <c r="R64" s="8">
        <v>10748</v>
      </c>
      <c r="S64" s="55">
        <v>40658850</v>
      </c>
    </row>
    <row r="65" spans="2:19" s="1" customFormat="1" ht="11.85" customHeight="1" x14ac:dyDescent="0.15">
      <c r="B65" s="165"/>
      <c r="C65" s="165"/>
      <c r="D65" s="17" t="s">
        <v>2001</v>
      </c>
      <c r="E65" s="10">
        <v>580</v>
      </c>
      <c r="F65" s="10">
        <v>13596</v>
      </c>
      <c r="G65" s="59">
        <v>3590468</v>
      </c>
      <c r="H65" s="10">
        <v>96</v>
      </c>
      <c r="I65" s="10">
        <v>691</v>
      </c>
      <c r="J65" s="59">
        <v>73170.47</v>
      </c>
      <c r="K65" s="10"/>
      <c r="L65" s="10"/>
      <c r="M65" s="10"/>
      <c r="N65" s="59"/>
      <c r="O65" s="10"/>
      <c r="P65" s="10"/>
      <c r="Q65" s="59"/>
      <c r="R65" s="10">
        <v>580</v>
      </c>
      <c r="S65" s="59">
        <v>3590468</v>
      </c>
    </row>
    <row r="66" spans="2:19" s="1" customFormat="1" ht="11.85" customHeight="1" x14ac:dyDescent="0.15">
      <c r="B66" s="165"/>
      <c r="C66" s="165"/>
      <c r="D66" s="17" t="s">
        <v>2002</v>
      </c>
      <c r="E66" s="8">
        <v>70</v>
      </c>
      <c r="F66" s="8">
        <v>209</v>
      </c>
      <c r="G66" s="55">
        <v>42279</v>
      </c>
      <c r="H66" s="8"/>
      <c r="I66" s="8">
        <v>0</v>
      </c>
      <c r="J66" s="55"/>
      <c r="K66" s="8"/>
      <c r="L66" s="8"/>
      <c r="M66" s="8"/>
      <c r="N66" s="55"/>
      <c r="O66" s="8"/>
      <c r="P66" s="8"/>
      <c r="Q66" s="55"/>
      <c r="R66" s="8">
        <v>70</v>
      </c>
      <c r="S66" s="55">
        <v>42279</v>
      </c>
    </row>
    <row r="67" spans="2:19" s="1" customFormat="1" ht="11.85" customHeight="1" x14ac:dyDescent="0.15">
      <c r="B67" s="170" t="s">
        <v>2014</v>
      </c>
      <c r="C67" s="170"/>
      <c r="D67" s="170"/>
      <c r="E67" s="13">
        <v>7402</v>
      </c>
      <c r="F67" s="13">
        <v>74270</v>
      </c>
      <c r="G67" s="61">
        <v>37369089</v>
      </c>
      <c r="H67" s="13">
        <v>753</v>
      </c>
      <c r="I67" s="13">
        <v>6660</v>
      </c>
      <c r="J67" s="61">
        <v>1349615.64</v>
      </c>
      <c r="K67" s="13">
        <v>195</v>
      </c>
      <c r="L67" s="13">
        <v>1705</v>
      </c>
      <c r="M67" s="13">
        <v>1900</v>
      </c>
      <c r="N67" s="61">
        <v>2619409</v>
      </c>
      <c r="O67" s="13">
        <v>2291</v>
      </c>
      <c r="P67" s="13">
        <v>2291</v>
      </c>
      <c r="Q67" s="61">
        <v>4303099</v>
      </c>
      <c r="R67" s="13">
        <v>11398</v>
      </c>
      <c r="S67" s="61">
        <v>44291597</v>
      </c>
    </row>
    <row r="68" spans="2:19" s="1" customFormat="1" ht="7.7" customHeight="1" x14ac:dyDescent="0.2">
      <c r="B68" s="24"/>
      <c r="C68" s="135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</row>
    <row r="69" spans="2:19" s="1" customFormat="1" ht="11.85" customHeight="1" x14ac:dyDescent="0.15">
      <c r="B69" s="165" t="s">
        <v>1119</v>
      </c>
      <c r="C69" s="165" t="s">
        <v>60</v>
      </c>
      <c r="D69" s="17" t="s">
        <v>2000</v>
      </c>
      <c r="E69" s="10">
        <v>1961</v>
      </c>
      <c r="F69" s="10">
        <v>12574</v>
      </c>
      <c r="G69" s="59">
        <v>6724578</v>
      </c>
      <c r="H69" s="10">
        <v>99</v>
      </c>
      <c r="I69" s="10">
        <v>611</v>
      </c>
      <c r="J69" s="59">
        <v>112274.71</v>
      </c>
      <c r="K69" s="10">
        <v>31</v>
      </c>
      <c r="L69" s="10">
        <v>193</v>
      </c>
      <c r="M69" s="10">
        <v>224</v>
      </c>
      <c r="N69" s="59">
        <v>176922</v>
      </c>
      <c r="O69" s="10">
        <v>1350</v>
      </c>
      <c r="P69" s="10">
        <v>1350</v>
      </c>
      <c r="Q69" s="59">
        <v>2304680</v>
      </c>
      <c r="R69" s="10">
        <v>3504</v>
      </c>
      <c r="S69" s="59">
        <v>9206180</v>
      </c>
    </row>
    <row r="70" spans="2:19" s="1" customFormat="1" ht="11.85" customHeight="1" x14ac:dyDescent="0.15">
      <c r="B70" s="165"/>
      <c r="C70" s="165"/>
      <c r="D70" s="17" t="s">
        <v>2002</v>
      </c>
      <c r="E70" s="8">
        <v>19</v>
      </c>
      <c r="F70" s="8">
        <v>56</v>
      </c>
      <c r="G70" s="55">
        <v>10529</v>
      </c>
      <c r="H70" s="8"/>
      <c r="I70" s="8">
        <v>0</v>
      </c>
      <c r="J70" s="55"/>
      <c r="K70" s="8"/>
      <c r="L70" s="8"/>
      <c r="M70" s="8"/>
      <c r="N70" s="55"/>
      <c r="O70" s="8"/>
      <c r="P70" s="8"/>
      <c r="Q70" s="55"/>
      <c r="R70" s="8">
        <v>19</v>
      </c>
      <c r="S70" s="55">
        <v>10529</v>
      </c>
    </row>
    <row r="71" spans="2:19" s="1" customFormat="1" ht="11.85" customHeight="1" x14ac:dyDescent="0.15">
      <c r="B71" s="170" t="s">
        <v>2015</v>
      </c>
      <c r="C71" s="170"/>
      <c r="D71" s="170"/>
      <c r="E71" s="13">
        <v>1980</v>
      </c>
      <c r="F71" s="13">
        <v>12630</v>
      </c>
      <c r="G71" s="61">
        <v>6735107</v>
      </c>
      <c r="H71" s="13">
        <v>99</v>
      </c>
      <c r="I71" s="13">
        <v>611</v>
      </c>
      <c r="J71" s="61">
        <v>112274.71</v>
      </c>
      <c r="K71" s="13">
        <v>31</v>
      </c>
      <c r="L71" s="13">
        <v>193</v>
      </c>
      <c r="M71" s="13">
        <v>224</v>
      </c>
      <c r="N71" s="61">
        <v>176922</v>
      </c>
      <c r="O71" s="13">
        <v>1350</v>
      </c>
      <c r="P71" s="13">
        <v>1350</v>
      </c>
      <c r="Q71" s="61">
        <v>2304680</v>
      </c>
      <c r="R71" s="13">
        <v>3523</v>
      </c>
      <c r="S71" s="61">
        <v>9216709</v>
      </c>
    </row>
    <row r="72" spans="2:19" s="1" customFormat="1" ht="7.7" customHeight="1" x14ac:dyDescent="0.2">
      <c r="B72" s="24"/>
      <c r="C72" s="135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</row>
    <row r="73" spans="2:19" s="1" customFormat="1" ht="11.85" customHeight="1" x14ac:dyDescent="0.15">
      <c r="B73" s="165" t="s">
        <v>950</v>
      </c>
      <c r="C73" s="165" t="s">
        <v>62</v>
      </c>
      <c r="D73" s="17" t="s">
        <v>2000</v>
      </c>
      <c r="E73" s="10">
        <v>728</v>
      </c>
      <c r="F73" s="10">
        <v>10967</v>
      </c>
      <c r="G73" s="59">
        <v>2506722</v>
      </c>
      <c r="H73" s="10">
        <v>245</v>
      </c>
      <c r="I73" s="10">
        <v>2290</v>
      </c>
      <c r="J73" s="59">
        <v>352083.37</v>
      </c>
      <c r="K73" s="10">
        <v>4</v>
      </c>
      <c r="L73" s="10">
        <v>19</v>
      </c>
      <c r="M73" s="10">
        <v>35</v>
      </c>
      <c r="N73" s="59">
        <v>6892</v>
      </c>
      <c r="O73" s="10"/>
      <c r="P73" s="10"/>
      <c r="Q73" s="59"/>
      <c r="R73" s="10">
        <v>747</v>
      </c>
      <c r="S73" s="59">
        <v>2513614</v>
      </c>
    </row>
    <row r="74" spans="2:19" s="1" customFormat="1" ht="11.85" customHeight="1" x14ac:dyDescent="0.15">
      <c r="B74" s="165"/>
      <c r="C74" s="165"/>
      <c r="D74" s="17" t="s">
        <v>2001</v>
      </c>
      <c r="E74" s="8">
        <v>453</v>
      </c>
      <c r="F74" s="8">
        <v>13298</v>
      </c>
      <c r="G74" s="55">
        <v>3744998</v>
      </c>
      <c r="H74" s="8">
        <v>19</v>
      </c>
      <c r="I74" s="8">
        <v>72</v>
      </c>
      <c r="J74" s="55">
        <v>8405.20999999999</v>
      </c>
      <c r="K74" s="8"/>
      <c r="L74" s="8"/>
      <c r="M74" s="8"/>
      <c r="N74" s="55"/>
      <c r="O74" s="8"/>
      <c r="P74" s="8"/>
      <c r="Q74" s="55"/>
      <c r="R74" s="8">
        <v>453</v>
      </c>
      <c r="S74" s="55">
        <v>3744998</v>
      </c>
    </row>
    <row r="75" spans="2:19" s="1" customFormat="1" ht="11.85" customHeight="1" x14ac:dyDescent="0.15">
      <c r="B75" s="165"/>
      <c r="C75" s="165"/>
      <c r="D75" s="17" t="s">
        <v>2002</v>
      </c>
      <c r="E75" s="10">
        <v>1</v>
      </c>
      <c r="F75" s="10">
        <v>4</v>
      </c>
      <c r="G75" s="59">
        <v>780</v>
      </c>
      <c r="H75" s="10"/>
      <c r="I75" s="10">
        <v>0</v>
      </c>
      <c r="J75" s="59"/>
      <c r="K75" s="10"/>
      <c r="L75" s="10"/>
      <c r="M75" s="10"/>
      <c r="N75" s="59"/>
      <c r="O75" s="10"/>
      <c r="P75" s="10"/>
      <c r="Q75" s="59"/>
      <c r="R75" s="10">
        <v>1</v>
      </c>
      <c r="S75" s="59">
        <v>780</v>
      </c>
    </row>
    <row r="76" spans="2:19" s="1" customFormat="1" ht="11.85" customHeight="1" x14ac:dyDescent="0.15">
      <c r="B76" s="170" t="s">
        <v>2016</v>
      </c>
      <c r="C76" s="170"/>
      <c r="D76" s="170"/>
      <c r="E76" s="13">
        <v>1182</v>
      </c>
      <c r="F76" s="13">
        <v>24269</v>
      </c>
      <c r="G76" s="61">
        <v>6252500</v>
      </c>
      <c r="H76" s="13">
        <v>264</v>
      </c>
      <c r="I76" s="13">
        <v>2362</v>
      </c>
      <c r="J76" s="61">
        <v>360488.58</v>
      </c>
      <c r="K76" s="13">
        <v>4</v>
      </c>
      <c r="L76" s="13">
        <v>19</v>
      </c>
      <c r="M76" s="13">
        <v>35</v>
      </c>
      <c r="N76" s="61">
        <v>6892</v>
      </c>
      <c r="O76" s="13"/>
      <c r="P76" s="13"/>
      <c r="Q76" s="61"/>
      <c r="R76" s="13">
        <v>1201</v>
      </c>
      <c r="S76" s="61">
        <v>6259392</v>
      </c>
    </row>
    <row r="77" spans="2:19" s="1" customFormat="1" ht="7.7" customHeight="1" x14ac:dyDescent="0.2">
      <c r="B77" s="24"/>
      <c r="C77" s="135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</row>
    <row r="78" spans="2:19" s="1" customFormat="1" ht="11.85" customHeight="1" x14ac:dyDescent="0.15">
      <c r="B78" s="165" t="s">
        <v>1123</v>
      </c>
      <c r="C78" s="165" t="s">
        <v>64</v>
      </c>
      <c r="D78" s="17" t="s">
        <v>2000</v>
      </c>
      <c r="E78" s="8">
        <v>4853</v>
      </c>
      <c r="F78" s="8">
        <v>38140</v>
      </c>
      <c r="G78" s="55">
        <v>31498252</v>
      </c>
      <c r="H78" s="8">
        <v>348</v>
      </c>
      <c r="I78" s="8">
        <v>3832</v>
      </c>
      <c r="J78" s="55">
        <v>1012925.79</v>
      </c>
      <c r="K78" s="8">
        <v>131</v>
      </c>
      <c r="L78" s="8">
        <v>821</v>
      </c>
      <c r="M78" s="8">
        <v>947</v>
      </c>
      <c r="N78" s="55">
        <v>1678213</v>
      </c>
      <c r="O78" s="8">
        <v>1822</v>
      </c>
      <c r="P78" s="8">
        <v>1822</v>
      </c>
      <c r="Q78" s="55">
        <v>2503462</v>
      </c>
      <c r="R78" s="8">
        <v>7496</v>
      </c>
      <c r="S78" s="55">
        <v>35679927</v>
      </c>
    </row>
    <row r="79" spans="2:19" s="1" customFormat="1" ht="11.85" customHeight="1" x14ac:dyDescent="0.15">
      <c r="B79" s="165"/>
      <c r="C79" s="165"/>
      <c r="D79" s="17" t="s">
        <v>2001</v>
      </c>
      <c r="E79" s="10">
        <v>1132</v>
      </c>
      <c r="F79" s="10">
        <v>16088</v>
      </c>
      <c r="G79" s="59">
        <v>4132820</v>
      </c>
      <c r="H79" s="10">
        <v>69</v>
      </c>
      <c r="I79" s="10">
        <v>488</v>
      </c>
      <c r="J79" s="59">
        <v>51187.9</v>
      </c>
      <c r="K79" s="10"/>
      <c r="L79" s="10"/>
      <c r="M79" s="10"/>
      <c r="N79" s="59"/>
      <c r="O79" s="10"/>
      <c r="P79" s="10"/>
      <c r="Q79" s="59"/>
      <c r="R79" s="10">
        <v>1132</v>
      </c>
      <c r="S79" s="59">
        <v>4132820</v>
      </c>
    </row>
    <row r="80" spans="2:19" s="1" customFormat="1" ht="11.85" customHeight="1" x14ac:dyDescent="0.15">
      <c r="B80" s="165"/>
      <c r="C80" s="165"/>
      <c r="D80" s="17" t="s">
        <v>2002</v>
      </c>
      <c r="E80" s="8">
        <v>50</v>
      </c>
      <c r="F80" s="8">
        <v>154</v>
      </c>
      <c r="G80" s="55">
        <v>29906</v>
      </c>
      <c r="H80" s="8"/>
      <c r="I80" s="8">
        <v>0</v>
      </c>
      <c r="J80" s="55"/>
      <c r="K80" s="8"/>
      <c r="L80" s="8"/>
      <c r="M80" s="8"/>
      <c r="N80" s="55"/>
      <c r="O80" s="8"/>
      <c r="P80" s="8"/>
      <c r="Q80" s="55"/>
      <c r="R80" s="8">
        <v>50</v>
      </c>
      <c r="S80" s="55">
        <v>29906</v>
      </c>
    </row>
    <row r="81" spans="2:19" s="1" customFormat="1" ht="11.85" customHeight="1" x14ac:dyDescent="0.15">
      <c r="B81" s="170" t="s">
        <v>2017</v>
      </c>
      <c r="C81" s="170"/>
      <c r="D81" s="170"/>
      <c r="E81" s="13">
        <v>6035</v>
      </c>
      <c r="F81" s="13">
        <v>54382</v>
      </c>
      <c r="G81" s="61">
        <v>35660978</v>
      </c>
      <c r="H81" s="13">
        <v>417</v>
      </c>
      <c r="I81" s="13">
        <v>4320</v>
      </c>
      <c r="J81" s="61">
        <v>1064113.69</v>
      </c>
      <c r="K81" s="13">
        <v>131</v>
      </c>
      <c r="L81" s="13">
        <v>821</v>
      </c>
      <c r="M81" s="13">
        <v>947</v>
      </c>
      <c r="N81" s="61">
        <v>1678213</v>
      </c>
      <c r="O81" s="13">
        <v>1822</v>
      </c>
      <c r="P81" s="13">
        <v>1822</v>
      </c>
      <c r="Q81" s="61">
        <v>2503462</v>
      </c>
      <c r="R81" s="13">
        <v>8678</v>
      </c>
      <c r="S81" s="61">
        <v>39842653</v>
      </c>
    </row>
    <row r="82" spans="2:19" s="1" customFormat="1" ht="7.7" customHeight="1" x14ac:dyDescent="0.2">
      <c r="B82" s="24"/>
      <c r="C82" s="135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</row>
    <row r="83" spans="2:19" s="1" customFormat="1" ht="11.85" customHeight="1" x14ac:dyDescent="0.15">
      <c r="B83" s="165" t="s">
        <v>2018</v>
      </c>
      <c r="C83" s="165" t="s">
        <v>65</v>
      </c>
      <c r="D83" s="17" t="s">
        <v>2000</v>
      </c>
      <c r="E83" s="10">
        <v>2236</v>
      </c>
      <c r="F83" s="10">
        <v>9964</v>
      </c>
      <c r="G83" s="59">
        <v>11008053</v>
      </c>
      <c r="H83" s="10">
        <v>42</v>
      </c>
      <c r="I83" s="10">
        <v>437</v>
      </c>
      <c r="J83" s="59">
        <v>82677.63</v>
      </c>
      <c r="K83" s="10">
        <v>110</v>
      </c>
      <c r="L83" s="10">
        <v>1429</v>
      </c>
      <c r="M83" s="10">
        <v>1460</v>
      </c>
      <c r="N83" s="59">
        <v>2521622</v>
      </c>
      <c r="O83" s="10">
        <v>4259</v>
      </c>
      <c r="P83" s="10">
        <v>4270</v>
      </c>
      <c r="Q83" s="59">
        <v>8857968</v>
      </c>
      <c r="R83" s="10">
        <v>7924</v>
      </c>
      <c r="S83" s="59">
        <v>22387643</v>
      </c>
    </row>
    <row r="84" spans="2:19" s="1" customFormat="1" ht="11.85" customHeight="1" x14ac:dyDescent="0.15">
      <c r="B84" s="165"/>
      <c r="C84" s="165"/>
      <c r="D84" s="17" t="s">
        <v>2001</v>
      </c>
      <c r="E84" s="8">
        <v>814</v>
      </c>
      <c r="F84" s="8">
        <v>17080</v>
      </c>
      <c r="G84" s="55">
        <v>4189002</v>
      </c>
      <c r="H84" s="8">
        <v>183</v>
      </c>
      <c r="I84" s="8">
        <v>710</v>
      </c>
      <c r="J84" s="55">
        <v>69426.149999999994</v>
      </c>
      <c r="K84" s="8"/>
      <c r="L84" s="8"/>
      <c r="M84" s="8"/>
      <c r="N84" s="55"/>
      <c r="O84" s="8"/>
      <c r="P84" s="8"/>
      <c r="Q84" s="55"/>
      <c r="R84" s="8">
        <v>814</v>
      </c>
      <c r="S84" s="55">
        <v>4189002</v>
      </c>
    </row>
    <row r="85" spans="2:19" s="1" customFormat="1" ht="11.85" customHeight="1" x14ac:dyDescent="0.15">
      <c r="B85" s="165"/>
      <c r="C85" s="165"/>
      <c r="D85" s="17" t="s">
        <v>2002</v>
      </c>
      <c r="E85" s="10">
        <v>33</v>
      </c>
      <c r="F85" s="10">
        <v>392</v>
      </c>
      <c r="G85" s="59">
        <v>62727</v>
      </c>
      <c r="H85" s="10"/>
      <c r="I85" s="10">
        <v>0</v>
      </c>
      <c r="J85" s="59"/>
      <c r="K85" s="10"/>
      <c r="L85" s="10"/>
      <c r="M85" s="10"/>
      <c r="N85" s="59"/>
      <c r="O85" s="10"/>
      <c r="P85" s="10"/>
      <c r="Q85" s="59"/>
      <c r="R85" s="10">
        <v>33</v>
      </c>
      <c r="S85" s="59">
        <v>62727</v>
      </c>
    </row>
    <row r="86" spans="2:19" s="1" customFormat="1" ht="11.85" customHeight="1" x14ac:dyDescent="0.15">
      <c r="B86" s="170" t="s">
        <v>2019</v>
      </c>
      <c r="C86" s="170"/>
      <c r="D86" s="170"/>
      <c r="E86" s="13">
        <v>3083</v>
      </c>
      <c r="F86" s="13">
        <v>27436</v>
      </c>
      <c r="G86" s="61">
        <v>15259782</v>
      </c>
      <c r="H86" s="13">
        <v>225</v>
      </c>
      <c r="I86" s="13">
        <v>1147</v>
      </c>
      <c r="J86" s="61">
        <v>152103.78</v>
      </c>
      <c r="K86" s="13">
        <v>110</v>
      </c>
      <c r="L86" s="13">
        <v>1429</v>
      </c>
      <c r="M86" s="13">
        <v>1460</v>
      </c>
      <c r="N86" s="61">
        <v>2521622</v>
      </c>
      <c r="O86" s="13">
        <v>4259</v>
      </c>
      <c r="P86" s="13">
        <v>4270</v>
      </c>
      <c r="Q86" s="61">
        <v>8857968</v>
      </c>
      <c r="R86" s="13">
        <v>8771</v>
      </c>
      <c r="S86" s="61">
        <v>26639372</v>
      </c>
    </row>
    <row r="87" spans="2:19" s="1" customFormat="1" ht="7.7" customHeight="1" x14ac:dyDescent="0.2">
      <c r="B87" s="24"/>
      <c r="C87" s="135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</row>
    <row r="88" spans="2:19" s="1" customFormat="1" ht="11.85" customHeight="1" x14ac:dyDescent="0.15">
      <c r="B88" s="165" t="s">
        <v>1124</v>
      </c>
      <c r="C88" s="165" t="s">
        <v>66</v>
      </c>
      <c r="D88" s="17" t="s">
        <v>2001</v>
      </c>
      <c r="E88" s="8">
        <v>954</v>
      </c>
      <c r="F88" s="8">
        <v>37893</v>
      </c>
      <c r="G88" s="55">
        <v>11248816</v>
      </c>
      <c r="H88" s="8">
        <v>256</v>
      </c>
      <c r="I88" s="8">
        <v>4821</v>
      </c>
      <c r="J88" s="55">
        <v>553240.93000000005</v>
      </c>
      <c r="K88" s="8"/>
      <c r="L88" s="8"/>
      <c r="M88" s="8"/>
      <c r="N88" s="55"/>
      <c r="O88" s="8">
        <v>9</v>
      </c>
      <c r="P88" s="8">
        <v>746</v>
      </c>
      <c r="Q88" s="55">
        <v>207597</v>
      </c>
      <c r="R88" s="8">
        <v>963</v>
      </c>
      <c r="S88" s="55">
        <v>11456413</v>
      </c>
    </row>
    <row r="89" spans="2:19" s="1" customFormat="1" ht="11.85" customHeight="1" x14ac:dyDescent="0.15">
      <c r="B89" s="165"/>
      <c r="C89" s="165"/>
      <c r="D89" s="17" t="s">
        <v>2002</v>
      </c>
      <c r="E89" s="10">
        <v>224</v>
      </c>
      <c r="F89" s="10">
        <v>3169</v>
      </c>
      <c r="G89" s="59">
        <v>837449</v>
      </c>
      <c r="H89" s="10"/>
      <c r="I89" s="10">
        <v>0</v>
      </c>
      <c r="J89" s="59"/>
      <c r="K89" s="10"/>
      <c r="L89" s="10"/>
      <c r="M89" s="10"/>
      <c r="N89" s="59"/>
      <c r="O89" s="10"/>
      <c r="P89" s="10"/>
      <c r="Q89" s="59"/>
      <c r="R89" s="10">
        <v>224</v>
      </c>
      <c r="S89" s="59">
        <v>837449</v>
      </c>
    </row>
    <row r="90" spans="2:19" s="1" customFormat="1" ht="11.85" customHeight="1" x14ac:dyDescent="0.15">
      <c r="B90" s="170" t="s">
        <v>2020</v>
      </c>
      <c r="C90" s="170"/>
      <c r="D90" s="170"/>
      <c r="E90" s="13">
        <v>1178</v>
      </c>
      <c r="F90" s="13">
        <v>41062</v>
      </c>
      <c r="G90" s="61">
        <v>12086265</v>
      </c>
      <c r="H90" s="13">
        <v>256</v>
      </c>
      <c r="I90" s="13">
        <v>4821</v>
      </c>
      <c r="J90" s="61">
        <v>553240.93000000005</v>
      </c>
      <c r="K90" s="13"/>
      <c r="L90" s="13"/>
      <c r="M90" s="13"/>
      <c r="N90" s="61"/>
      <c r="O90" s="13">
        <v>9</v>
      </c>
      <c r="P90" s="13">
        <v>746</v>
      </c>
      <c r="Q90" s="61">
        <v>207597</v>
      </c>
      <c r="R90" s="13">
        <v>1187</v>
      </c>
      <c r="S90" s="61">
        <v>12293862</v>
      </c>
    </row>
    <row r="91" spans="2:19" s="1" customFormat="1" ht="7.7" customHeight="1" x14ac:dyDescent="0.2">
      <c r="B91" s="24"/>
      <c r="C91" s="135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</row>
    <row r="92" spans="2:19" s="1" customFormat="1" ht="11.85" customHeight="1" x14ac:dyDescent="0.15">
      <c r="B92" s="79" t="s">
        <v>970</v>
      </c>
      <c r="C92" s="79" t="s">
        <v>67</v>
      </c>
      <c r="D92" s="17" t="s">
        <v>2001</v>
      </c>
      <c r="E92" s="8">
        <v>620</v>
      </c>
      <c r="F92" s="8">
        <v>19690</v>
      </c>
      <c r="G92" s="55">
        <v>7127839</v>
      </c>
      <c r="H92" s="8">
        <v>15</v>
      </c>
      <c r="I92" s="8">
        <v>56</v>
      </c>
      <c r="J92" s="55">
        <v>7061.8299999999899</v>
      </c>
      <c r="K92" s="8"/>
      <c r="L92" s="8"/>
      <c r="M92" s="8"/>
      <c r="N92" s="55"/>
      <c r="O92" s="8"/>
      <c r="P92" s="8"/>
      <c r="Q92" s="55"/>
      <c r="R92" s="8">
        <v>620</v>
      </c>
      <c r="S92" s="55">
        <v>7127839</v>
      </c>
    </row>
    <row r="93" spans="2:19" s="1" customFormat="1" ht="11.85" customHeight="1" x14ac:dyDescent="0.15">
      <c r="B93" s="170" t="s">
        <v>2021</v>
      </c>
      <c r="C93" s="170"/>
      <c r="D93" s="170"/>
      <c r="E93" s="13">
        <v>620</v>
      </c>
      <c r="F93" s="13">
        <v>19690</v>
      </c>
      <c r="G93" s="61">
        <v>7127839</v>
      </c>
      <c r="H93" s="13">
        <v>15</v>
      </c>
      <c r="I93" s="13">
        <v>56</v>
      </c>
      <c r="J93" s="61">
        <v>7061.8299999999899</v>
      </c>
      <c r="K93" s="13"/>
      <c r="L93" s="13"/>
      <c r="M93" s="13"/>
      <c r="N93" s="61"/>
      <c r="O93" s="13"/>
      <c r="P93" s="13"/>
      <c r="Q93" s="61"/>
      <c r="R93" s="13">
        <v>620</v>
      </c>
      <c r="S93" s="61">
        <v>7127839</v>
      </c>
    </row>
    <row r="94" spans="2:19" s="1" customFormat="1" ht="7.7" customHeight="1" x14ac:dyDescent="0.2">
      <c r="B94" s="24"/>
      <c r="C94" s="135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</row>
    <row r="95" spans="2:19" s="1" customFormat="1" ht="11.85" customHeight="1" x14ac:dyDescent="0.15">
      <c r="B95" s="79" t="s">
        <v>1125</v>
      </c>
      <c r="C95" s="79" t="s">
        <v>68</v>
      </c>
      <c r="D95" s="17" t="s">
        <v>2000</v>
      </c>
      <c r="E95" s="10">
        <v>237</v>
      </c>
      <c r="F95" s="10">
        <v>1750</v>
      </c>
      <c r="G95" s="59">
        <v>1720949</v>
      </c>
      <c r="H95" s="10">
        <v>1</v>
      </c>
      <c r="I95" s="10">
        <v>3</v>
      </c>
      <c r="J95" s="59">
        <v>1041.43</v>
      </c>
      <c r="K95" s="10"/>
      <c r="L95" s="10">
        <v>1245</v>
      </c>
      <c r="M95" s="10">
        <v>1245</v>
      </c>
      <c r="N95" s="59">
        <v>2473501</v>
      </c>
      <c r="O95" s="10">
        <v>117</v>
      </c>
      <c r="P95" s="10">
        <v>117</v>
      </c>
      <c r="Q95" s="59">
        <v>171119</v>
      </c>
      <c r="R95" s="10">
        <v>1599</v>
      </c>
      <c r="S95" s="59">
        <v>4365569</v>
      </c>
    </row>
    <row r="96" spans="2:19" s="1" customFormat="1" ht="11.85" customHeight="1" x14ac:dyDescent="0.15">
      <c r="B96" s="170" t="s">
        <v>2022</v>
      </c>
      <c r="C96" s="170"/>
      <c r="D96" s="170"/>
      <c r="E96" s="13">
        <v>237</v>
      </c>
      <c r="F96" s="13">
        <v>1750</v>
      </c>
      <c r="G96" s="61">
        <v>1720949</v>
      </c>
      <c r="H96" s="13">
        <v>1</v>
      </c>
      <c r="I96" s="13">
        <v>3</v>
      </c>
      <c r="J96" s="61">
        <v>1041.43</v>
      </c>
      <c r="K96" s="13"/>
      <c r="L96" s="13">
        <v>1245</v>
      </c>
      <c r="M96" s="13">
        <v>1245</v>
      </c>
      <c r="N96" s="61">
        <v>2473501</v>
      </c>
      <c r="O96" s="13">
        <v>117</v>
      </c>
      <c r="P96" s="13">
        <v>117</v>
      </c>
      <c r="Q96" s="61">
        <v>171119</v>
      </c>
      <c r="R96" s="13">
        <v>1599</v>
      </c>
      <c r="S96" s="61">
        <v>4365569</v>
      </c>
    </row>
    <row r="97" spans="2:19" s="1" customFormat="1" ht="7.7" customHeight="1" x14ac:dyDescent="0.2">
      <c r="B97" s="24"/>
      <c r="C97" s="135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</row>
    <row r="98" spans="2:19" s="1" customFormat="1" ht="11.85" customHeight="1" x14ac:dyDescent="0.15">
      <c r="B98" s="165" t="s">
        <v>986</v>
      </c>
      <c r="C98" s="165" t="s">
        <v>69</v>
      </c>
      <c r="D98" s="17" t="s">
        <v>2000</v>
      </c>
      <c r="E98" s="8">
        <v>3524</v>
      </c>
      <c r="F98" s="8">
        <v>22117</v>
      </c>
      <c r="G98" s="55">
        <v>27682649</v>
      </c>
      <c r="H98" s="8">
        <v>102</v>
      </c>
      <c r="I98" s="8">
        <v>697</v>
      </c>
      <c r="J98" s="55">
        <v>267774.95</v>
      </c>
      <c r="K98" s="8">
        <v>86</v>
      </c>
      <c r="L98" s="8">
        <v>1289</v>
      </c>
      <c r="M98" s="8">
        <v>1337</v>
      </c>
      <c r="N98" s="55">
        <v>3556102</v>
      </c>
      <c r="O98" s="8">
        <v>1367</v>
      </c>
      <c r="P98" s="8">
        <v>1371</v>
      </c>
      <c r="Q98" s="55">
        <v>2787707</v>
      </c>
      <c r="R98" s="8">
        <v>6180</v>
      </c>
      <c r="S98" s="55">
        <v>34026458</v>
      </c>
    </row>
    <row r="99" spans="2:19" s="1" customFormat="1" ht="11.85" customHeight="1" x14ac:dyDescent="0.15">
      <c r="B99" s="165"/>
      <c r="C99" s="165"/>
      <c r="D99" s="17" t="s">
        <v>2002</v>
      </c>
      <c r="E99" s="10">
        <v>23</v>
      </c>
      <c r="F99" s="10">
        <v>69</v>
      </c>
      <c r="G99" s="59">
        <v>12107</v>
      </c>
      <c r="H99" s="10"/>
      <c r="I99" s="10">
        <v>0</v>
      </c>
      <c r="J99" s="59"/>
      <c r="K99" s="10"/>
      <c r="L99" s="10"/>
      <c r="M99" s="10"/>
      <c r="N99" s="59"/>
      <c r="O99" s="10"/>
      <c r="P99" s="10"/>
      <c r="Q99" s="59"/>
      <c r="R99" s="10">
        <v>23</v>
      </c>
      <c r="S99" s="59">
        <v>12107</v>
      </c>
    </row>
    <row r="100" spans="2:19" s="1" customFormat="1" ht="11.85" customHeight="1" x14ac:dyDescent="0.15">
      <c r="B100" s="170" t="s">
        <v>2023</v>
      </c>
      <c r="C100" s="170"/>
      <c r="D100" s="170"/>
      <c r="E100" s="13">
        <v>3547</v>
      </c>
      <c r="F100" s="13">
        <v>22186</v>
      </c>
      <c r="G100" s="61">
        <v>27694756</v>
      </c>
      <c r="H100" s="13">
        <v>102</v>
      </c>
      <c r="I100" s="13">
        <v>697</v>
      </c>
      <c r="J100" s="61">
        <v>267774.95</v>
      </c>
      <c r="K100" s="13">
        <v>86</v>
      </c>
      <c r="L100" s="13">
        <v>1289</v>
      </c>
      <c r="M100" s="13">
        <v>1337</v>
      </c>
      <c r="N100" s="61">
        <v>3556102</v>
      </c>
      <c r="O100" s="13">
        <v>1367</v>
      </c>
      <c r="P100" s="13">
        <v>1371</v>
      </c>
      <c r="Q100" s="61">
        <v>2787707</v>
      </c>
      <c r="R100" s="13">
        <v>6203</v>
      </c>
      <c r="S100" s="61">
        <v>34038565</v>
      </c>
    </row>
    <row r="101" spans="2:19" s="1" customFormat="1" ht="7.7" customHeight="1" x14ac:dyDescent="0.2">
      <c r="B101" s="24"/>
      <c r="C101" s="135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</row>
    <row r="102" spans="2:19" s="1" customFormat="1" ht="11.85" customHeight="1" x14ac:dyDescent="0.15">
      <c r="B102" s="165" t="s">
        <v>2024</v>
      </c>
      <c r="C102" s="165" t="s">
        <v>71</v>
      </c>
      <c r="D102" s="17" t="s">
        <v>2000</v>
      </c>
      <c r="E102" s="8">
        <v>2769</v>
      </c>
      <c r="F102" s="8">
        <v>28487</v>
      </c>
      <c r="G102" s="55">
        <v>14507182</v>
      </c>
      <c r="H102" s="8">
        <v>238</v>
      </c>
      <c r="I102" s="8">
        <v>2293</v>
      </c>
      <c r="J102" s="55">
        <v>516922.04</v>
      </c>
      <c r="K102" s="8">
        <v>93</v>
      </c>
      <c r="L102" s="8">
        <v>601</v>
      </c>
      <c r="M102" s="8">
        <v>665</v>
      </c>
      <c r="N102" s="55">
        <v>1340624</v>
      </c>
      <c r="O102" s="8">
        <v>1276</v>
      </c>
      <c r="P102" s="8">
        <v>1276</v>
      </c>
      <c r="Q102" s="55">
        <v>2324464</v>
      </c>
      <c r="R102" s="8">
        <v>4646</v>
      </c>
      <c r="S102" s="55">
        <v>18172270</v>
      </c>
    </row>
    <row r="103" spans="2:19" s="1" customFormat="1" ht="11.85" customHeight="1" x14ac:dyDescent="0.15">
      <c r="B103" s="165"/>
      <c r="C103" s="165"/>
      <c r="D103" s="17" t="s">
        <v>2001</v>
      </c>
      <c r="E103" s="10">
        <v>303</v>
      </c>
      <c r="F103" s="10">
        <v>5250</v>
      </c>
      <c r="G103" s="59">
        <v>1347091</v>
      </c>
      <c r="H103" s="10">
        <v>10</v>
      </c>
      <c r="I103" s="10">
        <v>74</v>
      </c>
      <c r="J103" s="59">
        <v>7863.01</v>
      </c>
      <c r="K103" s="10"/>
      <c r="L103" s="10"/>
      <c r="M103" s="10"/>
      <c r="N103" s="59"/>
      <c r="O103" s="10"/>
      <c r="P103" s="10"/>
      <c r="Q103" s="59"/>
      <c r="R103" s="10">
        <v>303</v>
      </c>
      <c r="S103" s="59">
        <v>1347091</v>
      </c>
    </row>
    <row r="104" spans="2:19" s="1" customFormat="1" ht="11.85" customHeight="1" x14ac:dyDescent="0.15">
      <c r="B104" s="165"/>
      <c r="C104" s="165"/>
      <c r="D104" s="17" t="s">
        <v>2002</v>
      </c>
      <c r="E104" s="8">
        <v>38</v>
      </c>
      <c r="F104" s="8">
        <v>325</v>
      </c>
      <c r="G104" s="55">
        <v>53451</v>
      </c>
      <c r="H104" s="8"/>
      <c r="I104" s="8">
        <v>0</v>
      </c>
      <c r="J104" s="55"/>
      <c r="K104" s="8"/>
      <c r="L104" s="8"/>
      <c r="M104" s="8"/>
      <c r="N104" s="55"/>
      <c r="O104" s="8"/>
      <c r="P104" s="8"/>
      <c r="Q104" s="55"/>
      <c r="R104" s="8">
        <v>38</v>
      </c>
      <c r="S104" s="55">
        <v>53451</v>
      </c>
    </row>
    <row r="105" spans="2:19" s="1" customFormat="1" ht="11.85" customHeight="1" x14ac:dyDescent="0.15">
      <c r="B105" s="170" t="s">
        <v>2025</v>
      </c>
      <c r="C105" s="170"/>
      <c r="D105" s="170"/>
      <c r="E105" s="13">
        <v>3110</v>
      </c>
      <c r="F105" s="13">
        <v>34062</v>
      </c>
      <c r="G105" s="61">
        <v>15907724</v>
      </c>
      <c r="H105" s="13">
        <v>248</v>
      </c>
      <c r="I105" s="13">
        <v>2367</v>
      </c>
      <c r="J105" s="61">
        <v>524785.05000000005</v>
      </c>
      <c r="K105" s="13">
        <v>93</v>
      </c>
      <c r="L105" s="13">
        <v>601</v>
      </c>
      <c r="M105" s="13">
        <v>665</v>
      </c>
      <c r="N105" s="61">
        <v>1340624</v>
      </c>
      <c r="O105" s="13">
        <v>1276</v>
      </c>
      <c r="P105" s="13">
        <v>1276</v>
      </c>
      <c r="Q105" s="61">
        <v>2324464</v>
      </c>
      <c r="R105" s="13">
        <v>4987</v>
      </c>
      <c r="S105" s="61">
        <v>19572812</v>
      </c>
    </row>
    <row r="106" spans="2:19" s="1" customFormat="1" ht="7.7" customHeight="1" x14ac:dyDescent="0.2">
      <c r="B106" s="24"/>
      <c r="C106" s="135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</row>
    <row r="107" spans="2:19" s="1" customFormat="1" ht="11.85" customHeight="1" x14ac:dyDescent="0.15">
      <c r="B107" s="165" t="s">
        <v>1130</v>
      </c>
      <c r="C107" s="165" t="s">
        <v>72</v>
      </c>
      <c r="D107" s="17" t="s">
        <v>2000</v>
      </c>
      <c r="E107" s="10">
        <v>1936</v>
      </c>
      <c r="F107" s="10">
        <v>7793</v>
      </c>
      <c r="G107" s="59">
        <v>14649937</v>
      </c>
      <c r="H107" s="10">
        <v>13</v>
      </c>
      <c r="I107" s="10">
        <v>78</v>
      </c>
      <c r="J107" s="59">
        <v>14088.67</v>
      </c>
      <c r="K107" s="10">
        <v>8</v>
      </c>
      <c r="L107" s="10">
        <v>850</v>
      </c>
      <c r="M107" s="10">
        <v>851</v>
      </c>
      <c r="N107" s="59">
        <v>1726318</v>
      </c>
      <c r="O107" s="10">
        <v>77</v>
      </c>
      <c r="P107" s="10">
        <v>77</v>
      </c>
      <c r="Q107" s="59">
        <v>135502</v>
      </c>
      <c r="R107" s="10">
        <v>2863</v>
      </c>
      <c r="S107" s="59">
        <v>16511757</v>
      </c>
    </row>
    <row r="108" spans="2:19" s="1" customFormat="1" ht="11.85" customHeight="1" x14ac:dyDescent="0.15">
      <c r="B108" s="165"/>
      <c r="C108" s="165"/>
      <c r="D108" s="17" t="s">
        <v>2001</v>
      </c>
      <c r="E108" s="8">
        <v>2030</v>
      </c>
      <c r="F108" s="8">
        <v>23085</v>
      </c>
      <c r="G108" s="55">
        <v>5823284</v>
      </c>
      <c r="H108" s="8">
        <v>23</v>
      </c>
      <c r="I108" s="8">
        <v>193</v>
      </c>
      <c r="J108" s="55">
        <v>19564.34</v>
      </c>
      <c r="K108" s="8"/>
      <c r="L108" s="8"/>
      <c r="M108" s="8"/>
      <c r="N108" s="55"/>
      <c r="O108" s="8"/>
      <c r="P108" s="8"/>
      <c r="Q108" s="55"/>
      <c r="R108" s="8">
        <v>2030</v>
      </c>
      <c r="S108" s="55">
        <v>5823284</v>
      </c>
    </row>
    <row r="109" spans="2:19" s="1" customFormat="1" ht="11.85" customHeight="1" x14ac:dyDescent="0.15">
      <c r="B109" s="165"/>
      <c r="C109" s="165"/>
      <c r="D109" s="17" t="s">
        <v>2002</v>
      </c>
      <c r="E109" s="10">
        <v>27</v>
      </c>
      <c r="F109" s="10">
        <v>592</v>
      </c>
      <c r="G109" s="59">
        <v>92445</v>
      </c>
      <c r="H109" s="10"/>
      <c r="I109" s="10">
        <v>0</v>
      </c>
      <c r="J109" s="59"/>
      <c r="K109" s="10"/>
      <c r="L109" s="10"/>
      <c r="M109" s="10"/>
      <c r="N109" s="59"/>
      <c r="O109" s="10"/>
      <c r="P109" s="10"/>
      <c r="Q109" s="59"/>
      <c r="R109" s="10">
        <v>27</v>
      </c>
      <c r="S109" s="59">
        <v>92445</v>
      </c>
    </row>
    <row r="110" spans="2:19" s="1" customFormat="1" ht="11.85" customHeight="1" x14ac:dyDescent="0.15">
      <c r="B110" s="170" t="s">
        <v>2026</v>
      </c>
      <c r="C110" s="170"/>
      <c r="D110" s="170"/>
      <c r="E110" s="13">
        <v>3993</v>
      </c>
      <c r="F110" s="13">
        <v>31470</v>
      </c>
      <c r="G110" s="61">
        <v>20565666</v>
      </c>
      <c r="H110" s="13">
        <v>36</v>
      </c>
      <c r="I110" s="13">
        <v>271</v>
      </c>
      <c r="J110" s="61">
        <v>33653.01</v>
      </c>
      <c r="K110" s="13">
        <v>8</v>
      </c>
      <c r="L110" s="13">
        <v>850</v>
      </c>
      <c r="M110" s="13">
        <v>851</v>
      </c>
      <c r="N110" s="61">
        <v>1726318</v>
      </c>
      <c r="O110" s="13">
        <v>77</v>
      </c>
      <c r="P110" s="13">
        <v>77</v>
      </c>
      <c r="Q110" s="61">
        <v>135502</v>
      </c>
      <c r="R110" s="13">
        <v>4920</v>
      </c>
      <c r="S110" s="61">
        <v>22427486</v>
      </c>
    </row>
    <row r="111" spans="2:19" s="1" customFormat="1" ht="7.7" customHeight="1" x14ac:dyDescent="0.2">
      <c r="B111" s="24"/>
      <c r="C111" s="135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</row>
    <row r="112" spans="2:19" s="1" customFormat="1" ht="11.85" customHeight="1" x14ac:dyDescent="0.15">
      <c r="B112" s="165" t="s">
        <v>1132</v>
      </c>
      <c r="C112" s="165" t="s">
        <v>73</v>
      </c>
      <c r="D112" s="17" t="s">
        <v>2000</v>
      </c>
      <c r="E112" s="8">
        <v>4859</v>
      </c>
      <c r="F112" s="8">
        <v>18560</v>
      </c>
      <c r="G112" s="55">
        <v>20546248</v>
      </c>
      <c r="H112" s="8">
        <v>97</v>
      </c>
      <c r="I112" s="8">
        <v>417</v>
      </c>
      <c r="J112" s="55">
        <v>84900.09</v>
      </c>
      <c r="K112" s="8">
        <v>69</v>
      </c>
      <c r="L112" s="8">
        <v>1253</v>
      </c>
      <c r="M112" s="8">
        <v>1296</v>
      </c>
      <c r="N112" s="55">
        <v>2049581</v>
      </c>
      <c r="O112" s="8">
        <v>988</v>
      </c>
      <c r="P112" s="8">
        <v>1328</v>
      </c>
      <c r="Q112" s="55">
        <v>1311828</v>
      </c>
      <c r="R112" s="8">
        <v>7100</v>
      </c>
      <c r="S112" s="55">
        <v>23907657</v>
      </c>
    </row>
    <row r="113" spans="2:19" s="1" customFormat="1" ht="11.85" customHeight="1" x14ac:dyDescent="0.15">
      <c r="B113" s="165"/>
      <c r="C113" s="165"/>
      <c r="D113" s="17" t="s">
        <v>2001</v>
      </c>
      <c r="E113" s="10">
        <v>703</v>
      </c>
      <c r="F113" s="10">
        <v>8326</v>
      </c>
      <c r="G113" s="59">
        <v>2062684</v>
      </c>
      <c r="H113" s="10">
        <v>20</v>
      </c>
      <c r="I113" s="10">
        <v>281</v>
      </c>
      <c r="J113" s="59">
        <v>27911.32</v>
      </c>
      <c r="K113" s="10"/>
      <c r="L113" s="10"/>
      <c r="M113" s="10"/>
      <c r="N113" s="59"/>
      <c r="O113" s="10"/>
      <c r="P113" s="10"/>
      <c r="Q113" s="59"/>
      <c r="R113" s="10">
        <v>703</v>
      </c>
      <c r="S113" s="59">
        <v>2062684</v>
      </c>
    </row>
    <row r="114" spans="2:19" s="1" customFormat="1" ht="11.85" customHeight="1" x14ac:dyDescent="0.15">
      <c r="B114" s="165"/>
      <c r="C114" s="165"/>
      <c r="D114" s="17" t="s">
        <v>2002</v>
      </c>
      <c r="E114" s="8">
        <v>8</v>
      </c>
      <c r="F114" s="8">
        <v>23</v>
      </c>
      <c r="G114" s="55">
        <v>4180</v>
      </c>
      <c r="H114" s="8"/>
      <c r="I114" s="8">
        <v>0</v>
      </c>
      <c r="J114" s="55"/>
      <c r="K114" s="8"/>
      <c r="L114" s="8"/>
      <c r="M114" s="8"/>
      <c r="N114" s="55"/>
      <c r="O114" s="8"/>
      <c r="P114" s="8"/>
      <c r="Q114" s="55"/>
      <c r="R114" s="8">
        <v>8</v>
      </c>
      <c r="S114" s="55">
        <v>4180</v>
      </c>
    </row>
    <row r="115" spans="2:19" s="1" customFormat="1" ht="11.85" customHeight="1" x14ac:dyDescent="0.15">
      <c r="B115" s="170" t="s">
        <v>2027</v>
      </c>
      <c r="C115" s="170"/>
      <c r="D115" s="170"/>
      <c r="E115" s="13">
        <v>5570</v>
      </c>
      <c r="F115" s="13">
        <v>26909</v>
      </c>
      <c r="G115" s="61">
        <v>22613112</v>
      </c>
      <c r="H115" s="13">
        <v>117</v>
      </c>
      <c r="I115" s="13">
        <v>698</v>
      </c>
      <c r="J115" s="61">
        <v>112811.41</v>
      </c>
      <c r="K115" s="13">
        <v>69</v>
      </c>
      <c r="L115" s="13">
        <v>1253</v>
      </c>
      <c r="M115" s="13">
        <v>1296</v>
      </c>
      <c r="N115" s="61">
        <v>2049581</v>
      </c>
      <c r="O115" s="13">
        <v>988</v>
      </c>
      <c r="P115" s="13">
        <v>1328</v>
      </c>
      <c r="Q115" s="61">
        <v>1311828</v>
      </c>
      <c r="R115" s="13">
        <v>7811</v>
      </c>
      <c r="S115" s="61">
        <v>25974521</v>
      </c>
    </row>
    <row r="116" spans="2:19" s="1" customFormat="1" ht="7.7" customHeight="1" x14ac:dyDescent="0.2">
      <c r="B116" s="24"/>
      <c r="C116" s="135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</row>
    <row r="117" spans="2:19" s="1" customFormat="1" ht="11.85" customHeight="1" x14ac:dyDescent="0.15">
      <c r="B117" s="79" t="s">
        <v>1135</v>
      </c>
      <c r="C117" s="79" t="s">
        <v>74</v>
      </c>
      <c r="D117" s="17" t="s">
        <v>2000</v>
      </c>
      <c r="E117" s="10">
        <v>183</v>
      </c>
      <c r="F117" s="10">
        <v>447</v>
      </c>
      <c r="G117" s="59">
        <v>534362</v>
      </c>
      <c r="H117" s="10"/>
      <c r="I117" s="10">
        <v>0</v>
      </c>
      <c r="J117" s="59"/>
      <c r="K117" s="10">
        <v>1</v>
      </c>
      <c r="L117" s="10">
        <v>37</v>
      </c>
      <c r="M117" s="10">
        <v>37</v>
      </c>
      <c r="N117" s="59">
        <v>66640</v>
      </c>
      <c r="O117" s="10">
        <v>507</v>
      </c>
      <c r="P117" s="10">
        <v>507</v>
      </c>
      <c r="Q117" s="59">
        <v>446592</v>
      </c>
      <c r="R117" s="10">
        <v>727</v>
      </c>
      <c r="S117" s="59">
        <v>1047594</v>
      </c>
    </row>
    <row r="118" spans="2:19" s="1" customFormat="1" ht="11.85" customHeight="1" x14ac:dyDescent="0.15">
      <c r="B118" s="170" t="s">
        <v>2028</v>
      </c>
      <c r="C118" s="170"/>
      <c r="D118" s="170"/>
      <c r="E118" s="13">
        <v>183</v>
      </c>
      <c r="F118" s="13">
        <v>447</v>
      </c>
      <c r="G118" s="61">
        <v>534362</v>
      </c>
      <c r="H118" s="13"/>
      <c r="I118" s="13">
        <v>0</v>
      </c>
      <c r="J118" s="61"/>
      <c r="K118" s="13">
        <v>1</v>
      </c>
      <c r="L118" s="13">
        <v>37</v>
      </c>
      <c r="M118" s="13">
        <v>37</v>
      </c>
      <c r="N118" s="61">
        <v>66640</v>
      </c>
      <c r="O118" s="13">
        <v>507</v>
      </c>
      <c r="P118" s="13">
        <v>507</v>
      </c>
      <c r="Q118" s="61">
        <v>446592</v>
      </c>
      <c r="R118" s="13">
        <v>727</v>
      </c>
      <c r="S118" s="61">
        <v>1047594</v>
      </c>
    </row>
    <row r="119" spans="2:19" s="1" customFormat="1" ht="7.7" customHeight="1" x14ac:dyDescent="0.2">
      <c r="B119" s="24"/>
      <c r="C119" s="135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2:19" s="1" customFormat="1" ht="11.85" customHeight="1" x14ac:dyDescent="0.15">
      <c r="B120" s="165" t="s">
        <v>1136</v>
      </c>
      <c r="C120" s="165" t="s">
        <v>75</v>
      </c>
      <c r="D120" s="17" t="s">
        <v>2000</v>
      </c>
      <c r="E120" s="8">
        <v>733</v>
      </c>
      <c r="F120" s="8">
        <v>9278</v>
      </c>
      <c r="G120" s="55">
        <v>2661627</v>
      </c>
      <c r="H120" s="8">
        <v>162</v>
      </c>
      <c r="I120" s="8">
        <v>1550</v>
      </c>
      <c r="J120" s="55">
        <v>263746.81</v>
      </c>
      <c r="K120" s="8">
        <v>5</v>
      </c>
      <c r="L120" s="8">
        <v>83</v>
      </c>
      <c r="M120" s="8">
        <v>89</v>
      </c>
      <c r="N120" s="55">
        <v>120665</v>
      </c>
      <c r="O120" s="8">
        <v>531</v>
      </c>
      <c r="P120" s="8">
        <v>531</v>
      </c>
      <c r="Q120" s="55">
        <v>632860</v>
      </c>
      <c r="R120" s="8">
        <v>1347</v>
      </c>
      <c r="S120" s="55">
        <v>3415152</v>
      </c>
    </row>
    <row r="121" spans="2:19" s="1" customFormat="1" ht="11.85" customHeight="1" x14ac:dyDescent="0.15">
      <c r="B121" s="165"/>
      <c r="C121" s="165"/>
      <c r="D121" s="17" t="s">
        <v>2001</v>
      </c>
      <c r="E121" s="10">
        <v>666</v>
      </c>
      <c r="F121" s="10">
        <v>17732</v>
      </c>
      <c r="G121" s="59">
        <v>4720818</v>
      </c>
      <c r="H121" s="10">
        <v>161</v>
      </c>
      <c r="I121" s="10">
        <v>702</v>
      </c>
      <c r="J121" s="59">
        <v>76052.629999999903</v>
      </c>
      <c r="K121" s="10"/>
      <c r="L121" s="10"/>
      <c r="M121" s="10"/>
      <c r="N121" s="59"/>
      <c r="O121" s="10"/>
      <c r="P121" s="10"/>
      <c r="Q121" s="59"/>
      <c r="R121" s="10">
        <v>666</v>
      </c>
      <c r="S121" s="59">
        <v>4720818</v>
      </c>
    </row>
    <row r="122" spans="2:19" s="1" customFormat="1" ht="11.85" customHeight="1" x14ac:dyDescent="0.15">
      <c r="B122" s="165"/>
      <c r="C122" s="165"/>
      <c r="D122" s="17" t="s">
        <v>2002</v>
      </c>
      <c r="E122" s="8">
        <v>3</v>
      </c>
      <c r="F122" s="8">
        <v>11</v>
      </c>
      <c r="G122" s="55">
        <v>1760</v>
      </c>
      <c r="H122" s="8"/>
      <c r="I122" s="8">
        <v>0</v>
      </c>
      <c r="J122" s="55"/>
      <c r="K122" s="8"/>
      <c r="L122" s="8"/>
      <c r="M122" s="8"/>
      <c r="N122" s="55"/>
      <c r="O122" s="8"/>
      <c r="P122" s="8"/>
      <c r="Q122" s="55"/>
      <c r="R122" s="8">
        <v>3</v>
      </c>
      <c r="S122" s="55">
        <v>1760</v>
      </c>
    </row>
    <row r="123" spans="2:19" s="1" customFormat="1" ht="11.85" customHeight="1" x14ac:dyDescent="0.15">
      <c r="B123" s="170" t="s">
        <v>2029</v>
      </c>
      <c r="C123" s="170"/>
      <c r="D123" s="170"/>
      <c r="E123" s="13">
        <v>1402</v>
      </c>
      <c r="F123" s="13">
        <v>27021</v>
      </c>
      <c r="G123" s="61">
        <v>7384205</v>
      </c>
      <c r="H123" s="13">
        <v>323</v>
      </c>
      <c r="I123" s="13">
        <v>2252</v>
      </c>
      <c r="J123" s="61">
        <v>339799.44</v>
      </c>
      <c r="K123" s="13">
        <v>5</v>
      </c>
      <c r="L123" s="13">
        <v>83</v>
      </c>
      <c r="M123" s="13">
        <v>89</v>
      </c>
      <c r="N123" s="61">
        <v>120665</v>
      </c>
      <c r="O123" s="13">
        <v>531</v>
      </c>
      <c r="P123" s="13">
        <v>531</v>
      </c>
      <c r="Q123" s="61">
        <v>632860</v>
      </c>
      <c r="R123" s="13">
        <v>2016</v>
      </c>
      <c r="S123" s="61">
        <v>8137730</v>
      </c>
    </row>
    <row r="124" spans="2:19" s="1" customFormat="1" ht="7.7" customHeight="1" x14ac:dyDescent="0.2">
      <c r="B124" s="24"/>
      <c r="C124" s="135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</row>
    <row r="125" spans="2:19" s="1" customFormat="1" ht="11.85" customHeight="1" x14ac:dyDescent="0.15">
      <c r="B125" s="165" t="s">
        <v>1153</v>
      </c>
      <c r="C125" s="165" t="s">
        <v>83</v>
      </c>
      <c r="D125" s="17" t="s">
        <v>2000</v>
      </c>
      <c r="E125" s="10">
        <v>8430</v>
      </c>
      <c r="F125" s="10">
        <v>58607</v>
      </c>
      <c r="G125" s="59">
        <v>61478837</v>
      </c>
      <c r="H125" s="10">
        <v>332</v>
      </c>
      <c r="I125" s="10">
        <v>2668</v>
      </c>
      <c r="J125" s="59">
        <v>706078.55</v>
      </c>
      <c r="K125" s="10">
        <v>196</v>
      </c>
      <c r="L125" s="10">
        <v>2803</v>
      </c>
      <c r="M125" s="10">
        <v>2959</v>
      </c>
      <c r="N125" s="59">
        <v>6622836</v>
      </c>
      <c r="O125" s="10">
        <v>1957</v>
      </c>
      <c r="P125" s="10">
        <v>1957</v>
      </c>
      <c r="Q125" s="59">
        <v>2820624</v>
      </c>
      <c r="R125" s="10">
        <v>13190</v>
      </c>
      <c r="S125" s="59">
        <v>70922297</v>
      </c>
    </row>
    <row r="126" spans="2:19" s="1" customFormat="1" ht="11.85" customHeight="1" x14ac:dyDescent="0.15">
      <c r="B126" s="165"/>
      <c r="C126" s="165"/>
      <c r="D126" s="17" t="s">
        <v>2001</v>
      </c>
      <c r="E126" s="8">
        <v>554</v>
      </c>
      <c r="F126" s="8">
        <v>5453</v>
      </c>
      <c r="G126" s="55">
        <v>1409296</v>
      </c>
      <c r="H126" s="8">
        <v>12</v>
      </c>
      <c r="I126" s="8">
        <v>46</v>
      </c>
      <c r="J126" s="55">
        <v>4998.3100000000004</v>
      </c>
      <c r="K126" s="8"/>
      <c r="L126" s="8"/>
      <c r="M126" s="8"/>
      <c r="N126" s="55"/>
      <c r="O126" s="8"/>
      <c r="P126" s="8"/>
      <c r="Q126" s="55"/>
      <c r="R126" s="8">
        <v>554</v>
      </c>
      <c r="S126" s="55">
        <v>1409296</v>
      </c>
    </row>
    <row r="127" spans="2:19" s="1" customFormat="1" ht="11.85" customHeight="1" x14ac:dyDescent="0.15">
      <c r="B127" s="165"/>
      <c r="C127" s="165"/>
      <c r="D127" s="17" t="s">
        <v>2002</v>
      </c>
      <c r="E127" s="10">
        <v>52</v>
      </c>
      <c r="F127" s="10">
        <v>151</v>
      </c>
      <c r="G127" s="59">
        <v>31845</v>
      </c>
      <c r="H127" s="10"/>
      <c r="I127" s="10">
        <v>0</v>
      </c>
      <c r="J127" s="59"/>
      <c r="K127" s="10"/>
      <c r="L127" s="10"/>
      <c r="M127" s="10"/>
      <c r="N127" s="59"/>
      <c r="O127" s="10"/>
      <c r="P127" s="10"/>
      <c r="Q127" s="59"/>
      <c r="R127" s="10">
        <v>52</v>
      </c>
      <c r="S127" s="59">
        <v>31845</v>
      </c>
    </row>
    <row r="128" spans="2:19" s="1" customFormat="1" ht="11.85" customHeight="1" x14ac:dyDescent="0.15">
      <c r="B128" s="170" t="s">
        <v>2030</v>
      </c>
      <c r="C128" s="170"/>
      <c r="D128" s="170"/>
      <c r="E128" s="13">
        <v>9036</v>
      </c>
      <c r="F128" s="13">
        <v>64211</v>
      </c>
      <c r="G128" s="61">
        <v>62919978</v>
      </c>
      <c r="H128" s="13">
        <v>344</v>
      </c>
      <c r="I128" s="13">
        <v>2714</v>
      </c>
      <c r="J128" s="61">
        <v>711076.86</v>
      </c>
      <c r="K128" s="13">
        <v>196</v>
      </c>
      <c r="L128" s="13">
        <v>2803</v>
      </c>
      <c r="M128" s="13">
        <v>2959</v>
      </c>
      <c r="N128" s="61">
        <v>6622836</v>
      </c>
      <c r="O128" s="13">
        <v>1957</v>
      </c>
      <c r="P128" s="13">
        <v>1957</v>
      </c>
      <c r="Q128" s="61">
        <v>2820624</v>
      </c>
      <c r="R128" s="13">
        <v>13796</v>
      </c>
      <c r="S128" s="61">
        <v>72363438</v>
      </c>
    </row>
    <row r="129" spans="2:19" s="1" customFormat="1" ht="7.7" customHeight="1" x14ac:dyDescent="0.2">
      <c r="B129" s="24"/>
      <c r="C129" s="135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</row>
    <row r="130" spans="2:19" s="1" customFormat="1" ht="11.85" customHeight="1" x14ac:dyDescent="0.15">
      <c r="B130" s="165" t="s">
        <v>1154</v>
      </c>
      <c r="C130" s="165" t="s">
        <v>84</v>
      </c>
      <c r="D130" s="17" t="s">
        <v>2000</v>
      </c>
      <c r="E130" s="8">
        <v>1265</v>
      </c>
      <c r="F130" s="8">
        <v>9703</v>
      </c>
      <c r="G130" s="55">
        <v>4544275</v>
      </c>
      <c r="H130" s="8">
        <v>93</v>
      </c>
      <c r="I130" s="8">
        <v>681</v>
      </c>
      <c r="J130" s="55">
        <v>106389.81</v>
      </c>
      <c r="K130" s="8">
        <v>10</v>
      </c>
      <c r="L130" s="8">
        <v>347</v>
      </c>
      <c r="M130" s="8">
        <v>371</v>
      </c>
      <c r="N130" s="55">
        <v>565772</v>
      </c>
      <c r="O130" s="8">
        <v>692</v>
      </c>
      <c r="P130" s="8">
        <v>692</v>
      </c>
      <c r="Q130" s="55">
        <v>912109</v>
      </c>
      <c r="R130" s="8">
        <v>2304</v>
      </c>
      <c r="S130" s="55">
        <v>6022156</v>
      </c>
    </row>
    <row r="131" spans="2:19" s="1" customFormat="1" ht="11.85" customHeight="1" x14ac:dyDescent="0.15">
      <c r="B131" s="165"/>
      <c r="C131" s="165"/>
      <c r="D131" s="17" t="s">
        <v>2001</v>
      </c>
      <c r="E131" s="10">
        <v>551</v>
      </c>
      <c r="F131" s="10">
        <v>13902</v>
      </c>
      <c r="G131" s="59">
        <v>3367186</v>
      </c>
      <c r="H131" s="10">
        <v>89</v>
      </c>
      <c r="I131" s="10">
        <v>2192</v>
      </c>
      <c r="J131" s="59">
        <v>200108.27</v>
      </c>
      <c r="K131" s="10"/>
      <c r="L131" s="10"/>
      <c r="M131" s="10"/>
      <c r="N131" s="59"/>
      <c r="O131" s="10">
        <v>46</v>
      </c>
      <c r="P131" s="10">
        <v>1088</v>
      </c>
      <c r="Q131" s="59">
        <v>187322</v>
      </c>
      <c r="R131" s="10">
        <v>597</v>
      </c>
      <c r="S131" s="59">
        <v>3554508</v>
      </c>
    </row>
    <row r="132" spans="2:19" s="1" customFormat="1" ht="11.85" customHeight="1" x14ac:dyDescent="0.15">
      <c r="B132" s="165"/>
      <c r="C132" s="165"/>
      <c r="D132" s="17" t="s">
        <v>2002</v>
      </c>
      <c r="E132" s="8">
        <v>383</v>
      </c>
      <c r="F132" s="8">
        <v>8212</v>
      </c>
      <c r="G132" s="55">
        <v>1609176</v>
      </c>
      <c r="H132" s="8">
        <v>4</v>
      </c>
      <c r="I132" s="8">
        <v>12</v>
      </c>
      <c r="J132" s="55">
        <v>1129.5999999999999</v>
      </c>
      <c r="K132" s="8"/>
      <c r="L132" s="8"/>
      <c r="M132" s="8"/>
      <c r="N132" s="55"/>
      <c r="O132" s="8"/>
      <c r="P132" s="8"/>
      <c r="Q132" s="55"/>
      <c r="R132" s="8">
        <v>383</v>
      </c>
      <c r="S132" s="55">
        <v>1609176</v>
      </c>
    </row>
    <row r="133" spans="2:19" s="1" customFormat="1" ht="11.85" customHeight="1" x14ac:dyDescent="0.15">
      <c r="B133" s="170" t="s">
        <v>2031</v>
      </c>
      <c r="C133" s="170"/>
      <c r="D133" s="170"/>
      <c r="E133" s="13">
        <v>2199</v>
      </c>
      <c r="F133" s="13">
        <v>31817</v>
      </c>
      <c r="G133" s="61">
        <v>9520637</v>
      </c>
      <c r="H133" s="13">
        <v>186</v>
      </c>
      <c r="I133" s="13">
        <v>2885</v>
      </c>
      <c r="J133" s="61">
        <v>307627.68</v>
      </c>
      <c r="K133" s="13">
        <v>10</v>
      </c>
      <c r="L133" s="13">
        <v>347</v>
      </c>
      <c r="M133" s="13">
        <v>371</v>
      </c>
      <c r="N133" s="61">
        <v>565772</v>
      </c>
      <c r="O133" s="13">
        <v>738</v>
      </c>
      <c r="P133" s="13">
        <v>1780</v>
      </c>
      <c r="Q133" s="61">
        <v>1099431</v>
      </c>
      <c r="R133" s="13">
        <v>3284</v>
      </c>
      <c r="S133" s="61">
        <v>11185840</v>
      </c>
    </row>
    <row r="134" spans="2:19" s="1" customFormat="1" ht="7.7" customHeight="1" x14ac:dyDescent="0.2">
      <c r="B134" s="24"/>
      <c r="C134" s="135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2:19" s="1" customFormat="1" ht="11.85" customHeight="1" x14ac:dyDescent="0.15">
      <c r="B135" s="165" t="s">
        <v>1155</v>
      </c>
      <c r="C135" s="165" t="s">
        <v>85</v>
      </c>
      <c r="D135" s="17" t="s">
        <v>2000</v>
      </c>
      <c r="E135" s="10">
        <v>1846</v>
      </c>
      <c r="F135" s="10">
        <v>8989</v>
      </c>
      <c r="G135" s="59">
        <v>7289111</v>
      </c>
      <c r="H135" s="10">
        <v>21</v>
      </c>
      <c r="I135" s="10">
        <v>116</v>
      </c>
      <c r="J135" s="59">
        <v>16859.61</v>
      </c>
      <c r="K135" s="10">
        <v>9</v>
      </c>
      <c r="L135" s="10">
        <v>769</v>
      </c>
      <c r="M135" s="10">
        <v>786</v>
      </c>
      <c r="N135" s="59">
        <v>1134240</v>
      </c>
      <c r="O135" s="10">
        <v>2106</v>
      </c>
      <c r="P135" s="10">
        <v>2106</v>
      </c>
      <c r="Q135" s="59">
        <v>2800086</v>
      </c>
      <c r="R135" s="10">
        <v>4721</v>
      </c>
      <c r="S135" s="59">
        <v>11223437</v>
      </c>
    </row>
    <row r="136" spans="2:19" s="1" customFormat="1" ht="11.85" customHeight="1" x14ac:dyDescent="0.15">
      <c r="B136" s="165"/>
      <c r="C136" s="165"/>
      <c r="D136" s="17" t="s">
        <v>2002</v>
      </c>
      <c r="E136" s="8">
        <v>3</v>
      </c>
      <c r="F136" s="8">
        <v>9</v>
      </c>
      <c r="G136" s="55">
        <v>1479</v>
      </c>
      <c r="H136" s="8"/>
      <c r="I136" s="8">
        <v>0</v>
      </c>
      <c r="J136" s="55"/>
      <c r="K136" s="8"/>
      <c r="L136" s="8"/>
      <c r="M136" s="8"/>
      <c r="N136" s="55"/>
      <c r="O136" s="8"/>
      <c r="P136" s="8"/>
      <c r="Q136" s="55"/>
      <c r="R136" s="8">
        <v>3</v>
      </c>
      <c r="S136" s="55">
        <v>1479</v>
      </c>
    </row>
    <row r="137" spans="2:19" s="1" customFormat="1" ht="11.85" customHeight="1" x14ac:dyDescent="0.15">
      <c r="B137" s="170" t="s">
        <v>2032</v>
      </c>
      <c r="C137" s="170"/>
      <c r="D137" s="170"/>
      <c r="E137" s="13">
        <v>1849</v>
      </c>
      <c r="F137" s="13">
        <v>8998</v>
      </c>
      <c r="G137" s="61">
        <v>7290590</v>
      </c>
      <c r="H137" s="13">
        <v>21</v>
      </c>
      <c r="I137" s="13">
        <v>116</v>
      </c>
      <c r="J137" s="61">
        <v>16859.61</v>
      </c>
      <c r="K137" s="13">
        <v>9</v>
      </c>
      <c r="L137" s="13">
        <v>769</v>
      </c>
      <c r="M137" s="13">
        <v>786</v>
      </c>
      <c r="N137" s="61">
        <v>1134240</v>
      </c>
      <c r="O137" s="13">
        <v>2106</v>
      </c>
      <c r="P137" s="13">
        <v>2106</v>
      </c>
      <c r="Q137" s="61">
        <v>2800086</v>
      </c>
      <c r="R137" s="13">
        <v>4724</v>
      </c>
      <c r="S137" s="61">
        <v>11224916</v>
      </c>
    </row>
    <row r="138" spans="2:19" s="1" customFormat="1" ht="7.7" customHeight="1" x14ac:dyDescent="0.2">
      <c r="B138" s="24"/>
      <c r="C138" s="135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</row>
    <row r="139" spans="2:19" s="1" customFormat="1" ht="11.85" customHeight="1" x14ac:dyDescent="0.15">
      <c r="B139" s="165" t="s">
        <v>1156</v>
      </c>
      <c r="C139" s="165" t="s">
        <v>86</v>
      </c>
      <c r="D139" s="17" t="s">
        <v>2000</v>
      </c>
      <c r="E139" s="10">
        <v>2175</v>
      </c>
      <c r="F139" s="10">
        <v>16972</v>
      </c>
      <c r="G139" s="59">
        <v>8027530</v>
      </c>
      <c r="H139" s="10">
        <v>67</v>
      </c>
      <c r="I139" s="10">
        <v>340</v>
      </c>
      <c r="J139" s="59">
        <v>62159.68</v>
      </c>
      <c r="K139" s="10">
        <v>18</v>
      </c>
      <c r="L139" s="10">
        <v>438</v>
      </c>
      <c r="M139" s="10">
        <v>465</v>
      </c>
      <c r="N139" s="59">
        <v>729815</v>
      </c>
      <c r="O139" s="10">
        <v>881</v>
      </c>
      <c r="P139" s="10">
        <v>881</v>
      </c>
      <c r="Q139" s="59">
        <v>1381096</v>
      </c>
      <c r="R139" s="10">
        <v>3494</v>
      </c>
      <c r="S139" s="59">
        <v>10138441</v>
      </c>
    </row>
    <row r="140" spans="2:19" s="1" customFormat="1" ht="11.85" customHeight="1" x14ac:dyDescent="0.15">
      <c r="B140" s="165"/>
      <c r="C140" s="165"/>
      <c r="D140" s="17" t="s">
        <v>2001</v>
      </c>
      <c r="E140" s="8">
        <v>570</v>
      </c>
      <c r="F140" s="8">
        <v>11676</v>
      </c>
      <c r="G140" s="55">
        <v>3505879</v>
      </c>
      <c r="H140" s="8">
        <v>37</v>
      </c>
      <c r="I140" s="8">
        <v>353</v>
      </c>
      <c r="J140" s="55">
        <v>35099.050000000003</v>
      </c>
      <c r="K140" s="8"/>
      <c r="L140" s="8"/>
      <c r="M140" s="8"/>
      <c r="N140" s="55"/>
      <c r="O140" s="8"/>
      <c r="P140" s="8"/>
      <c r="Q140" s="55"/>
      <c r="R140" s="8">
        <v>570</v>
      </c>
      <c r="S140" s="55">
        <v>3505879</v>
      </c>
    </row>
    <row r="141" spans="2:19" s="1" customFormat="1" ht="11.85" customHeight="1" x14ac:dyDescent="0.15">
      <c r="B141" s="165"/>
      <c r="C141" s="165"/>
      <c r="D141" s="17" t="s">
        <v>2002</v>
      </c>
      <c r="E141" s="10">
        <v>64</v>
      </c>
      <c r="F141" s="10">
        <v>537</v>
      </c>
      <c r="G141" s="59">
        <v>85850</v>
      </c>
      <c r="H141" s="10"/>
      <c r="I141" s="10">
        <v>0</v>
      </c>
      <c r="J141" s="59"/>
      <c r="K141" s="10"/>
      <c r="L141" s="10"/>
      <c r="M141" s="10"/>
      <c r="N141" s="59"/>
      <c r="O141" s="10"/>
      <c r="P141" s="10"/>
      <c r="Q141" s="59"/>
      <c r="R141" s="10">
        <v>64</v>
      </c>
      <c r="S141" s="59">
        <v>85850</v>
      </c>
    </row>
    <row r="142" spans="2:19" s="1" customFormat="1" ht="11.85" customHeight="1" x14ac:dyDescent="0.15">
      <c r="B142" s="170" t="s">
        <v>2033</v>
      </c>
      <c r="C142" s="170"/>
      <c r="D142" s="170"/>
      <c r="E142" s="13">
        <v>2809</v>
      </c>
      <c r="F142" s="13">
        <v>29185</v>
      </c>
      <c r="G142" s="61">
        <v>11619259</v>
      </c>
      <c r="H142" s="13">
        <v>104</v>
      </c>
      <c r="I142" s="13">
        <v>693</v>
      </c>
      <c r="J142" s="61">
        <v>97258.73</v>
      </c>
      <c r="K142" s="13">
        <v>18</v>
      </c>
      <c r="L142" s="13">
        <v>438</v>
      </c>
      <c r="M142" s="13">
        <v>465</v>
      </c>
      <c r="N142" s="61">
        <v>729815</v>
      </c>
      <c r="O142" s="13">
        <v>881</v>
      </c>
      <c r="P142" s="13">
        <v>881</v>
      </c>
      <c r="Q142" s="61">
        <v>1381096</v>
      </c>
      <c r="R142" s="13">
        <v>4128</v>
      </c>
      <c r="S142" s="61">
        <v>13730170</v>
      </c>
    </row>
    <row r="143" spans="2:19" s="1" customFormat="1" ht="7.7" customHeight="1" x14ac:dyDescent="0.2">
      <c r="B143" s="24"/>
      <c r="C143" s="135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</row>
    <row r="144" spans="2:19" s="1" customFormat="1" ht="11.85" customHeight="1" x14ac:dyDescent="0.15">
      <c r="B144" s="165" t="s">
        <v>1157</v>
      </c>
      <c r="C144" s="165" t="s">
        <v>87</v>
      </c>
      <c r="D144" s="17" t="s">
        <v>2000</v>
      </c>
      <c r="E144" s="8">
        <v>6578</v>
      </c>
      <c r="F144" s="8">
        <v>43253</v>
      </c>
      <c r="G144" s="55">
        <v>31673244</v>
      </c>
      <c r="H144" s="8">
        <v>262</v>
      </c>
      <c r="I144" s="8">
        <v>2001</v>
      </c>
      <c r="J144" s="55">
        <v>517719.15</v>
      </c>
      <c r="K144" s="8">
        <v>181</v>
      </c>
      <c r="L144" s="8">
        <v>4442</v>
      </c>
      <c r="M144" s="8">
        <v>4738</v>
      </c>
      <c r="N144" s="55">
        <v>9018512</v>
      </c>
      <c r="O144" s="8">
        <v>1826</v>
      </c>
      <c r="P144" s="8">
        <v>2355</v>
      </c>
      <c r="Q144" s="55">
        <v>3028180</v>
      </c>
      <c r="R144" s="8">
        <v>12846</v>
      </c>
      <c r="S144" s="55">
        <v>43719936</v>
      </c>
    </row>
    <row r="145" spans="2:19" s="1" customFormat="1" ht="11.85" customHeight="1" x14ac:dyDescent="0.15">
      <c r="B145" s="165"/>
      <c r="C145" s="165"/>
      <c r="D145" s="17" t="s">
        <v>2001</v>
      </c>
      <c r="E145" s="10">
        <v>1095</v>
      </c>
      <c r="F145" s="10">
        <v>28248</v>
      </c>
      <c r="G145" s="59">
        <v>7561800</v>
      </c>
      <c r="H145" s="10">
        <v>283</v>
      </c>
      <c r="I145" s="10">
        <v>3935</v>
      </c>
      <c r="J145" s="59">
        <v>422870.61</v>
      </c>
      <c r="K145" s="10"/>
      <c r="L145" s="10"/>
      <c r="M145" s="10"/>
      <c r="N145" s="59"/>
      <c r="O145" s="10"/>
      <c r="P145" s="10"/>
      <c r="Q145" s="59"/>
      <c r="R145" s="10">
        <v>1095</v>
      </c>
      <c r="S145" s="59">
        <v>7561800</v>
      </c>
    </row>
    <row r="146" spans="2:19" s="1" customFormat="1" ht="11.85" customHeight="1" x14ac:dyDescent="0.15">
      <c r="B146" s="165"/>
      <c r="C146" s="165"/>
      <c r="D146" s="17" t="s">
        <v>2002</v>
      </c>
      <c r="E146" s="8">
        <v>243</v>
      </c>
      <c r="F146" s="8">
        <v>2564</v>
      </c>
      <c r="G146" s="55">
        <v>410773</v>
      </c>
      <c r="H146" s="8">
        <v>4</v>
      </c>
      <c r="I146" s="8">
        <v>55</v>
      </c>
      <c r="J146" s="55">
        <v>5174.6000000000004</v>
      </c>
      <c r="K146" s="8"/>
      <c r="L146" s="8"/>
      <c r="M146" s="8"/>
      <c r="N146" s="55"/>
      <c r="O146" s="8"/>
      <c r="P146" s="8"/>
      <c r="Q146" s="55"/>
      <c r="R146" s="8">
        <v>243</v>
      </c>
      <c r="S146" s="55">
        <v>410773</v>
      </c>
    </row>
    <row r="147" spans="2:19" s="1" customFormat="1" ht="11.85" customHeight="1" x14ac:dyDescent="0.15">
      <c r="B147" s="170" t="s">
        <v>2034</v>
      </c>
      <c r="C147" s="170"/>
      <c r="D147" s="170"/>
      <c r="E147" s="13">
        <v>7916</v>
      </c>
      <c r="F147" s="13">
        <v>74065</v>
      </c>
      <c r="G147" s="61">
        <v>39645817</v>
      </c>
      <c r="H147" s="13">
        <v>549</v>
      </c>
      <c r="I147" s="13">
        <v>5991</v>
      </c>
      <c r="J147" s="61">
        <v>945764.36</v>
      </c>
      <c r="K147" s="13">
        <v>181</v>
      </c>
      <c r="L147" s="13">
        <v>4442</v>
      </c>
      <c r="M147" s="13">
        <v>4738</v>
      </c>
      <c r="N147" s="61">
        <v>9018512</v>
      </c>
      <c r="O147" s="13">
        <v>1826</v>
      </c>
      <c r="P147" s="13">
        <v>2355</v>
      </c>
      <c r="Q147" s="61">
        <v>3028180</v>
      </c>
      <c r="R147" s="13">
        <v>14184</v>
      </c>
      <c r="S147" s="61">
        <v>51692509</v>
      </c>
    </row>
    <row r="148" spans="2:19" s="1" customFormat="1" ht="7.7" customHeight="1" x14ac:dyDescent="0.2">
      <c r="B148" s="24"/>
      <c r="C148" s="135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</row>
    <row r="149" spans="2:19" s="1" customFormat="1" ht="11.85" customHeight="1" x14ac:dyDescent="0.15">
      <c r="B149" s="165" t="s">
        <v>2035</v>
      </c>
      <c r="C149" s="165" t="s">
        <v>88</v>
      </c>
      <c r="D149" s="17" t="s">
        <v>2000</v>
      </c>
      <c r="E149" s="10">
        <v>7977</v>
      </c>
      <c r="F149" s="10">
        <v>46933</v>
      </c>
      <c r="G149" s="59">
        <v>34708940</v>
      </c>
      <c r="H149" s="10">
        <v>260</v>
      </c>
      <c r="I149" s="10">
        <v>1832</v>
      </c>
      <c r="J149" s="59">
        <v>414698.74</v>
      </c>
      <c r="K149" s="10">
        <v>127</v>
      </c>
      <c r="L149" s="10">
        <v>1903</v>
      </c>
      <c r="M149" s="10">
        <v>2187</v>
      </c>
      <c r="N149" s="59">
        <v>3200687</v>
      </c>
      <c r="O149" s="10">
        <v>2751</v>
      </c>
      <c r="P149" s="10">
        <v>2751</v>
      </c>
      <c r="Q149" s="59">
        <v>5572395</v>
      </c>
      <c r="R149" s="10">
        <v>12631</v>
      </c>
      <c r="S149" s="59">
        <v>43482022</v>
      </c>
    </row>
    <row r="150" spans="2:19" s="1" customFormat="1" ht="11.85" customHeight="1" x14ac:dyDescent="0.15">
      <c r="B150" s="165"/>
      <c r="C150" s="165"/>
      <c r="D150" s="17" t="s">
        <v>2001</v>
      </c>
      <c r="E150" s="8">
        <v>1561</v>
      </c>
      <c r="F150" s="8">
        <v>28496</v>
      </c>
      <c r="G150" s="55">
        <v>6224260</v>
      </c>
      <c r="H150" s="8">
        <v>307</v>
      </c>
      <c r="I150" s="8">
        <v>2133</v>
      </c>
      <c r="J150" s="55">
        <v>211392.7</v>
      </c>
      <c r="K150" s="8"/>
      <c r="L150" s="8"/>
      <c r="M150" s="8"/>
      <c r="N150" s="55"/>
      <c r="O150" s="8"/>
      <c r="P150" s="8"/>
      <c r="Q150" s="55"/>
      <c r="R150" s="8">
        <v>1561</v>
      </c>
      <c r="S150" s="55">
        <v>6224260</v>
      </c>
    </row>
    <row r="151" spans="2:19" s="1" customFormat="1" ht="11.85" customHeight="1" x14ac:dyDescent="0.15">
      <c r="B151" s="165"/>
      <c r="C151" s="165"/>
      <c r="D151" s="17" t="s">
        <v>2002</v>
      </c>
      <c r="E151" s="10">
        <v>298</v>
      </c>
      <c r="F151" s="10">
        <v>1039</v>
      </c>
      <c r="G151" s="59">
        <v>237388</v>
      </c>
      <c r="H151" s="10"/>
      <c r="I151" s="10">
        <v>0</v>
      </c>
      <c r="J151" s="59"/>
      <c r="K151" s="10"/>
      <c r="L151" s="10"/>
      <c r="M151" s="10"/>
      <c r="N151" s="59"/>
      <c r="O151" s="10"/>
      <c r="P151" s="10"/>
      <c r="Q151" s="59"/>
      <c r="R151" s="10">
        <v>298</v>
      </c>
      <c r="S151" s="59">
        <v>237388</v>
      </c>
    </row>
    <row r="152" spans="2:19" s="1" customFormat="1" ht="11.85" customHeight="1" x14ac:dyDescent="0.15">
      <c r="B152" s="170" t="s">
        <v>2036</v>
      </c>
      <c r="C152" s="170"/>
      <c r="D152" s="170"/>
      <c r="E152" s="13">
        <v>9836</v>
      </c>
      <c r="F152" s="13">
        <v>76468</v>
      </c>
      <c r="G152" s="61">
        <v>41170588</v>
      </c>
      <c r="H152" s="13">
        <v>567</v>
      </c>
      <c r="I152" s="13">
        <v>3965</v>
      </c>
      <c r="J152" s="61">
        <v>626091.43999999994</v>
      </c>
      <c r="K152" s="13">
        <v>127</v>
      </c>
      <c r="L152" s="13">
        <v>1903</v>
      </c>
      <c r="M152" s="13">
        <v>2187</v>
      </c>
      <c r="N152" s="61">
        <v>3200687</v>
      </c>
      <c r="O152" s="13">
        <v>2751</v>
      </c>
      <c r="P152" s="13">
        <v>2751</v>
      </c>
      <c r="Q152" s="61">
        <v>5572395</v>
      </c>
      <c r="R152" s="13">
        <v>14490</v>
      </c>
      <c r="S152" s="61">
        <v>49943670</v>
      </c>
    </row>
    <row r="153" spans="2:19" s="1" customFormat="1" ht="7.7" customHeight="1" x14ac:dyDescent="0.2">
      <c r="B153" s="24"/>
      <c r="C153" s="135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</row>
    <row r="154" spans="2:19" s="1" customFormat="1" ht="11.85" customHeight="1" x14ac:dyDescent="0.15">
      <c r="B154" s="165" t="s">
        <v>1158</v>
      </c>
      <c r="C154" s="165" t="s">
        <v>89</v>
      </c>
      <c r="D154" s="17" t="s">
        <v>2000</v>
      </c>
      <c r="E154" s="8">
        <v>3</v>
      </c>
      <c r="F154" s="8">
        <v>22</v>
      </c>
      <c r="G154" s="55">
        <v>7264</v>
      </c>
      <c r="H154" s="8"/>
      <c r="I154" s="8">
        <v>0</v>
      </c>
      <c r="J154" s="55"/>
      <c r="K154" s="8"/>
      <c r="L154" s="8"/>
      <c r="M154" s="8"/>
      <c r="N154" s="55"/>
      <c r="O154" s="8"/>
      <c r="P154" s="8"/>
      <c r="Q154" s="55"/>
      <c r="R154" s="8">
        <v>3</v>
      </c>
      <c r="S154" s="55">
        <v>7264</v>
      </c>
    </row>
    <row r="155" spans="2:19" s="1" customFormat="1" ht="11.85" customHeight="1" x14ac:dyDescent="0.15">
      <c r="B155" s="165"/>
      <c r="C155" s="165"/>
      <c r="D155" s="17" t="s">
        <v>2001</v>
      </c>
      <c r="E155" s="10">
        <v>1392</v>
      </c>
      <c r="F155" s="10">
        <v>29424</v>
      </c>
      <c r="G155" s="59">
        <v>8943120</v>
      </c>
      <c r="H155" s="10">
        <v>10</v>
      </c>
      <c r="I155" s="10">
        <v>33</v>
      </c>
      <c r="J155" s="59">
        <v>2868.37</v>
      </c>
      <c r="K155" s="10"/>
      <c r="L155" s="10"/>
      <c r="M155" s="10"/>
      <c r="N155" s="59"/>
      <c r="O155" s="10">
        <v>2</v>
      </c>
      <c r="P155" s="10">
        <v>65</v>
      </c>
      <c r="Q155" s="59">
        <v>18088</v>
      </c>
      <c r="R155" s="10">
        <v>1394</v>
      </c>
      <c r="S155" s="59">
        <v>8961208</v>
      </c>
    </row>
    <row r="156" spans="2:19" s="1" customFormat="1" ht="11.85" customHeight="1" x14ac:dyDescent="0.15">
      <c r="B156" s="165"/>
      <c r="C156" s="165"/>
      <c r="D156" s="17" t="s">
        <v>2002</v>
      </c>
      <c r="E156" s="8">
        <v>91</v>
      </c>
      <c r="F156" s="8">
        <v>2104</v>
      </c>
      <c r="G156" s="55">
        <v>328558</v>
      </c>
      <c r="H156" s="8"/>
      <c r="I156" s="8">
        <v>0</v>
      </c>
      <c r="J156" s="55"/>
      <c r="K156" s="8"/>
      <c r="L156" s="8"/>
      <c r="M156" s="8"/>
      <c r="N156" s="55"/>
      <c r="O156" s="8"/>
      <c r="P156" s="8"/>
      <c r="Q156" s="55"/>
      <c r="R156" s="8">
        <v>91</v>
      </c>
      <c r="S156" s="55">
        <v>328558</v>
      </c>
    </row>
    <row r="157" spans="2:19" s="1" customFormat="1" ht="11.85" customHeight="1" x14ac:dyDescent="0.15">
      <c r="B157" s="170" t="s">
        <v>2037</v>
      </c>
      <c r="C157" s="170"/>
      <c r="D157" s="170"/>
      <c r="E157" s="13">
        <v>1486</v>
      </c>
      <c r="F157" s="13">
        <v>31550</v>
      </c>
      <c r="G157" s="61">
        <v>9278942</v>
      </c>
      <c r="H157" s="13">
        <v>10</v>
      </c>
      <c r="I157" s="13">
        <v>33</v>
      </c>
      <c r="J157" s="61">
        <v>2868.37</v>
      </c>
      <c r="K157" s="13"/>
      <c r="L157" s="13"/>
      <c r="M157" s="13"/>
      <c r="N157" s="61"/>
      <c r="O157" s="13">
        <v>2</v>
      </c>
      <c r="P157" s="13">
        <v>65</v>
      </c>
      <c r="Q157" s="61">
        <v>18088</v>
      </c>
      <c r="R157" s="13">
        <v>1488</v>
      </c>
      <c r="S157" s="61">
        <v>9297030</v>
      </c>
    </row>
    <row r="158" spans="2:19" s="1" customFormat="1" ht="7.7" customHeight="1" x14ac:dyDescent="0.2">
      <c r="B158" s="24"/>
      <c r="C158" s="135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</row>
    <row r="159" spans="2:19" s="1" customFormat="1" ht="11.85" customHeight="1" x14ac:dyDescent="0.15">
      <c r="B159" s="165" t="s">
        <v>1183</v>
      </c>
      <c r="C159" s="165" t="s">
        <v>100</v>
      </c>
      <c r="D159" s="17" t="s">
        <v>2000</v>
      </c>
      <c r="E159" s="10">
        <v>1227</v>
      </c>
      <c r="F159" s="10">
        <v>7576</v>
      </c>
      <c r="G159" s="59">
        <v>4528587</v>
      </c>
      <c r="H159" s="10">
        <v>63</v>
      </c>
      <c r="I159" s="10">
        <v>462</v>
      </c>
      <c r="J159" s="59">
        <v>66989.48</v>
      </c>
      <c r="K159" s="10">
        <v>9</v>
      </c>
      <c r="L159" s="10">
        <v>803</v>
      </c>
      <c r="M159" s="10">
        <v>825</v>
      </c>
      <c r="N159" s="59">
        <v>1323031</v>
      </c>
      <c r="O159" s="10">
        <v>428</v>
      </c>
      <c r="P159" s="10">
        <v>429</v>
      </c>
      <c r="Q159" s="59">
        <v>581631</v>
      </c>
      <c r="R159" s="10">
        <v>2458</v>
      </c>
      <c r="S159" s="59">
        <v>6433249</v>
      </c>
    </row>
    <row r="160" spans="2:19" s="1" customFormat="1" ht="11.85" customHeight="1" x14ac:dyDescent="0.15">
      <c r="B160" s="165"/>
      <c r="C160" s="165"/>
      <c r="D160" s="17" t="s">
        <v>2001</v>
      </c>
      <c r="E160" s="8">
        <v>341</v>
      </c>
      <c r="F160" s="8">
        <v>7140</v>
      </c>
      <c r="G160" s="55">
        <v>1872437</v>
      </c>
      <c r="H160" s="8">
        <v>5</v>
      </c>
      <c r="I160" s="8">
        <v>21</v>
      </c>
      <c r="J160" s="55">
        <v>2140.2800000000002</v>
      </c>
      <c r="K160" s="8"/>
      <c r="L160" s="8"/>
      <c r="M160" s="8"/>
      <c r="N160" s="55"/>
      <c r="O160" s="8"/>
      <c r="P160" s="8"/>
      <c r="Q160" s="55"/>
      <c r="R160" s="8">
        <v>341</v>
      </c>
      <c r="S160" s="55">
        <v>1872437</v>
      </c>
    </row>
    <row r="161" spans="2:19" s="1" customFormat="1" ht="11.85" customHeight="1" x14ac:dyDescent="0.15">
      <c r="B161" s="165"/>
      <c r="C161" s="165"/>
      <c r="D161" s="17" t="s">
        <v>2002</v>
      </c>
      <c r="E161" s="10">
        <v>179</v>
      </c>
      <c r="F161" s="10">
        <v>4109</v>
      </c>
      <c r="G161" s="59">
        <v>643154</v>
      </c>
      <c r="H161" s="10">
        <v>1</v>
      </c>
      <c r="I161" s="10">
        <v>1</v>
      </c>
      <c r="J161" s="59">
        <v>94.359999999999701</v>
      </c>
      <c r="K161" s="10"/>
      <c r="L161" s="10"/>
      <c r="M161" s="10"/>
      <c r="N161" s="59"/>
      <c r="O161" s="10"/>
      <c r="P161" s="10"/>
      <c r="Q161" s="59"/>
      <c r="R161" s="10">
        <v>179</v>
      </c>
      <c r="S161" s="59">
        <v>643154</v>
      </c>
    </row>
    <row r="162" spans="2:19" s="1" customFormat="1" ht="11.85" customHeight="1" x14ac:dyDescent="0.15">
      <c r="B162" s="170" t="s">
        <v>2038</v>
      </c>
      <c r="C162" s="170"/>
      <c r="D162" s="170"/>
      <c r="E162" s="13">
        <v>1747</v>
      </c>
      <c r="F162" s="13">
        <v>18825</v>
      </c>
      <c r="G162" s="61">
        <v>7044178</v>
      </c>
      <c r="H162" s="13">
        <v>69</v>
      </c>
      <c r="I162" s="13">
        <v>484</v>
      </c>
      <c r="J162" s="61">
        <v>69224.12</v>
      </c>
      <c r="K162" s="13">
        <v>9</v>
      </c>
      <c r="L162" s="13">
        <v>803</v>
      </c>
      <c r="M162" s="13">
        <v>825</v>
      </c>
      <c r="N162" s="61">
        <v>1323031</v>
      </c>
      <c r="O162" s="13">
        <v>428</v>
      </c>
      <c r="P162" s="13">
        <v>429</v>
      </c>
      <c r="Q162" s="61">
        <v>581631</v>
      </c>
      <c r="R162" s="13">
        <v>2978</v>
      </c>
      <c r="S162" s="61">
        <v>8948840</v>
      </c>
    </row>
    <row r="163" spans="2:19" s="1" customFormat="1" ht="7.7" customHeight="1" x14ac:dyDescent="0.2">
      <c r="B163" s="24"/>
      <c r="C163" s="135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</row>
    <row r="164" spans="2:19" s="1" customFormat="1" ht="11.85" customHeight="1" x14ac:dyDescent="0.15">
      <c r="B164" s="165" t="s">
        <v>1184</v>
      </c>
      <c r="C164" s="165" t="s">
        <v>101</v>
      </c>
      <c r="D164" s="17" t="s">
        <v>2000</v>
      </c>
      <c r="E164" s="8">
        <v>8145</v>
      </c>
      <c r="F164" s="8">
        <v>45934</v>
      </c>
      <c r="G164" s="55">
        <v>34275900</v>
      </c>
      <c r="H164" s="8">
        <v>339</v>
      </c>
      <c r="I164" s="8">
        <v>2191</v>
      </c>
      <c r="J164" s="55">
        <v>524421.98</v>
      </c>
      <c r="K164" s="8">
        <v>206</v>
      </c>
      <c r="L164" s="8">
        <v>2827</v>
      </c>
      <c r="M164" s="8">
        <v>3008</v>
      </c>
      <c r="N164" s="55">
        <v>5038143</v>
      </c>
      <c r="O164" s="8">
        <v>1377</v>
      </c>
      <c r="P164" s="8">
        <v>1377</v>
      </c>
      <c r="Q164" s="55">
        <v>2044427</v>
      </c>
      <c r="R164" s="8">
        <v>12349</v>
      </c>
      <c r="S164" s="55">
        <v>41358470</v>
      </c>
    </row>
    <row r="165" spans="2:19" s="1" customFormat="1" ht="11.85" customHeight="1" x14ac:dyDescent="0.15">
      <c r="B165" s="165"/>
      <c r="C165" s="165"/>
      <c r="D165" s="17" t="s">
        <v>2001</v>
      </c>
      <c r="E165" s="10">
        <v>845</v>
      </c>
      <c r="F165" s="10">
        <v>15156</v>
      </c>
      <c r="G165" s="59">
        <v>3920089</v>
      </c>
      <c r="H165" s="10">
        <v>89</v>
      </c>
      <c r="I165" s="10">
        <v>659</v>
      </c>
      <c r="J165" s="59">
        <v>65816.100000000006</v>
      </c>
      <c r="K165" s="10"/>
      <c r="L165" s="10"/>
      <c r="M165" s="10"/>
      <c r="N165" s="59"/>
      <c r="O165" s="10"/>
      <c r="P165" s="10"/>
      <c r="Q165" s="59"/>
      <c r="R165" s="10">
        <v>845</v>
      </c>
      <c r="S165" s="59">
        <v>3920089</v>
      </c>
    </row>
    <row r="166" spans="2:19" s="1" customFormat="1" ht="11.85" customHeight="1" x14ac:dyDescent="0.15">
      <c r="B166" s="165"/>
      <c r="C166" s="165"/>
      <c r="D166" s="17" t="s">
        <v>2002</v>
      </c>
      <c r="E166" s="8">
        <v>128</v>
      </c>
      <c r="F166" s="8">
        <v>436</v>
      </c>
      <c r="G166" s="55">
        <v>72930</v>
      </c>
      <c r="H166" s="8">
        <v>1</v>
      </c>
      <c r="I166" s="8">
        <v>1</v>
      </c>
      <c r="J166" s="55">
        <v>-0.19999999999981799</v>
      </c>
      <c r="K166" s="8"/>
      <c r="L166" s="8"/>
      <c r="M166" s="8"/>
      <c r="N166" s="55"/>
      <c r="O166" s="8"/>
      <c r="P166" s="8"/>
      <c r="Q166" s="55"/>
      <c r="R166" s="8">
        <v>128</v>
      </c>
      <c r="S166" s="55">
        <v>72930</v>
      </c>
    </row>
    <row r="167" spans="2:19" s="1" customFormat="1" ht="11.85" customHeight="1" x14ac:dyDescent="0.15">
      <c r="B167" s="170" t="s">
        <v>2039</v>
      </c>
      <c r="C167" s="170"/>
      <c r="D167" s="170"/>
      <c r="E167" s="13">
        <v>9118</v>
      </c>
      <c r="F167" s="13">
        <v>61526</v>
      </c>
      <c r="G167" s="61">
        <v>38268919</v>
      </c>
      <c r="H167" s="13">
        <v>429</v>
      </c>
      <c r="I167" s="13">
        <v>2851</v>
      </c>
      <c r="J167" s="61">
        <v>590237.88</v>
      </c>
      <c r="K167" s="13">
        <v>206</v>
      </c>
      <c r="L167" s="13">
        <v>2827</v>
      </c>
      <c r="M167" s="13">
        <v>3008</v>
      </c>
      <c r="N167" s="61">
        <v>5038143</v>
      </c>
      <c r="O167" s="13">
        <v>1377</v>
      </c>
      <c r="P167" s="13">
        <v>1377</v>
      </c>
      <c r="Q167" s="61">
        <v>2044427</v>
      </c>
      <c r="R167" s="13">
        <v>13322</v>
      </c>
      <c r="S167" s="61">
        <v>45351489</v>
      </c>
    </row>
    <row r="168" spans="2:19" s="1" customFormat="1" ht="7.7" customHeight="1" x14ac:dyDescent="0.2">
      <c r="B168" s="24"/>
      <c r="C168" s="135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</row>
    <row r="169" spans="2:19" s="1" customFormat="1" ht="11.85" customHeight="1" x14ac:dyDescent="0.15">
      <c r="B169" s="165" t="s">
        <v>1185</v>
      </c>
      <c r="C169" s="165" t="s">
        <v>102</v>
      </c>
      <c r="D169" s="17" t="s">
        <v>2000</v>
      </c>
      <c r="E169" s="10">
        <v>362</v>
      </c>
      <c r="F169" s="10">
        <v>2484</v>
      </c>
      <c r="G169" s="59">
        <v>947535</v>
      </c>
      <c r="H169" s="10">
        <v>2</v>
      </c>
      <c r="I169" s="10">
        <v>7</v>
      </c>
      <c r="J169" s="59">
        <v>984.38</v>
      </c>
      <c r="K169" s="10">
        <v>3</v>
      </c>
      <c r="L169" s="10">
        <v>26</v>
      </c>
      <c r="M169" s="10">
        <v>50</v>
      </c>
      <c r="N169" s="59">
        <v>9841</v>
      </c>
      <c r="O169" s="10"/>
      <c r="P169" s="10"/>
      <c r="Q169" s="59"/>
      <c r="R169" s="10">
        <v>388</v>
      </c>
      <c r="S169" s="59">
        <v>957376</v>
      </c>
    </row>
    <row r="170" spans="2:19" s="1" customFormat="1" ht="11.85" customHeight="1" x14ac:dyDescent="0.15">
      <c r="B170" s="165"/>
      <c r="C170" s="165"/>
      <c r="D170" s="17" t="s">
        <v>2001</v>
      </c>
      <c r="E170" s="8">
        <v>801</v>
      </c>
      <c r="F170" s="8">
        <v>13383</v>
      </c>
      <c r="G170" s="55">
        <v>3899586</v>
      </c>
      <c r="H170" s="8">
        <v>11</v>
      </c>
      <c r="I170" s="8">
        <v>29</v>
      </c>
      <c r="J170" s="55">
        <v>3204.6</v>
      </c>
      <c r="K170" s="8"/>
      <c r="L170" s="8"/>
      <c r="M170" s="8"/>
      <c r="N170" s="55"/>
      <c r="O170" s="8"/>
      <c r="P170" s="8"/>
      <c r="Q170" s="55"/>
      <c r="R170" s="8">
        <v>801</v>
      </c>
      <c r="S170" s="55">
        <v>3899586</v>
      </c>
    </row>
    <row r="171" spans="2:19" s="1" customFormat="1" ht="11.85" customHeight="1" x14ac:dyDescent="0.15">
      <c r="B171" s="165"/>
      <c r="C171" s="165"/>
      <c r="D171" s="17" t="s">
        <v>2002</v>
      </c>
      <c r="E171" s="10">
        <v>145</v>
      </c>
      <c r="F171" s="10">
        <v>2092</v>
      </c>
      <c r="G171" s="59">
        <v>320486</v>
      </c>
      <c r="H171" s="10"/>
      <c r="I171" s="10">
        <v>0</v>
      </c>
      <c r="J171" s="59"/>
      <c r="K171" s="10"/>
      <c r="L171" s="10"/>
      <c r="M171" s="10"/>
      <c r="N171" s="59"/>
      <c r="O171" s="10"/>
      <c r="P171" s="10"/>
      <c r="Q171" s="59"/>
      <c r="R171" s="10">
        <v>145</v>
      </c>
      <c r="S171" s="59">
        <v>320486</v>
      </c>
    </row>
    <row r="172" spans="2:19" s="1" customFormat="1" ht="11.85" customHeight="1" x14ac:dyDescent="0.15">
      <c r="B172" s="170" t="s">
        <v>2040</v>
      </c>
      <c r="C172" s="170"/>
      <c r="D172" s="170"/>
      <c r="E172" s="13">
        <v>1308</v>
      </c>
      <c r="F172" s="13">
        <v>17959</v>
      </c>
      <c r="G172" s="61">
        <v>5167607</v>
      </c>
      <c r="H172" s="13">
        <v>13</v>
      </c>
      <c r="I172" s="13">
        <v>36</v>
      </c>
      <c r="J172" s="61">
        <v>4188.9799999999996</v>
      </c>
      <c r="K172" s="13">
        <v>3</v>
      </c>
      <c r="L172" s="13">
        <v>26</v>
      </c>
      <c r="M172" s="13">
        <v>50</v>
      </c>
      <c r="N172" s="61">
        <v>9841</v>
      </c>
      <c r="O172" s="13"/>
      <c r="P172" s="13"/>
      <c r="Q172" s="61"/>
      <c r="R172" s="13">
        <v>1334</v>
      </c>
      <c r="S172" s="61">
        <v>5177448</v>
      </c>
    </row>
    <row r="173" spans="2:19" s="1" customFormat="1" ht="7.7" customHeight="1" x14ac:dyDescent="0.2">
      <c r="B173" s="24"/>
      <c r="C173" s="135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</row>
    <row r="174" spans="2:19" s="1" customFormat="1" ht="11.85" customHeight="1" x14ac:dyDescent="0.15">
      <c r="B174" s="165" t="s">
        <v>1186</v>
      </c>
      <c r="C174" s="165" t="s">
        <v>103</v>
      </c>
      <c r="D174" s="17" t="s">
        <v>2000</v>
      </c>
      <c r="E174" s="8">
        <v>5961</v>
      </c>
      <c r="F174" s="8">
        <v>35099</v>
      </c>
      <c r="G174" s="55">
        <v>25512032</v>
      </c>
      <c r="H174" s="8">
        <v>221</v>
      </c>
      <c r="I174" s="8">
        <v>1792</v>
      </c>
      <c r="J174" s="55">
        <v>377313.95</v>
      </c>
      <c r="K174" s="8">
        <v>123</v>
      </c>
      <c r="L174" s="8">
        <v>2733</v>
      </c>
      <c r="M174" s="8">
        <v>2833</v>
      </c>
      <c r="N174" s="55">
        <v>5082665</v>
      </c>
      <c r="O174" s="8">
        <v>1393</v>
      </c>
      <c r="P174" s="8">
        <v>1393</v>
      </c>
      <c r="Q174" s="55">
        <v>2258643</v>
      </c>
      <c r="R174" s="8">
        <v>10087</v>
      </c>
      <c r="S174" s="55">
        <v>32853340</v>
      </c>
    </row>
    <row r="175" spans="2:19" s="1" customFormat="1" ht="11.85" customHeight="1" x14ac:dyDescent="0.15">
      <c r="B175" s="165"/>
      <c r="C175" s="165"/>
      <c r="D175" s="17" t="s">
        <v>2001</v>
      </c>
      <c r="E175" s="10">
        <v>999</v>
      </c>
      <c r="F175" s="10">
        <v>24065</v>
      </c>
      <c r="G175" s="59">
        <v>7226476</v>
      </c>
      <c r="H175" s="10">
        <v>118</v>
      </c>
      <c r="I175" s="10">
        <v>1363</v>
      </c>
      <c r="J175" s="59">
        <v>162496.39000000001</v>
      </c>
      <c r="K175" s="10"/>
      <c r="L175" s="10"/>
      <c r="M175" s="10"/>
      <c r="N175" s="59"/>
      <c r="O175" s="10"/>
      <c r="P175" s="10"/>
      <c r="Q175" s="59"/>
      <c r="R175" s="10">
        <v>999</v>
      </c>
      <c r="S175" s="59">
        <v>7226476</v>
      </c>
    </row>
    <row r="176" spans="2:19" s="1" customFormat="1" ht="11.85" customHeight="1" x14ac:dyDescent="0.15">
      <c r="B176" s="165"/>
      <c r="C176" s="165"/>
      <c r="D176" s="17" t="s">
        <v>2002</v>
      </c>
      <c r="E176" s="8">
        <v>58</v>
      </c>
      <c r="F176" s="8">
        <v>432</v>
      </c>
      <c r="G176" s="55">
        <v>68262</v>
      </c>
      <c r="H176" s="8">
        <v>1</v>
      </c>
      <c r="I176" s="8">
        <v>4</v>
      </c>
      <c r="J176" s="55">
        <v>-0.19999999999981799</v>
      </c>
      <c r="K176" s="8"/>
      <c r="L176" s="8"/>
      <c r="M176" s="8"/>
      <c r="N176" s="55"/>
      <c r="O176" s="8"/>
      <c r="P176" s="8"/>
      <c r="Q176" s="55"/>
      <c r="R176" s="8">
        <v>58</v>
      </c>
      <c r="S176" s="55">
        <v>68262</v>
      </c>
    </row>
    <row r="177" spans="2:19" s="1" customFormat="1" ht="11.85" customHeight="1" x14ac:dyDescent="0.15">
      <c r="B177" s="170" t="s">
        <v>2041</v>
      </c>
      <c r="C177" s="170"/>
      <c r="D177" s="170"/>
      <c r="E177" s="13">
        <v>7018</v>
      </c>
      <c r="F177" s="13">
        <v>59596</v>
      </c>
      <c r="G177" s="61">
        <v>32806770</v>
      </c>
      <c r="H177" s="13">
        <v>340</v>
      </c>
      <c r="I177" s="13">
        <v>3159</v>
      </c>
      <c r="J177" s="61">
        <v>539810.14</v>
      </c>
      <c r="K177" s="13">
        <v>123</v>
      </c>
      <c r="L177" s="13">
        <v>2733</v>
      </c>
      <c r="M177" s="13">
        <v>2833</v>
      </c>
      <c r="N177" s="61">
        <v>5082665</v>
      </c>
      <c r="O177" s="13">
        <v>1393</v>
      </c>
      <c r="P177" s="13">
        <v>1393</v>
      </c>
      <c r="Q177" s="61">
        <v>2258643</v>
      </c>
      <c r="R177" s="13">
        <v>11144</v>
      </c>
      <c r="S177" s="61">
        <v>40148078</v>
      </c>
    </row>
    <row r="178" spans="2:19" s="1" customFormat="1" ht="7.7" customHeight="1" x14ac:dyDescent="0.2">
      <c r="B178" s="24"/>
      <c r="C178" s="135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</row>
    <row r="179" spans="2:19" s="1" customFormat="1" ht="11.85" customHeight="1" x14ac:dyDescent="0.15">
      <c r="B179" s="79" t="s">
        <v>1205</v>
      </c>
      <c r="C179" s="79" t="s">
        <v>111</v>
      </c>
      <c r="D179" s="17" t="s">
        <v>2001</v>
      </c>
      <c r="E179" s="10">
        <v>1070</v>
      </c>
      <c r="F179" s="10">
        <v>31860</v>
      </c>
      <c r="G179" s="59">
        <v>11185730</v>
      </c>
      <c r="H179" s="10">
        <v>180</v>
      </c>
      <c r="I179" s="10">
        <v>360</v>
      </c>
      <c r="J179" s="59">
        <v>45770.720000000001</v>
      </c>
      <c r="K179" s="10"/>
      <c r="L179" s="10"/>
      <c r="M179" s="10"/>
      <c r="N179" s="59"/>
      <c r="O179" s="10">
        <v>95</v>
      </c>
      <c r="P179" s="10">
        <v>3275</v>
      </c>
      <c r="Q179" s="59">
        <v>869473</v>
      </c>
      <c r="R179" s="10">
        <v>1165</v>
      </c>
      <c r="S179" s="59">
        <v>12055203</v>
      </c>
    </row>
    <row r="180" spans="2:19" s="1" customFormat="1" ht="11.85" customHeight="1" x14ac:dyDescent="0.15">
      <c r="B180" s="170" t="s">
        <v>2042</v>
      </c>
      <c r="C180" s="170"/>
      <c r="D180" s="170"/>
      <c r="E180" s="13">
        <v>1070</v>
      </c>
      <c r="F180" s="13">
        <v>31860</v>
      </c>
      <c r="G180" s="61">
        <v>11185730</v>
      </c>
      <c r="H180" s="13">
        <v>180</v>
      </c>
      <c r="I180" s="13">
        <v>360</v>
      </c>
      <c r="J180" s="61">
        <v>45770.720000000001</v>
      </c>
      <c r="K180" s="13"/>
      <c r="L180" s="13"/>
      <c r="M180" s="13"/>
      <c r="N180" s="61"/>
      <c r="O180" s="13">
        <v>95</v>
      </c>
      <c r="P180" s="13">
        <v>3275</v>
      </c>
      <c r="Q180" s="61">
        <v>869473</v>
      </c>
      <c r="R180" s="13">
        <v>1165</v>
      </c>
      <c r="S180" s="61">
        <v>12055203</v>
      </c>
    </row>
    <row r="181" spans="2:19" s="1" customFormat="1" ht="7.7" customHeight="1" x14ac:dyDescent="0.2">
      <c r="B181" s="24"/>
      <c r="C181" s="135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</row>
    <row r="182" spans="2:19" s="1" customFormat="1" ht="11.85" customHeight="1" x14ac:dyDescent="0.15">
      <c r="B182" s="165" t="s">
        <v>1206</v>
      </c>
      <c r="C182" s="165" t="s">
        <v>112</v>
      </c>
      <c r="D182" s="17" t="s">
        <v>2000</v>
      </c>
      <c r="E182" s="8">
        <v>4557</v>
      </c>
      <c r="F182" s="8">
        <v>24905</v>
      </c>
      <c r="G182" s="55">
        <v>21131792</v>
      </c>
      <c r="H182" s="8">
        <v>148</v>
      </c>
      <c r="I182" s="8">
        <v>977</v>
      </c>
      <c r="J182" s="55">
        <v>189744.2</v>
      </c>
      <c r="K182" s="8">
        <v>79</v>
      </c>
      <c r="L182" s="8">
        <v>1035</v>
      </c>
      <c r="M182" s="8">
        <v>1179</v>
      </c>
      <c r="N182" s="55">
        <v>1459497</v>
      </c>
      <c r="O182" s="8">
        <v>512</v>
      </c>
      <c r="P182" s="8">
        <v>513</v>
      </c>
      <c r="Q182" s="55">
        <v>803604</v>
      </c>
      <c r="R182" s="8">
        <v>6104</v>
      </c>
      <c r="S182" s="55">
        <v>23394893</v>
      </c>
    </row>
    <row r="183" spans="2:19" s="1" customFormat="1" ht="11.85" customHeight="1" x14ac:dyDescent="0.15">
      <c r="B183" s="165"/>
      <c r="C183" s="165"/>
      <c r="D183" s="17" t="s">
        <v>2001</v>
      </c>
      <c r="E183" s="10">
        <v>680</v>
      </c>
      <c r="F183" s="10">
        <v>14459</v>
      </c>
      <c r="G183" s="59">
        <v>3865475</v>
      </c>
      <c r="H183" s="10">
        <v>65</v>
      </c>
      <c r="I183" s="10">
        <v>630</v>
      </c>
      <c r="J183" s="59">
        <v>63950.2</v>
      </c>
      <c r="K183" s="10"/>
      <c r="L183" s="10"/>
      <c r="M183" s="10"/>
      <c r="N183" s="59"/>
      <c r="O183" s="10"/>
      <c r="P183" s="10"/>
      <c r="Q183" s="59"/>
      <c r="R183" s="10">
        <v>680</v>
      </c>
      <c r="S183" s="59">
        <v>3865475</v>
      </c>
    </row>
    <row r="184" spans="2:19" s="1" customFormat="1" ht="11.85" customHeight="1" x14ac:dyDescent="0.15">
      <c r="B184" s="165"/>
      <c r="C184" s="165"/>
      <c r="D184" s="17" t="s">
        <v>2002</v>
      </c>
      <c r="E184" s="8">
        <v>96</v>
      </c>
      <c r="F184" s="8">
        <v>288</v>
      </c>
      <c r="G184" s="55">
        <v>53728</v>
      </c>
      <c r="H184" s="8"/>
      <c r="I184" s="8">
        <v>0</v>
      </c>
      <c r="J184" s="55"/>
      <c r="K184" s="8"/>
      <c r="L184" s="8"/>
      <c r="M184" s="8"/>
      <c r="N184" s="55"/>
      <c r="O184" s="8"/>
      <c r="P184" s="8"/>
      <c r="Q184" s="55"/>
      <c r="R184" s="8">
        <v>96</v>
      </c>
      <c r="S184" s="55">
        <v>53728</v>
      </c>
    </row>
    <row r="185" spans="2:19" s="1" customFormat="1" ht="11.85" customHeight="1" x14ac:dyDescent="0.15">
      <c r="B185" s="170" t="s">
        <v>2043</v>
      </c>
      <c r="C185" s="170"/>
      <c r="D185" s="170"/>
      <c r="E185" s="13">
        <v>5333</v>
      </c>
      <c r="F185" s="13">
        <v>39652</v>
      </c>
      <c r="G185" s="61">
        <v>25050995</v>
      </c>
      <c r="H185" s="13">
        <v>213</v>
      </c>
      <c r="I185" s="13">
        <v>1607</v>
      </c>
      <c r="J185" s="61">
        <v>253694.4</v>
      </c>
      <c r="K185" s="13">
        <v>79</v>
      </c>
      <c r="L185" s="13">
        <v>1035</v>
      </c>
      <c r="M185" s="13">
        <v>1179</v>
      </c>
      <c r="N185" s="61">
        <v>1459497</v>
      </c>
      <c r="O185" s="13">
        <v>512</v>
      </c>
      <c r="P185" s="13">
        <v>513</v>
      </c>
      <c r="Q185" s="61">
        <v>803604</v>
      </c>
      <c r="R185" s="13">
        <v>6880</v>
      </c>
      <c r="S185" s="61">
        <v>27314096</v>
      </c>
    </row>
    <row r="186" spans="2:19" s="1" customFormat="1" ht="7.7" customHeight="1" x14ac:dyDescent="0.2">
      <c r="B186" s="24"/>
      <c r="C186" s="135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</row>
    <row r="187" spans="2:19" s="1" customFormat="1" ht="11.85" customHeight="1" x14ac:dyDescent="0.15">
      <c r="B187" s="165" t="s">
        <v>1209</v>
      </c>
      <c r="C187" s="165" t="s">
        <v>113</v>
      </c>
      <c r="D187" s="17" t="s">
        <v>2000</v>
      </c>
      <c r="E187" s="10"/>
      <c r="F187" s="10"/>
      <c r="G187" s="59"/>
      <c r="H187" s="10"/>
      <c r="I187" s="10"/>
      <c r="J187" s="59"/>
      <c r="K187" s="10"/>
      <c r="L187" s="10"/>
      <c r="M187" s="10"/>
      <c r="N187" s="59"/>
      <c r="O187" s="10">
        <v>1188</v>
      </c>
      <c r="P187" s="10">
        <v>1188</v>
      </c>
      <c r="Q187" s="59">
        <v>2177486</v>
      </c>
      <c r="R187" s="10">
        <v>1188</v>
      </c>
      <c r="S187" s="59">
        <v>2177486</v>
      </c>
    </row>
    <row r="188" spans="2:19" s="1" customFormat="1" ht="11.85" customHeight="1" x14ac:dyDescent="0.15">
      <c r="B188" s="165"/>
      <c r="C188" s="165"/>
      <c r="D188" s="17" t="s">
        <v>2001</v>
      </c>
      <c r="E188" s="8">
        <v>346</v>
      </c>
      <c r="F188" s="8">
        <v>7243</v>
      </c>
      <c r="G188" s="55">
        <v>1921654</v>
      </c>
      <c r="H188" s="8">
        <v>28</v>
      </c>
      <c r="I188" s="8">
        <v>222</v>
      </c>
      <c r="J188" s="55">
        <v>22344.52</v>
      </c>
      <c r="K188" s="8"/>
      <c r="L188" s="8"/>
      <c r="M188" s="8"/>
      <c r="N188" s="55"/>
      <c r="O188" s="8"/>
      <c r="P188" s="8"/>
      <c r="Q188" s="55"/>
      <c r="R188" s="8">
        <v>346</v>
      </c>
      <c r="S188" s="55">
        <v>1921654</v>
      </c>
    </row>
    <row r="189" spans="2:19" s="1" customFormat="1" ht="11.85" customHeight="1" x14ac:dyDescent="0.15">
      <c r="B189" s="170" t="s">
        <v>2044</v>
      </c>
      <c r="C189" s="170"/>
      <c r="D189" s="170"/>
      <c r="E189" s="13">
        <v>346</v>
      </c>
      <c r="F189" s="13">
        <v>7243</v>
      </c>
      <c r="G189" s="61">
        <v>1921654</v>
      </c>
      <c r="H189" s="13">
        <v>28</v>
      </c>
      <c r="I189" s="13">
        <v>222</v>
      </c>
      <c r="J189" s="61">
        <v>22344.52</v>
      </c>
      <c r="K189" s="13"/>
      <c r="L189" s="13"/>
      <c r="M189" s="13"/>
      <c r="N189" s="61"/>
      <c r="O189" s="13">
        <v>1188</v>
      </c>
      <c r="P189" s="13">
        <v>1188</v>
      </c>
      <c r="Q189" s="61">
        <v>2177486</v>
      </c>
      <c r="R189" s="13">
        <v>1534</v>
      </c>
      <c r="S189" s="61">
        <v>4099140</v>
      </c>
    </row>
    <row r="190" spans="2:19" s="1" customFormat="1" ht="7.7" customHeight="1" x14ac:dyDescent="0.2">
      <c r="B190" s="24"/>
      <c r="C190" s="135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</row>
    <row r="191" spans="2:19" s="1" customFormat="1" ht="11.85" customHeight="1" x14ac:dyDescent="0.15">
      <c r="B191" s="165" t="s">
        <v>1210</v>
      </c>
      <c r="C191" s="165" t="s">
        <v>114</v>
      </c>
      <c r="D191" s="17" t="s">
        <v>2000</v>
      </c>
      <c r="E191" s="10">
        <v>2075</v>
      </c>
      <c r="F191" s="10">
        <v>9934</v>
      </c>
      <c r="G191" s="59">
        <v>11336716</v>
      </c>
      <c r="H191" s="10">
        <v>26</v>
      </c>
      <c r="I191" s="10">
        <v>139</v>
      </c>
      <c r="J191" s="59">
        <v>34200.06</v>
      </c>
      <c r="K191" s="10">
        <v>35</v>
      </c>
      <c r="L191" s="10">
        <v>1296</v>
      </c>
      <c r="M191" s="10">
        <v>1353</v>
      </c>
      <c r="N191" s="59">
        <v>2773179</v>
      </c>
      <c r="O191" s="10">
        <v>211</v>
      </c>
      <c r="P191" s="10">
        <v>219</v>
      </c>
      <c r="Q191" s="59">
        <v>191631</v>
      </c>
      <c r="R191" s="10">
        <v>3582</v>
      </c>
      <c r="S191" s="59">
        <v>14301526</v>
      </c>
    </row>
    <row r="192" spans="2:19" s="1" customFormat="1" ht="11.85" customHeight="1" x14ac:dyDescent="0.15">
      <c r="B192" s="165"/>
      <c r="C192" s="165"/>
      <c r="D192" s="17" t="s">
        <v>2001</v>
      </c>
      <c r="E192" s="8">
        <v>670</v>
      </c>
      <c r="F192" s="8">
        <v>13117</v>
      </c>
      <c r="G192" s="55">
        <v>3319935</v>
      </c>
      <c r="H192" s="8">
        <v>105</v>
      </c>
      <c r="I192" s="8">
        <v>1617</v>
      </c>
      <c r="J192" s="55">
        <v>151897.64000000001</v>
      </c>
      <c r="K192" s="8"/>
      <c r="L192" s="8"/>
      <c r="M192" s="8"/>
      <c r="N192" s="55"/>
      <c r="O192" s="8"/>
      <c r="P192" s="8"/>
      <c r="Q192" s="55"/>
      <c r="R192" s="8">
        <v>670</v>
      </c>
      <c r="S192" s="55">
        <v>3319935</v>
      </c>
    </row>
    <row r="193" spans="2:19" s="1" customFormat="1" ht="11.85" customHeight="1" x14ac:dyDescent="0.15">
      <c r="B193" s="165"/>
      <c r="C193" s="165"/>
      <c r="D193" s="17" t="s">
        <v>2002</v>
      </c>
      <c r="E193" s="10">
        <v>24</v>
      </c>
      <c r="F193" s="10">
        <v>69</v>
      </c>
      <c r="G193" s="59">
        <v>15413</v>
      </c>
      <c r="H193" s="10"/>
      <c r="I193" s="10">
        <v>0</v>
      </c>
      <c r="J193" s="59"/>
      <c r="K193" s="10"/>
      <c r="L193" s="10"/>
      <c r="M193" s="10"/>
      <c r="N193" s="59"/>
      <c r="O193" s="10"/>
      <c r="P193" s="10"/>
      <c r="Q193" s="59"/>
      <c r="R193" s="10">
        <v>24</v>
      </c>
      <c r="S193" s="59">
        <v>15413</v>
      </c>
    </row>
    <row r="194" spans="2:19" s="1" customFormat="1" ht="11.85" customHeight="1" x14ac:dyDescent="0.15">
      <c r="B194" s="170" t="s">
        <v>2045</v>
      </c>
      <c r="C194" s="170"/>
      <c r="D194" s="170"/>
      <c r="E194" s="13">
        <v>2769</v>
      </c>
      <c r="F194" s="13">
        <v>23120</v>
      </c>
      <c r="G194" s="61">
        <v>14672064</v>
      </c>
      <c r="H194" s="13">
        <v>131</v>
      </c>
      <c r="I194" s="13">
        <v>1756</v>
      </c>
      <c r="J194" s="61">
        <v>186097.7</v>
      </c>
      <c r="K194" s="13">
        <v>35</v>
      </c>
      <c r="L194" s="13">
        <v>1296</v>
      </c>
      <c r="M194" s="13">
        <v>1353</v>
      </c>
      <c r="N194" s="61">
        <v>2773179</v>
      </c>
      <c r="O194" s="13">
        <v>211</v>
      </c>
      <c r="P194" s="13">
        <v>219</v>
      </c>
      <c r="Q194" s="61">
        <v>191631</v>
      </c>
      <c r="R194" s="13">
        <v>4276</v>
      </c>
      <c r="S194" s="61">
        <v>17636874</v>
      </c>
    </row>
    <row r="195" spans="2:19" s="1" customFormat="1" ht="7.7" customHeight="1" x14ac:dyDescent="0.2">
      <c r="B195" s="24"/>
      <c r="C195" s="135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</row>
    <row r="196" spans="2:19" s="1" customFormat="1" ht="11.85" customHeight="1" x14ac:dyDescent="0.15">
      <c r="B196" s="165" t="s">
        <v>1222</v>
      </c>
      <c r="C196" s="165" t="s">
        <v>118</v>
      </c>
      <c r="D196" s="17" t="s">
        <v>2000</v>
      </c>
      <c r="E196" s="8"/>
      <c r="F196" s="8"/>
      <c r="G196" s="55"/>
      <c r="H196" s="8"/>
      <c r="I196" s="8"/>
      <c r="J196" s="55"/>
      <c r="K196" s="8"/>
      <c r="L196" s="8"/>
      <c r="M196" s="8"/>
      <c r="N196" s="55"/>
      <c r="O196" s="8">
        <v>1</v>
      </c>
      <c r="P196" s="8">
        <v>2</v>
      </c>
      <c r="Q196" s="55">
        <v>320</v>
      </c>
      <c r="R196" s="8">
        <v>1</v>
      </c>
      <c r="S196" s="55">
        <v>320</v>
      </c>
    </row>
    <row r="197" spans="2:19" s="1" customFormat="1" ht="11.85" customHeight="1" x14ac:dyDescent="0.15">
      <c r="B197" s="165"/>
      <c r="C197" s="165"/>
      <c r="D197" s="17" t="s">
        <v>2001</v>
      </c>
      <c r="E197" s="10">
        <v>509</v>
      </c>
      <c r="F197" s="10">
        <v>16922</v>
      </c>
      <c r="G197" s="59">
        <v>5459108</v>
      </c>
      <c r="H197" s="10">
        <v>82</v>
      </c>
      <c r="I197" s="10">
        <v>262</v>
      </c>
      <c r="J197" s="59">
        <v>27551.48</v>
      </c>
      <c r="K197" s="10"/>
      <c r="L197" s="10"/>
      <c r="M197" s="10"/>
      <c r="N197" s="59"/>
      <c r="O197" s="10"/>
      <c r="P197" s="10"/>
      <c r="Q197" s="59"/>
      <c r="R197" s="10">
        <v>509</v>
      </c>
      <c r="S197" s="59">
        <v>5459108</v>
      </c>
    </row>
    <row r="198" spans="2:19" s="1" customFormat="1" ht="11.85" customHeight="1" x14ac:dyDescent="0.15">
      <c r="B198" s="165"/>
      <c r="C198" s="165"/>
      <c r="D198" s="17" t="s">
        <v>2002</v>
      </c>
      <c r="E198" s="8">
        <v>483</v>
      </c>
      <c r="F198" s="8">
        <v>15110</v>
      </c>
      <c r="G198" s="55">
        <v>2740344</v>
      </c>
      <c r="H198" s="8">
        <v>17</v>
      </c>
      <c r="I198" s="8">
        <v>173</v>
      </c>
      <c r="J198" s="55">
        <v>15807.84</v>
      </c>
      <c r="K198" s="8"/>
      <c r="L198" s="8"/>
      <c r="M198" s="8"/>
      <c r="N198" s="55"/>
      <c r="O198" s="8"/>
      <c r="P198" s="8"/>
      <c r="Q198" s="55"/>
      <c r="R198" s="8">
        <v>483</v>
      </c>
      <c r="S198" s="55">
        <v>2740344</v>
      </c>
    </row>
    <row r="199" spans="2:19" s="1" customFormat="1" ht="11.85" customHeight="1" x14ac:dyDescent="0.15">
      <c r="B199" s="170" t="s">
        <v>2046</v>
      </c>
      <c r="C199" s="170"/>
      <c r="D199" s="170"/>
      <c r="E199" s="13">
        <v>992</v>
      </c>
      <c r="F199" s="13">
        <v>32032</v>
      </c>
      <c r="G199" s="61">
        <v>8199452</v>
      </c>
      <c r="H199" s="13">
        <v>99</v>
      </c>
      <c r="I199" s="13">
        <v>435</v>
      </c>
      <c r="J199" s="61">
        <v>43359.320000000102</v>
      </c>
      <c r="K199" s="13"/>
      <c r="L199" s="13"/>
      <c r="M199" s="13"/>
      <c r="N199" s="61"/>
      <c r="O199" s="13">
        <v>1</v>
      </c>
      <c r="P199" s="13">
        <v>2</v>
      </c>
      <c r="Q199" s="61">
        <v>320</v>
      </c>
      <c r="R199" s="13">
        <v>993</v>
      </c>
      <c r="S199" s="61">
        <v>8199772</v>
      </c>
    </row>
    <row r="200" spans="2:19" s="1" customFormat="1" ht="7.7" customHeight="1" x14ac:dyDescent="0.2">
      <c r="B200" s="24"/>
      <c r="C200" s="135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</row>
    <row r="201" spans="2:19" s="1" customFormat="1" ht="11.85" customHeight="1" x14ac:dyDescent="0.15">
      <c r="B201" s="165" t="s">
        <v>1223</v>
      </c>
      <c r="C201" s="165" t="s">
        <v>119</v>
      </c>
      <c r="D201" s="17" t="s">
        <v>2000</v>
      </c>
      <c r="E201" s="10">
        <v>1058</v>
      </c>
      <c r="F201" s="10">
        <v>6243</v>
      </c>
      <c r="G201" s="59">
        <v>4046594</v>
      </c>
      <c r="H201" s="10">
        <v>30</v>
      </c>
      <c r="I201" s="10">
        <v>149</v>
      </c>
      <c r="J201" s="59">
        <v>23762.42</v>
      </c>
      <c r="K201" s="10">
        <v>17</v>
      </c>
      <c r="L201" s="10">
        <v>405</v>
      </c>
      <c r="M201" s="10">
        <v>418</v>
      </c>
      <c r="N201" s="59">
        <v>690740</v>
      </c>
      <c r="O201" s="10">
        <v>807</v>
      </c>
      <c r="P201" s="10">
        <v>825</v>
      </c>
      <c r="Q201" s="59">
        <v>957158</v>
      </c>
      <c r="R201" s="10">
        <v>2270</v>
      </c>
      <c r="S201" s="59">
        <v>5694492</v>
      </c>
    </row>
    <row r="202" spans="2:19" s="1" customFormat="1" ht="11.85" customHeight="1" x14ac:dyDescent="0.15">
      <c r="B202" s="165"/>
      <c r="C202" s="165"/>
      <c r="D202" s="17" t="s">
        <v>2001</v>
      </c>
      <c r="E202" s="8">
        <v>326</v>
      </c>
      <c r="F202" s="8">
        <v>5281</v>
      </c>
      <c r="G202" s="55">
        <v>1373815</v>
      </c>
      <c r="H202" s="8">
        <v>26</v>
      </c>
      <c r="I202" s="8">
        <v>103</v>
      </c>
      <c r="J202" s="55">
        <v>9411.8200000000106</v>
      </c>
      <c r="K202" s="8"/>
      <c r="L202" s="8"/>
      <c r="M202" s="8"/>
      <c r="N202" s="55"/>
      <c r="O202" s="8"/>
      <c r="P202" s="8"/>
      <c r="Q202" s="55"/>
      <c r="R202" s="8">
        <v>326</v>
      </c>
      <c r="S202" s="55">
        <v>1373815</v>
      </c>
    </row>
    <row r="203" spans="2:19" s="1" customFormat="1" ht="11.85" customHeight="1" x14ac:dyDescent="0.15">
      <c r="B203" s="165"/>
      <c r="C203" s="165"/>
      <c r="D203" s="17" t="s">
        <v>2002</v>
      </c>
      <c r="E203" s="10">
        <v>234</v>
      </c>
      <c r="F203" s="10">
        <v>5170</v>
      </c>
      <c r="G203" s="59">
        <v>1252018</v>
      </c>
      <c r="H203" s="10">
        <v>1</v>
      </c>
      <c r="I203" s="10">
        <v>1</v>
      </c>
      <c r="J203" s="59">
        <v>-0.19999999999981799</v>
      </c>
      <c r="K203" s="10"/>
      <c r="L203" s="10"/>
      <c r="M203" s="10"/>
      <c r="N203" s="59"/>
      <c r="O203" s="10"/>
      <c r="P203" s="10"/>
      <c r="Q203" s="59"/>
      <c r="R203" s="10">
        <v>234</v>
      </c>
      <c r="S203" s="59">
        <v>1252018</v>
      </c>
    </row>
    <row r="204" spans="2:19" s="1" customFormat="1" ht="11.85" customHeight="1" x14ac:dyDescent="0.15">
      <c r="B204" s="170" t="s">
        <v>2047</v>
      </c>
      <c r="C204" s="170"/>
      <c r="D204" s="170"/>
      <c r="E204" s="13">
        <v>1618</v>
      </c>
      <c r="F204" s="13">
        <v>16694</v>
      </c>
      <c r="G204" s="61">
        <v>6672427</v>
      </c>
      <c r="H204" s="13">
        <v>57</v>
      </c>
      <c r="I204" s="13">
        <v>253</v>
      </c>
      <c r="J204" s="61">
        <v>33174.04</v>
      </c>
      <c r="K204" s="13">
        <v>17</v>
      </c>
      <c r="L204" s="13">
        <v>405</v>
      </c>
      <c r="M204" s="13">
        <v>418</v>
      </c>
      <c r="N204" s="61">
        <v>690740</v>
      </c>
      <c r="O204" s="13">
        <v>807</v>
      </c>
      <c r="P204" s="13">
        <v>825</v>
      </c>
      <c r="Q204" s="61">
        <v>957158</v>
      </c>
      <c r="R204" s="13">
        <v>2830</v>
      </c>
      <c r="S204" s="61">
        <v>8320325</v>
      </c>
    </row>
    <row r="205" spans="2:19" s="1" customFormat="1" ht="7.7" customHeight="1" x14ac:dyDescent="0.2">
      <c r="B205" s="24"/>
      <c r="C205" s="135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</row>
    <row r="206" spans="2:19" s="1" customFormat="1" ht="11.85" customHeight="1" x14ac:dyDescent="0.15">
      <c r="B206" s="165" t="s">
        <v>1224</v>
      </c>
      <c r="C206" s="165" t="s">
        <v>120</v>
      </c>
      <c r="D206" s="17" t="s">
        <v>2000</v>
      </c>
      <c r="E206" s="8">
        <v>1878</v>
      </c>
      <c r="F206" s="8">
        <v>10689</v>
      </c>
      <c r="G206" s="55">
        <v>8476266</v>
      </c>
      <c r="H206" s="8">
        <v>37</v>
      </c>
      <c r="I206" s="8">
        <v>169</v>
      </c>
      <c r="J206" s="55">
        <v>31199.61</v>
      </c>
      <c r="K206" s="8">
        <v>13</v>
      </c>
      <c r="L206" s="8">
        <v>162</v>
      </c>
      <c r="M206" s="8">
        <v>192</v>
      </c>
      <c r="N206" s="55">
        <v>218368</v>
      </c>
      <c r="O206" s="8">
        <v>1783</v>
      </c>
      <c r="P206" s="8">
        <v>1910</v>
      </c>
      <c r="Q206" s="55">
        <v>2321441</v>
      </c>
      <c r="R206" s="8">
        <v>3823</v>
      </c>
      <c r="S206" s="55">
        <v>11016075</v>
      </c>
    </row>
    <row r="207" spans="2:19" s="1" customFormat="1" ht="11.85" customHeight="1" x14ac:dyDescent="0.15">
      <c r="B207" s="165"/>
      <c r="C207" s="165"/>
      <c r="D207" s="17" t="s">
        <v>2001</v>
      </c>
      <c r="E207" s="10">
        <v>944</v>
      </c>
      <c r="F207" s="10">
        <v>16949</v>
      </c>
      <c r="G207" s="59">
        <v>4777513</v>
      </c>
      <c r="H207" s="10">
        <v>76</v>
      </c>
      <c r="I207" s="10">
        <v>662</v>
      </c>
      <c r="J207" s="59">
        <v>67084.490000000005</v>
      </c>
      <c r="K207" s="10"/>
      <c r="L207" s="10"/>
      <c r="M207" s="10"/>
      <c r="N207" s="59"/>
      <c r="O207" s="10"/>
      <c r="P207" s="10"/>
      <c r="Q207" s="59"/>
      <c r="R207" s="10">
        <v>944</v>
      </c>
      <c r="S207" s="59">
        <v>4777513</v>
      </c>
    </row>
    <row r="208" spans="2:19" s="1" customFormat="1" ht="11.85" customHeight="1" x14ac:dyDescent="0.15">
      <c r="B208" s="165"/>
      <c r="C208" s="165"/>
      <c r="D208" s="17" t="s">
        <v>2002</v>
      </c>
      <c r="E208" s="8">
        <v>21</v>
      </c>
      <c r="F208" s="8">
        <v>269</v>
      </c>
      <c r="G208" s="55">
        <v>43370</v>
      </c>
      <c r="H208" s="8"/>
      <c r="I208" s="8">
        <v>0</v>
      </c>
      <c r="J208" s="55"/>
      <c r="K208" s="8"/>
      <c r="L208" s="8"/>
      <c r="M208" s="8"/>
      <c r="N208" s="55"/>
      <c r="O208" s="8"/>
      <c r="P208" s="8"/>
      <c r="Q208" s="55"/>
      <c r="R208" s="8">
        <v>21</v>
      </c>
      <c r="S208" s="55">
        <v>43370</v>
      </c>
    </row>
    <row r="209" spans="2:19" s="1" customFormat="1" ht="11.85" customHeight="1" x14ac:dyDescent="0.15">
      <c r="B209" s="170" t="s">
        <v>2048</v>
      </c>
      <c r="C209" s="170"/>
      <c r="D209" s="170"/>
      <c r="E209" s="13">
        <v>2843</v>
      </c>
      <c r="F209" s="13">
        <v>27907</v>
      </c>
      <c r="G209" s="61">
        <v>13297149</v>
      </c>
      <c r="H209" s="13">
        <v>113</v>
      </c>
      <c r="I209" s="13">
        <v>831</v>
      </c>
      <c r="J209" s="61">
        <v>98284.1</v>
      </c>
      <c r="K209" s="13">
        <v>13</v>
      </c>
      <c r="L209" s="13">
        <v>162</v>
      </c>
      <c r="M209" s="13">
        <v>192</v>
      </c>
      <c r="N209" s="61">
        <v>218368</v>
      </c>
      <c r="O209" s="13">
        <v>1783</v>
      </c>
      <c r="P209" s="13">
        <v>1910</v>
      </c>
      <c r="Q209" s="61">
        <v>2321441</v>
      </c>
      <c r="R209" s="13">
        <v>4788</v>
      </c>
      <c r="S209" s="61">
        <v>15836958</v>
      </c>
    </row>
    <row r="210" spans="2:19" s="1" customFormat="1" ht="7.7" customHeight="1" x14ac:dyDescent="0.2">
      <c r="B210" s="24"/>
      <c r="C210" s="135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</row>
    <row r="211" spans="2:19" s="1" customFormat="1" ht="11.85" customHeight="1" x14ac:dyDescent="0.15">
      <c r="B211" s="165" t="s">
        <v>1261</v>
      </c>
      <c r="C211" s="165" t="s">
        <v>124</v>
      </c>
      <c r="D211" s="17" t="s">
        <v>2000</v>
      </c>
      <c r="E211" s="10">
        <v>1566</v>
      </c>
      <c r="F211" s="10">
        <v>8838</v>
      </c>
      <c r="G211" s="59">
        <v>6132840</v>
      </c>
      <c r="H211" s="10">
        <v>18</v>
      </c>
      <c r="I211" s="10">
        <v>100</v>
      </c>
      <c r="J211" s="59">
        <v>14936.7</v>
      </c>
      <c r="K211" s="10">
        <v>18</v>
      </c>
      <c r="L211" s="10">
        <v>328</v>
      </c>
      <c r="M211" s="10">
        <v>346</v>
      </c>
      <c r="N211" s="59">
        <v>548251</v>
      </c>
      <c r="O211" s="10">
        <v>873</v>
      </c>
      <c r="P211" s="10">
        <v>873</v>
      </c>
      <c r="Q211" s="59">
        <v>1279403</v>
      </c>
      <c r="R211" s="10">
        <v>2767</v>
      </c>
      <c r="S211" s="59">
        <v>7960494</v>
      </c>
    </row>
    <row r="212" spans="2:19" s="1" customFormat="1" ht="11.85" customHeight="1" x14ac:dyDescent="0.15">
      <c r="B212" s="165"/>
      <c r="C212" s="165"/>
      <c r="D212" s="17" t="s">
        <v>2001</v>
      </c>
      <c r="E212" s="8">
        <v>453</v>
      </c>
      <c r="F212" s="8">
        <v>7579</v>
      </c>
      <c r="G212" s="55">
        <v>2114174</v>
      </c>
      <c r="H212" s="8">
        <v>12</v>
      </c>
      <c r="I212" s="8">
        <v>73</v>
      </c>
      <c r="J212" s="55">
        <v>6535.01</v>
      </c>
      <c r="K212" s="8"/>
      <c r="L212" s="8"/>
      <c r="M212" s="8"/>
      <c r="N212" s="55"/>
      <c r="O212" s="8"/>
      <c r="P212" s="8"/>
      <c r="Q212" s="55"/>
      <c r="R212" s="8">
        <v>453</v>
      </c>
      <c r="S212" s="55">
        <v>2114174</v>
      </c>
    </row>
    <row r="213" spans="2:19" s="1" customFormat="1" ht="11.85" customHeight="1" x14ac:dyDescent="0.15">
      <c r="B213" s="165"/>
      <c r="C213" s="165"/>
      <c r="D213" s="17" t="s">
        <v>2002</v>
      </c>
      <c r="E213" s="10">
        <v>100</v>
      </c>
      <c r="F213" s="10">
        <v>1441</v>
      </c>
      <c r="G213" s="59">
        <v>224700</v>
      </c>
      <c r="H213" s="10">
        <v>1</v>
      </c>
      <c r="I213" s="10">
        <v>15</v>
      </c>
      <c r="J213" s="59">
        <v>1411.2</v>
      </c>
      <c r="K213" s="10"/>
      <c r="L213" s="10"/>
      <c r="M213" s="10"/>
      <c r="N213" s="59"/>
      <c r="O213" s="10"/>
      <c r="P213" s="10"/>
      <c r="Q213" s="59"/>
      <c r="R213" s="10">
        <v>100</v>
      </c>
      <c r="S213" s="59">
        <v>224700</v>
      </c>
    </row>
    <row r="214" spans="2:19" s="1" customFormat="1" ht="11.85" customHeight="1" x14ac:dyDescent="0.15">
      <c r="B214" s="170" t="s">
        <v>2049</v>
      </c>
      <c r="C214" s="170"/>
      <c r="D214" s="170"/>
      <c r="E214" s="13">
        <v>2119</v>
      </c>
      <c r="F214" s="13">
        <v>17858</v>
      </c>
      <c r="G214" s="61">
        <v>8471714</v>
      </c>
      <c r="H214" s="13">
        <v>31</v>
      </c>
      <c r="I214" s="13">
        <v>188</v>
      </c>
      <c r="J214" s="61">
        <v>22882.91</v>
      </c>
      <c r="K214" s="13">
        <v>18</v>
      </c>
      <c r="L214" s="13">
        <v>328</v>
      </c>
      <c r="M214" s="13">
        <v>346</v>
      </c>
      <c r="N214" s="61">
        <v>548251</v>
      </c>
      <c r="O214" s="13">
        <v>873</v>
      </c>
      <c r="P214" s="13">
        <v>873</v>
      </c>
      <c r="Q214" s="61">
        <v>1279403</v>
      </c>
      <c r="R214" s="13">
        <v>3320</v>
      </c>
      <c r="S214" s="61">
        <v>10299368</v>
      </c>
    </row>
    <row r="215" spans="2:19" s="1" customFormat="1" ht="7.7" customHeight="1" x14ac:dyDescent="0.2">
      <c r="B215" s="24"/>
      <c r="C215" s="135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</row>
    <row r="216" spans="2:19" s="1" customFormat="1" ht="11.85" customHeight="1" x14ac:dyDescent="0.15">
      <c r="B216" s="165" t="s">
        <v>1277</v>
      </c>
      <c r="C216" s="165" t="s">
        <v>127</v>
      </c>
      <c r="D216" s="17" t="s">
        <v>2000</v>
      </c>
      <c r="E216" s="8">
        <v>4167</v>
      </c>
      <c r="F216" s="8">
        <v>30835</v>
      </c>
      <c r="G216" s="55">
        <v>31442417</v>
      </c>
      <c r="H216" s="8">
        <v>138</v>
      </c>
      <c r="I216" s="8">
        <v>1235</v>
      </c>
      <c r="J216" s="55">
        <v>483121.54</v>
      </c>
      <c r="K216" s="8">
        <v>54</v>
      </c>
      <c r="L216" s="8">
        <v>1403</v>
      </c>
      <c r="M216" s="8">
        <v>1449</v>
      </c>
      <c r="N216" s="55">
        <v>2752254</v>
      </c>
      <c r="O216" s="8">
        <v>1464</v>
      </c>
      <c r="P216" s="8">
        <v>1464</v>
      </c>
      <c r="Q216" s="55">
        <v>1995596</v>
      </c>
      <c r="R216" s="8">
        <v>7034</v>
      </c>
      <c r="S216" s="55">
        <v>36190267</v>
      </c>
    </row>
    <row r="217" spans="2:19" s="1" customFormat="1" ht="11.85" customHeight="1" x14ac:dyDescent="0.15">
      <c r="B217" s="165"/>
      <c r="C217" s="165"/>
      <c r="D217" s="17" t="s">
        <v>2001</v>
      </c>
      <c r="E217" s="10">
        <v>613</v>
      </c>
      <c r="F217" s="10">
        <v>8088</v>
      </c>
      <c r="G217" s="59">
        <v>2090986</v>
      </c>
      <c r="H217" s="10">
        <v>4</v>
      </c>
      <c r="I217" s="10">
        <v>9</v>
      </c>
      <c r="J217" s="59">
        <v>964.50999999999794</v>
      </c>
      <c r="K217" s="10"/>
      <c r="L217" s="10"/>
      <c r="M217" s="10"/>
      <c r="N217" s="59"/>
      <c r="O217" s="10"/>
      <c r="P217" s="10"/>
      <c r="Q217" s="59"/>
      <c r="R217" s="10">
        <v>613</v>
      </c>
      <c r="S217" s="59">
        <v>2090986</v>
      </c>
    </row>
    <row r="218" spans="2:19" s="1" customFormat="1" ht="11.85" customHeight="1" x14ac:dyDescent="0.15">
      <c r="B218" s="165"/>
      <c r="C218" s="165"/>
      <c r="D218" s="17" t="s">
        <v>2002</v>
      </c>
      <c r="E218" s="8">
        <v>66</v>
      </c>
      <c r="F218" s="8">
        <v>520</v>
      </c>
      <c r="G218" s="55">
        <v>79325</v>
      </c>
      <c r="H218" s="8">
        <v>1</v>
      </c>
      <c r="I218" s="8">
        <v>18</v>
      </c>
      <c r="J218" s="55">
        <v>-0.19999999999981799</v>
      </c>
      <c r="K218" s="8"/>
      <c r="L218" s="8"/>
      <c r="M218" s="8"/>
      <c r="N218" s="55"/>
      <c r="O218" s="8"/>
      <c r="P218" s="8"/>
      <c r="Q218" s="55"/>
      <c r="R218" s="8">
        <v>66</v>
      </c>
      <c r="S218" s="55">
        <v>79325</v>
      </c>
    </row>
    <row r="219" spans="2:19" s="1" customFormat="1" ht="11.85" customHeight="1" x14ac:dyDescent="0.15">
      <c r="B219" s="170" t="s">
        <v>2050</v>
      </c>
      <c r="C219" s="170"/>
      <c r="D219" s="170"/>
      <c r="E219" s="13">
        <v>4846</v>
      </c>
      <c r="F219" s="13">
        <v>39443</v>
      </c>
      <c r="G219" s="61">
        <v>33612728</v>
      </c>
      <c r="H219" s="13">
        <v>143</v>
      </c>
      <c r="I219" s="13">
        <v>1262</v>
      </c>
      <c r="J219" s="61">
        <v>484085.85</v>
      </c>
      <c r="K219" s="13">
        <v>54</v>
      </c>
      <c r="L219" s="13">
        <v>1403</v>
      </c>
      <c r="M219" s="13">
        <v>1449</v>
      </c>
      <c r="N219" s="61">
        <v>2752254</v>
      </c>
      <c r="O219" s="13">
        <v>1464</v>
      </c>
      <c r="P219" s="13">
        <v>1464</v>
      </c>
      <c r="Q219" s="61">
        <v>1995596</v>
      </c>
      <c r="R219" s="13">
        <v>7713</v>
      </c>
      <c r="S219" s="61">
        <v>38360578</v>
      </c>
    </row>
    <row r="220" spans="2:19" s="1" customFormat="1" ht="7.7" customHeight="1" x14ac:dyDescent="0.2">
      <c r="B220" s="24"/>
      <c r="C220" s="135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</row>
    <row r="221" spans="2:19" s="1" customFormat="1" ht="11.85" customHeight="1" x14ac:dyDescent="0.15">
      <c r="B221" s="79" t="s">
        <v>1286</v>
      </c>
      <c r="C221" s="79" t="s">
        <v>133</v>
      </c>
      <c r="D221" s="17" t="s">
        <v>2001</v>
      </c>
      <c r="E221" s="10">
        <v>949</v>
      </c>
      <c r="F221" s="10">
        <v>31765</v>
      </c>
      <c r="G221" s="59">
        <v>12484656</v>
      </c>
      <c r="H221" s="10">
        <v>68</v>
      </c>
      <c r="I221" s="10">
        <v>787</v>
      </c>
      <c r="J221" s="59">
        <v>118297.47</v>
      </c>
      <c r="K221" s="10"/>
      <c r="L221" s="10"/>
      <c r="M221" s="10"/>
      <c r="N221" s="59"/>
      <c r="O221" s="10">
        <v>125</v>
      </c>
      <c r="P221" s="10">
        <v>1320</v>
      </c>
      <c r="Q221" s="59">
        <v>362318</v>
      </c>
      <c r="R221" s="10">
        <v>1074</v>
      </c>
      <c r="S221" s="59">
        <v>12846974</v>
      </c>
    </row>
    <row r="222" spans="2:19" s="1" customFormat="1" ht="11.85" customHeight="1" x14ac:dyDescent="0.15">
      <c r="B222" s="170" t="s">
        <v>2051</v>
      </c>
      <c r="C222" s="170"/>
      <c r="D222" s="170"/>
      <c r="E222" s="13">
        <v>949</v>
      </c>
      <c r="F222" s="13">
        <v>31765</v>
      </c>
      <c r="G222" s="61">
        <v>12484656</v>
      </c>
      <c r="H222" s="13">
        <v>68</v>
      </c>
      <c r="I222" s="13">
        <v>787</v>
      </c>
      <c r="J222" s="61">
        <v>118297.47</v>
      </c>
      <c r="K222" s="13"/>
      <c r="L222" s="13"/>
      <c r="M222" s="13"/>
      <c r="N222" s="61"/>
      <c r="O222" s="13">
        <v>125</v>
      </c>
      <c r="P222" s="13">
        <v>1320</v>
      </c>
      <c r="Q222" s="61">
        <v>362318</v>
      </c>
      <c r="R222" s="13">
        <v>1074</v>
      </c>
      <c r="S222" s="61">
        <v>12846974</v>
      </c>
    </row>
    <row r="223" spans="2:19" s="1" customFormat="1" ht="7.7" customHeight="1" x14ac:dyDescent="0.2">
      <c r="B223" s="24"/>
      <c r="C223" s="135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</row>
    <row r="224" spans="2:19" s="1" customFormat="1" ht="11.85" customHeight="1" x14ac:dyDescent="0.15">
      <c r="B224" s="165" t="s">
        <v>1296</v>
      </c>
      <c r="C224" s="165" t="s">
        <v>134</v>
      </c>
      <c r="D224" s="17" t="s">
        <v>2000</v>
      </c>
      <c r="E224" s="8"/>
      <c r="F224" s="8"/>
      <c r="G224" s="55"/>
      <c r="H224" s="8"/>
      <c r="I224" s="8"/>
      <c r="J224" s="55"/>
      <c r="K224" s="8"/>
      <c r="L224" s="8"/>
      <c r="M224" s="8"/>
      <c r="N224" s="55"/>
      <c r="O224" s="8">
        <v>11</v>
      </c>
      <c r="P224" s="8">
        <v>16</v>
      </c>
      <c r="Q224" s="55">
        <v>2560</v>
      </c>
      <c r="R224" s="8">
        <v>11</v>
      </c>
      <c r="S224" s="55">
        <v>2560</v>
      </c>
    </row>
    <row r="225" spans="2:19" s="1" customFormat="1" ht="11.85" customHeight="1" x14ac:dyDescent="0.15">
      <c r="B225" s="165"/>
      <c r="C225" s="165"/>
      <c r="D225" s="17" t="s">
        <v>2001</v>
      </c>
      <c r="E225" s="10">
        <v>2231</v>
      </c>
      <c r="F225" s="10">
        <v>52372</v>
      </c>
      <c r="G225" s="59">
        <v>16236292</v>
      </c>
      <c r="H225" s="10">
        <v>261</v>
      </c>
      <c r="I225" s="10">
        <v>1758</v>
      </c>
      <c r="J225" s="59">
        <v>190988.67</v>
      </c>
      <c r="K225" s="10"/>
      <c r="L225" s="10"/>
      <c r="M225" s="10"/>
      <c r="N225" s="59"/>
      <c r="O225" s="10"/>
      <c r="P225" s="10"/>
      <c r="Q225" s="59"/>
      <c r="R225" s="10">
        <v>2231</v>
      </c>
      <c r="S225" s="59">
        <v>16236292</v>
      </c>
    </row>
    <row r="226" spans="2:19" s="1" customFormat="1" ht="11.85" customHeight="1" x14ac:dyDescent="0.15">
      <c r="B226" s="165"/>
      <c r="C226" s="165"/>
      <c r="D226" s="17" t="s">
        <v>2002</v>
      </c>
      <c r="E226" s="8">
        <v>640</v>
      </c>
      <c r="F226" s="8">
        <v>10887</v>
      </c>
      <c r="G226" s="55">
        <v>2689391</v>
      </c>
      <c r="H226" s="8">
        <v>1</v>
      </c>
      <c r="I226" s="8">
        <v>34</v>
      </c>
      <c r="J226" s="55">
        <v>3199.4</v>
      </c>
      <c r="K226" s="8"/>
      <c r="L226" s="8"/>
      <c r="M226" s="8"/>
      <c r="N226" s="55"/>
      <c r="O226" s="8"/>
      <c r="P226" s="8"/>
      <c r="Q226" s="55"/>
      <c r="R226" s="8">
        <v>640</v>
      </c>
      <c r="S226" s="55">
        <v>2689391</v>
      </c>
    </row>
    <row r="227" spans="2:19" s="1" customFormat="1" ht="11.85" customHeight="1" x14ac:dyDescent="0.15">
      <c r="B227" s="170" t="s">
        <v>2052</v>
      </c>
      <c r="C227" s="170"/>
      <c r="D227" s="170"/>
      <c r="E227" s="13">
        <v>2871</v>
      </c>
      <c r="F227" s="13">
        <v>63259</v>
      </c>
      <c r="G227" s="61">
        <v>18925683</v>
      </c>
      <c r="H227" s="13">
        <v>262</v>
      </c>
      <c r="I227" s="13">
        <v>1792</v>
      </c>
      <c r="J227" s="61">
        <v>194188.07</v>
      </c>
      <c r="K227" s="13"/>
      <c r="L227" s="13"/>
      <c r="M227" s="13"/>
      <c r="N227" s="61"/>
      <c r="O227" s="13">
        <v>11</v>
      </c>
      <c r="P227" s="13">
        <v>16</v>
      </c>
      <c r="Q227" s="61">
        <v>2560</v>
      </c>
      <c r="R227" s="13">
        <v>2882</v>
      </c>
      <c r="S227" s="61">
        <v>18928243</v>
      </c>
    </row>
    <row r="228" spans="2:19" s="1" customFormat="1" ht="7.7" customHeight="1" x14ac:dyDescent="0.2">
      <c r="B228" s="24"/>
      <c r="C228" s="135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</row>
    <row r="229" spans="2:19" s="1" customFormat="1" ht="11.85" customHeight="1" x14ac:dyDescent="0.15">
      <c r="B229" s="165" t="s">
        <v>1297</v>
      </c>
      <c r="C229" s="165" t="s">
        <v>135</v>
      </c>
      <c r="D229" s="17" t="s">
        <v>2000</v>
      </c>
      <c r="E229" s="10">
        <v>21257</v>
      </c>
      <c r="F229" s="10">
        <v>121915</v>
      </c>
      <c r="G229" s="59">
        <v>89810491</v>
      </c>
      <c r="H229" s="10">
        <v>646</v>
      </c>
      <c r="I229" s="10">
        <v>3996</v>
      </c>
      <c r="J229" s="59">
        <v>1128797.95</v>
      </c>
      <c r="K229" s="10">
        <v>734</v>
      </c>
      <c r="L229" s="10">
        <v>5232</v>
      </c>
      <c r="M229" s="10">
        <v>6036</v>
      </c>
      <c r="N229" s="59">
        <v>9396101</v>
      </c>
      <c r="O229" s="10">
        <v>2228</v>
      </c>
      <c r="P229" s="10">
        <v>2842</v>
      </c>
      <c r="Q229" s="59">
        <v>3150342</v>
      </c>
      <c r="R229" s="10">
        <v>28717</v>
      </c>
      <c r="S229" s="59">
        <v>102356934</v>
      </c>
    </row>
    <row r="230" spans="2:19" s="1" customFormat="1" ht="11.85" customHeight="1" x14ac:dyDescent="0.15">
      <c r="B230" s="165"/>
      <c r="C230" s="165"/>
      <c r="D230" s="17" t="s">
        <v>2001</v>
      </c>
      <c r="E230" s="8">
        <v>549</v>
      </c>
      <c r="F230" s="8">
        <v>12129</v>
      </c>
      <c r="G230" s="55">
        <v>3888411</v>
      </c>
      <c r="H230" s="8">
        <v>18</v>
      </c>
      <c r="I230" s="8">
        <v>110</v>
      </c>
      <c r="J230" s="55">
        <v>11960.69</v>
      </c>
      <c r="K230" s="8"/>
      <c r="L230" s="8"/>
      <c r="M230" s="8"/>
      <c r="N230" s="55"/>
      <c r="O230" s="8"/>
      <c r="P230" s="8"/>
      <c r="Q230" s="55"/>
      <c r="R230" s="8">
        <v>549</v>
      </c>
      <c r="S230" s="55">
        <v>3888411</v>
      </c>
    </row>
    <row r="231" spans="2:19" s="1" customFormat="1" ht="11.85" customHeight="1" x14ac:dyDescent="0.15">
      <c r="B231" s="165"/>
      <c r="C231" s="165"/>
      <c r="D231" s="17" t="s">
        <v>2002</v>
      </c>
      <c r="E231" s="10">
        <v>1065</v>
      </c>
      <c r="F231" s="10">
        <v>3034</v>
      </c>
      <c r="G231" s="59">
        <v>716592</v>
      </c>
      <c r="H231" s="10"/>
      <c r="I231" s="10">
        <v>0</v>
      </c>
      <c r="J231" s="59"/>
      <c r="K231" s="10"/>
      <c r="L231" s="10"/>
      <c r="M231" s="10"/>
      <c r="N231" s="59"/>
      <c r="O231" s="10"/>
      <c r="P231" s="10"/>
      <c r="Q231" s="59"/>
      <c r="R231" s="10">
        <v>1065</v>
      </c>
      <c r="S231" s="59">
        <v>716592</v>
      </c>
    </row>
    <row r="232" spans="2:19" s="1" customFormat="1" ht="11.85" customHeight="1" x14ac:dyDescent="0.15">
      <c r="B232" s="170" t="s">
        <v>2053</v>
      </c>
      <c r="C232" s="170"/>
      <c r="D232" s="170"/>
      <c r="E232" s="13">
        <v>22871</v>
      </c>
      <c r="F232" s="13">
        <v>137078</v>
      </c>
      <c r="G232" s="61">
        <v>94415494</v>
      </c>
      <c r="H232" s="13">
        <v>664</v>
      </c>
      <c r="I232" s="13">
        <v>4106</v>
      </c>
      <c r="J232" s="61">
        <v>1140758.6399999999</v>
      </c>
      <c r="K232" s="13">
        <v>734</v>
      </c>
      <c r="L232" s="13">
        <v>5232</v>
      </c>
      <c r="M232" s="13">
        <v>6036</v>
      </c>
      <c r="N232" s="61">
        <v>9396101</v>
      </c>
      <c r="O232" s="13">
        <v>2228</v>
      </c>
      <c r="P232" s="13">
        <v>2842</v>
      </c>
      <c r="Q232" s="61">
        <v>3150342</v>
      </c>
      <c r="R232" s="13">
        <v>30331</v>
      </c>
      <c r="S232" s="61">
        <v>106961937</v>
      </c>
    </row>
    <row r="233" spans="2:19" s="1" customFormat="1" ht="7.7" customHeight="1" x14ac:dyDescent="0.2">
      <c r="B233" s="24"/>
      <c r="C233" s="135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</row>
    <row r="234" spans="2:19" s="1" customFormat="1" ht="11.85" customHeight="1" x14ac:dyDescent="0.15">
      <c r="B234" s="165" t="s">
        <v>1349</v>
      </c>
      <c r="C234" s="165" t="s">
        <v>137</v>
      </c>
      <c r="D234" s="17" t="s">
        <v>2001</v>
      </c>
      <c r="E234" s="8">
        <v>531</v>
      </c>
      <c r="F234" s="8">
        <v>16143</v>
      </c>
      <c r="G234" s="55">
        <v>4420257</v>
      </c>
      <c r="H234" s="8">
        <v>143</v>
      </c>
      <c r="I234" s="8">
        <v>645</v>
      </c>
      <c r="J234" s="55">
        <v>69762.3100000001</v>
      </c>
      <c r="K234" s="8"/>
      <c r="L234" s="8"/>
      <c r="M234" s="8"/>
      <c r="N234" s="55"/>
      <c r="O234" s="8"/>
      <c r="P234" s="8"/>
      <c r="Q234" s="55"/>
      <c r="R234" s="8">
        <v>531</v>
      </c>
      <c r="S234" s="55">
        <v>4420257</v>
      </c>
    </row>
    <row r="235" spans="2:19" s="1" customFormat="1" ht="11.85" customHeight="1" x14ac:dyDescent="0.15">
      <c r="B235" s="165"/>
      <c r="C235" s="165"/>
      <c r="D235" s="17" t="s">
        <v>2002</v>
      </c>
      <c r="E235" s="10">
        <v>107</v>
      </c>
      <c r="F235" s="10">
        <v>3083</v>
      </c>
      <c r="G235" s="59">
        <v>477594</v>
      </c>
      <c r="H235" s="10">
        <v>4</v>
      </c>
      <c r="I235" s="10">
        <v>62</v>
      </c>
      <c r="J235" s="59">
        <v>5834.32</v>
      </c>
      <c r="K235" s="10"/>
      <c r="L235" s="10"/>
      <c r="M235" s="10"/>
      <c r="N235" s="59"/>
      <c r="O235" s="10"/>
      <c r="P235" s="10"/>
      <c r="Q235" s="59"/>
      <c r="R235" s="10">
        <v>107</v>
      </c>
      <c r="S235" s="59">
        <v>477594</v>
      </c>
    </row>
    <row r="236" spans="2:19" s="1" customFormat="1" ht="11.85" customHeight="1" x14ac:dyDescent="0.15">
      <c r="B236" s="170" t="s">
        <v>2054</v>
      </c>
      <c r="C236" s="170"/>
      <c r="D236" s="170"/>
      <c r="E236" s="13">
        <v>638</v>
      </c>
      <c r="F236" s="13">
        <v>19226</v>
      </c>
      <c r="G236" s="61">
        <v>4897851</v>
      </c>
      <c r="H236" s="13">
        <v>147</v>
      </c>
      <c r="I236" s="13">
        <v>707</v>
      </c>
      <c r="J236" s="61">
        <v>75596.630000000107</v>
      </c>
      <c r="K236" s="13"/>
      <c r="L236" s="13"/>
      <c r="M236" s="13"/>
      <c r="N236" s="61"/>
      <c r="O236" s="13"/>
      <c r="P236" s="13"/>
      <c r="Q236" s="61"/>
      <c r="R236" s="13">
        <v>638</v>
      </c>
      <c r="S236" s="61">
        <v>4897851</v>
      </c>
    </row>
    <row r="237" spans="2:19" s="1" customFormat="1" ht="7.7" customHeight="1" x14ac:dyDescent="0.2">
      <c r="B237" s="24"/>
      <c r="C237" s="135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</row>
    <row r="238" spans="2:19" s="1" customFormat="1" ht="11.85" customHeight="1" x14ac:dyDescent="0.15">
      <c r="B238" s="165" t="s">
        <v>1350</v>
      </c>
      <c r="C238" s="165" t="s">
        <v>138</v>
      </c>
      <c r="D238" s="17" t="s">
        <v>2001</v>
      </c>
      <c r="E238" s="8">
        <v>717</v>
      </c>
      <c r="F238" s="8">
        <v>17637</v>
      </c>
      <c r="G238" s="55">
        <v>5341500</v>
      </c>
      <c r="H238" s="8">
        <v>5</v>
      </c>
      <c r="I238" s="8">
        <v>23</v>
      </c>
      <c r="J238" s="55">
        <v>1659.24</v>
      </c>
      <c r="K238" s="8"/>
      <c r="L238" s="8"/>
      <c r="M238" s="8"/>
      <c r="N238" s="55"/>
      <c r="O238" s="8"/>
      <c r="P238" s="8"/>
      <c r="Q238" s="55"/>
      <c r="R238" s="8">
        <v>717</v>
      </c>
      <c r="S238" s="55">
        <v>5341500</v>
      </c>
    </row>
    <row r="239" spans="2:19" s="1" customFormat="1" ht="11.85" customHeight="1" x14ac:dyDescent="0.15">
      <c r="B239" s="165"/>
      <c r="C239" s="165"/>
      <c r="D239" s="17" t="s">
        <v>2002</v>
      </c>
      <c r="E239" s="10">
        <v>72</v>
      </c>
      <c r="F239" s="10">
        <v>1708</v>
      </c>
      <c r="G239" s="59">
        <v>222635</v>
      </c>
      <c r="H239" s="10">
        <v>1</v>
      </c>
      <c r="I239" s="10">
        <v>521</v>
      </c>
      <c r="J239" s="59">
        <v>49020.4</v>
      </c>
      <c r="K239" s="10"/>
      <c r="L239" s="10"/>
      <c r="M239" s="10"/>
      <c r="N239" s="59"/>
      <c r="O239" s="10"/>
      <c r="P239" s="10"/>
      <c r="Q239" s="59"/>
      <c r="R239" s="10">
        <v>72</v>
      </c>
      <c r="S239" s="59">
        <v>222635</v>
      </c>
    </row>
    <row r="240" spans="2:19" s="1" customFormat="1" ht="11.85" customHeight="1" x14ac:dyDescent="0.15">
      <c r="B240" s="170" t="s">
        <v>2055</v>
      </c>
      <c r="C240" s="170"/>
      <c r="D240" s="170"/>
      <c r="E240" s="13">
        <v>789</v>
      </c>
      <c r="F240" s="13">
        <v>19345</v>
      </c>
      <c r="G240" s="61">
        <v>5564135</v>
      </c>
      <c r="H240" s="13">
        <v>6</v>
      </c>
      <c r="I240" s="13">
        <v>544</v>
      </c>
      <c r="J240" s="61">
        <v>50679.64</v>
      </c>
      <c r="K240" s="13"/>
      <c r="L240" s="13"/>
      <c r="M240" s="13"/>
      <c r="N240" s="61"/>
      <c r="O240" s="13"/>
      <c r="P240" s="13"/>
      <c r="Q240" s="61"/>
      <c r="R240" s="13">
        <v>789</v>
      </c>
      <c r="S240" s="61">
        <v>5564135</v>
      </c>
    </row>
    <row r="241" spans="2:19" s="1" customFormat="1" ht="7.7" customHeight="1" x14ac:dyDescent="0.2">
      <c r="B241" s="24"/>
      <c r="C241" s="135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</row>
    <row r="242" spans="2:19" s="1" customFormat="1" ht="11.85" customHeight="1" x14ac:dyDescent="0.15">
      <c r="B242" s="165" t="s">
        <v>1352</v>
      </c>
      <c r="C242" s="165" t="s">
        <v>139</v>
      </c>
      <c r="D242" s="17" t="s">
        <v>2000</v>
      </c>
      <c r="E242" s="8">
        <v>143</v>
      </c>
      <c r="F242" s="8">
        <v>1653</v>
      </c>
      <c r="G242" s="55">
        <v>371894</v>
      </c>
      <c r="H242" s="8">
        <v>14</v>
      </c>
      <c r="I242" s="8">
        <v>96</v>
      </c>
      <c r="J242" s="55">
        <v>13972.09</v>
      </c>
      <c r="K242" s="8"/>
      <c r="L242" s="8">
        <v>3</v>
      </c>
      <c r="M242" s="8">
        <v>6</v>
      </c>
      <c r="N242" s="55">
        <v>941</v>
      </c>
      <c r="O242" s="8"/>
      <c r="P242" s="8"/>
      <c r="Q242" s="55"/>
      <c r="R242" s="8">
        <v>146</v>
      </c>
      <c r="S242" s="55">
        <v>372835</v>
      </c>
    </row>
    <row r="243" spans="2:19" s="1" customFormat="1" ht="11.85" customHeight="1" x14ac:dyDescent="0.15">
      <c r="B243" s="165"/>
      <c r="C243" s="165"/>
      <c r="D243" s="17" t="s">
        <v>2001</v>
      </c>
      <c r="E243" s="10">
        <v>836</v>
      </c>
      <c r="F243" s="10">
        <v>23858</v>
      </c>
      <c r="G243" s="59">
        <v>7950739</v>
      </c>
      <c r="H243" s="10">
        <v>34</v>
      </c>
      <c r="I243" s="10">
        <v>129</v>
      </c>
      <c r="J243" s="59">
        <v>14512.23</v>
      </c>
      <c r="K243" s="10"/>
      <c r="L243" s="10"/>
      <c r="M243" s="10"/>
      <c r="N243" s="59"/>
      <c r="O243" s="10"/>
      <c r="P243" s="10"/>
      <c r="Q243" s="59"/>
      <c r="R243" s="10">
        <v>836</v>
      </c>
      <c r="S243" s="59">
        <v>7950739</v>
      </c>
    </row>
    <row r="244" spans="2:19" s="1" customFormat="1" ht="11.85" customHeight="1" x14ac:dyDescent="0.15">
      <c r="B244" s="165"/>
      <c r="C244" s="165"/>
      <c r="D244" s="17" t="s">
        <v>2002</v>
      </c>
      <c r="E244" s="8">
        <v>125</v>
      </c>
      <c r="F244" s="8">
        <v>3873</v>
      </c>
      <c r="G244" s="55">
        <v>601208</v>
      </c>
      <c r="H244" s="8">
        <v>3</v>
      </c>
      <c r="I244" s="8">
        <v>59</v>
      </c>
      <c r="J244" s="55">
        <v>5550.2</v>
      </c>
      <c r="K244" s="8"/>
      <c r="L244" s="8"/>
      <c r="M244" s="8"/>
      <c r="N244" s="55"/>
      <c r="O244" s="8"/>
      <c r="P244" s="8"/>
      <c r="Q244" s="55"/>
      <c r="R244" s="8">
        <v>125</v>
      </c>
      <c r="S244" s="55">
        <v>601208</v>
      </c>
    </row>
    <row r="245" spans="2:19" s="1" customFormat="1" ht="11.85" customHeight="1" x14ac:dyDescent="0.15">
      <c r="B245" s="170" t="s">
        <v>2056</v>
      </c>
      <c r="C245" s="170"/>
      <c r="D245" s="170"/>
      <c r="E245" s="13">
        <v>1104</v>
      </c>
      <c r="F245" s="13">
        <v>29384</v>
      </c>
      <c r="G245" s="61">
        <v>8923841</v>
      </c>
      <c r="H245" s="13">
        <v>51</v>
      </c>
      <c r="I245" s="13">
        <v>284</v>
      </c>
      <c r="J245" s="61">
        <v>34034.519999999997</v>
      </c>
      <c r="K245" s="13"/>
      <c r="L245" s="13">
        <v>3</v>
      </c>
      <c r="M245" s="13">
        <v>6</v>
      </c>
      <c r="N245" s="61">
        <v>941</v>
      </c>
      <c r="O245" s="13"/>
      <c r="P245" s="13"/>
      <c r="Q245" s="61"/>
      <c r="R245" s="13">
        <v>1107</v>
      </c>
      <c r="S245" s="61">
        <v>8924782</v>
      </c>
    </row>
    <row r="246" spans="2:19" s="1" customFormat="1" ht="7.7" customHeight="1" x14ac:dyDescent="0.2">
      <c r="B246" s="24"/>
      <c r="C246" s="135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</row>
    <row r="247" spans="2:19" s="1" customFormat="1" ht="11.85" customHeight="1" x14ac:dyDescent="0.15">
      <c r="B247" s="165" t="s">
        <v>1353</v>
      </c>
      <c r="C247" s="165" t="s">
        <v>140</v>
      </c>
      <c r="D247" s="17" t="s">
        <v>2001</v>
      </c>
      <c r="E247" s="10">
        <v>493</v>
      </c>
      <c r="F247" s="10">
        <v>15681</v>
      </c>
      <c r="G247" s="59">
        <v>4281616</v>
      </c>
      <c r="H247" s="10">
        <v>190</v>
      </c>
      <c r="I247" s="10">
        <v>669</v>
      </c>
      <c r="J247" s="59">
        <v>64329.8999999999</v>
      </c>
      <c r="K247" s="10"/>
      <c r="L247" s="10"/>
      <c r="M247" s="10"/>
      <c r="N247" s="59"/>
      <c r="O247" s="10"/>
      <c r="P247" s="10"/>
      <c r="Q247" s="59"/>
      <c r="R247" s="10">
        <v>493</v>
      </c>
      <c r="S247" s="59">
        <v>4281616</v>
      </c>
    </row>
    <row r="248" spans="2:19" s="1" customFormat="1" ht="11.85" customHeight="1" x14ac:dyDescent="0.15">
      <c r="B248" s="165"/>
      <c r="C248" s="165"/>
      <c r="D248" s="17" t="s">
        <v>2002</v>
      </c>
      <c r="E248" s="8">
        <v>413</v>
      </c>
      <c r="F248" s="8">
        <v>12649</v>
      </c>
      <c r="G248" s="55">
        <v>1973252</v>
      </c>
      <c r="H248" s="8">
        <v>4</v>
      </c>
      <c r="I248" s="8">
        <v>32</v>
      </c>
      <c r="J248" s="55">
        <v>3011.6</v>
      </c>
      <c r="K248" s="8"/>
      <c r="L248" s="8"/>
      <c r="M248" s="8"/>
      <c r="N248" s="55"/>
      <c r="O248" s="8"/>
      <c r="P248" s="8"/>
      <c r="Q248" s="55"/>
      <c r="R248" s="8">
        <v>413</v>
      </c>
      <c r="S248" s="55">
        <v>1973252</v>
      </c>
    </row>
    <row r="249" spans="2:19" s="1" customFormat="1" ht="11.85" customHeight="1" x14ac:dyDescent="0.15">
      <c r="B249" s="170" t="s">
        <v>2057</v>
      </c>
      <c r="C249" s="170"/>
      <c r="D249" s="170"/>
      <c r="E249" s="13">
        <v>906</v>
      </c>
      <c r="F249" s="13">
        <v>28330</v>
      </c>
      <c r="G249" s="61">
        <v>6254868</v>
      </c>
      <c r="H249" s="13">
        <v>194</v>
      </c>
      <c r="I249" s="13">
        <v>701</v>
      </c>
      <c r="J249" s="61">
        <v>67341.5</v>
      </c>
      <c r="K249" s="13"/>
      <c r="L249" s="13"/>
      <c r="M249" s="13"/>
      <c r="N249" s="61"/>
      <c r="O249" s="13"/>
      <c r="P249" s="13"/>
      <c r="Q249" s="61"/>
      <c r="R249" s="13">
        <v>906</v>
      </c>
      <c r="S249" s="61">
        <v>6254868</v>
      </c>
    </row>
    <row r="250" spans="2:19" s="1" customFormat="1" ht="7.7" customHeight="1" x14ac:dyDescent="0.2">
      <c r="B250" s="24"/>
      <c r="C250" s="135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</row>
    <row r="251" spans="2:19" s="1" customFormat="1" ht="11.85" customHeight="1" x14ac:dyDescent="0.15">
      <c r="B251" s="165" t="s">
        <v>1354</v>
      </c>
      <c r="C251" s="165" t="s">
        <v>141</v>
      </c>
      <c r="D251" s="17" t="s">
        <v>2000</v>
      </c>
      <c r="E251" s="10"/>
      <c r="F251" s="10"/>
      <c r="G251" s="59"/>
      <c r="H251" s="10"/>
      <c r="I251" s="10"/>
      <c r="J251" s="59"/>
      <c r="K251" s="10"/>
      <c r="L251" s="10"/>
      <c r="M251" s="10"/>
      <c r="N251" s="59"/>
      <c r="O251" s="10">
        <v>2259</v>
      </c>
      <c r="P251" s="10">
        <v>2259</v>
      </c>
      <c r="Q251" s="59">
        <v>3508027</v>
      </c>
      <c r="R251" s="10">
        <v>2259</v>
      </c>
      <c r="S251" s="59">
        <v>3508027</v>
      </c>
    </row>
    <row r="252" spans="2:19" s="1" customFormat="1" ht="11.85" customHeight="1" x14ac:dyDescent="0.15">
      <c r="B252" s="165"/>
      <c r="C252" s="165"/>
      <c r="D252" s="17" t="s">
        <v>2001</v>
      </c>
      <c r="E252" s="8">
        <v>766</v>
      </c>
      <c r="F252" s="8">
        <v>16339</v>
      </c>
      <c r="G252" s="55">
        <v>4662655</v>
      </c>
      <c r="H252" s="8">
        <v>14</v>
      </c>
      <c r="I252" s="8">
        <v>65</v>
      </c>
      <c r="J252" s="55">
        <v>6507.1000000000104</v>
      </c>
      <c r="K252" s="8"/>
      <c r="L252" s="8"/>
      <c r="M252" s="8"/>
      <c r="N252" s="55"/>
      <c r="O252" s="8">
        <v>49</v>
      </c>
      <c r="P252" s="8">
        <v>877</v>
      </c>
      <c r="Q252" s="55">
        <v>230884</v>
      </c>
      <c r="R252" s="8">
        <v>815</v>
      </c>
      <c r="S252" s="55">
        <v>4893539</v>
      </c>
    </row>
    <row r="253" spans="2:19" s="1" customFormat="1" ht="11.85" customHeight="1" x14ac:dyDescent="0.15">
      <c r="B253" s="165"/>
      <c r="C253" s="165"/>
      <c r="D253" s="17" t="s">
        <v>2002</v>
      </c>
      <c r="E253" s="10">
        <v>272</v>
      </c>
      <c r="F253" s="10">
        <v>5072</v>
      </c>
      <c r="G253" s="59">
        <v>685444</v>
      </c>
      <c r="H253" s="10"/>
      <c r="I253" s="10">
        <v>0</v>
      </c>
      <c r="J253" s="59"/>
      <c r="K253" s="10"/>
      <c r="L253" s="10"/>
      <c r="M253" s="10"/>
      <c r="N253" s="59"/>
      <c r="O253" s="10"/>
      <c r="P253" s="10"/>
      <c r="Q253" s="59"/>
      <c r="R253" s="10">
        <v>272</v>
      </c>
      <c r="S253" s="59">
        <v>685444</v>
      </c>
    </row>
    <row r="254" spans="2:19" s="1" customFormat="1" ht="11.85" customHeight="1" x14ac:dyDescent="0.15">
      <c r="B254" s="170" t="s">
        <v>2058</v>
      </c>
      <c r="C254" s="170"/>
      <c r="D254" s="170"/>
      <c r="E254" s="13">
        <v>1038</v>
      </c>
      <c r="F254" s="13">
        <v>21411</v>
      </c>
      <c r="G254" s="61">
        <v>5348099</v>
      </c>
      <c r="H254" s="13">
        <v>14</v>
      </c>
      <c r="I254" s="13">
        <v>65</v>
      </c>
      <c r="J254" s="61">
        <v>6507.1000000000104</v>
      </c>
      <c r="K254" s="13"/>
      <c r="L254" s="13"/>
      <c r="M254" s="13"/>
      <c r="N254" s="61"/>
      <c r="O254" s="13">
        <v>2308</v>
      </c>
      <c r="P254" s="13">
        <v>3136</v>
      </c>
      <c r="Q254" s="61">
        <v>3738911</v>
      </c>
      <c r="R254" s="13">
        <v>3346</v>
      </c>
      <c r="S254" s="61">
        <v>9087010</v>
      </c>
    </row>
    <row r="255" spans="2:19" s="1" customFormat="1" ht="7.7" customHeight="1" x14ac:dyDescent="0.2">
      <c r="B255" s="24"/>
      <c r="C255" s="135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</row>
    <row r="256" spans="2:19" s="1" customFormat="1" ht="11.85" customHeight="1" x14ac:dyDescent="0.15">
      <c r="B256" s="165" t="s">
        <v>1355</v>
      </c>
      <c r="C256" s="165" t="s">
        <v>142</v>
      </c>
      <c r="D256" s="17" t="s">
        <v>2000</v>
      </c>
      <c r="E256" s="8">
        <v>255</v>
      </c>
      <c r="F256" s="8">
        <v>2255</v>
      </c>
      <c r="G256" s="55">
        <v>855682</v>
      </c>
      <c r="H256" s="8">
        <v>6</v>
      </c>
      <c r="I256" s="8">
        <v>33</v>
      </c>
      <c r="J256" s="55">
        <v>6584.87</v>
      </c>
      <c r="K256" s="8">
        <v>4</v>
      </c>
      <c r="L256" s="8">
        <v>50</v>
      </c>
      <c r="M256" s="8">
        <v>58</v>
      </c>
      <c r="N256" s="55">
        <v>122681</v>
      </c>
      <c r="O256" s="8"/>
      <c r="P256" s="8"/>
      <c r="Q256" s="55"/>
      <c r="R256" s="8">
        <v>305</v>
      </c>
      <c r="S256" s="55">
        <v>978363</v>
      </c>
    </row>
    <row r="257" spans="2:19" s="1" customFormat="1" ht="11.85" customHeight="1" x14ac:dyDescent="0.15">
      <c r="B257" s="165"/>
      <c r="C257" s="165"/>
      <c r="D257" s="17" t="s">
        <v>2002</v>
      </c>
      <c r="E257" s="10">
        <v>6</v>
      </c>
      <c r="F257" s="10">
        <v>19</v>
      </c>
      <c r="G257" s="59">
        <v>3449</v>
      </c>
      <c r="H257" s="10"/>
      <c r="I257" s="10">
        <v>0</v>
      </c>
      <c r="J257" s="59"/>
      <c r="K257" s="10"/>
      <c r="L257" s="10"/>
      <c r="M257" s="10"/>
      <c r="N257" s="59"/>
      <c r="O257" s="10"/>
      <c r="P257" s="10"/>
      <c r="Q257" s="59"/>
      <c r="R257" s="10">
        <v>6</v>
      </c>
      <c r="S257" s="59">
        <v>3449</v>
      </c>
    </row>
    <row r="258" spans="2:19" s="1" customFormat="1" ht="11.85" customHeight="1" x14ac:dyDescent="0.15">
      <c r="B258" s="170" t="s">
        <v>2059</v>
      </c>
      <c r="C258" s="170"/>
      <c r="D258" s="170"/>
      <c r="E258" s="13">
        <v>261</v>
      </c>
      <c r="F258" s="13">
        <v>2274</v>
      </c>
      <c r="G258" s="61">
        <v>859131</v>
      </c>
      <c r="H258" s="13">
        <v>6</v>
      </c>
      <c r="I258" s="13">
        <v>33</v>
      </c>
      <c r="J258" s="61">
        <v>6584.87</v>
      </c>
      <c r="K258" s="13">
        <v>4</v>
      </c>
      <c r="L258" s="13">
        <v>50</v>
      </c>
      <c r="M258" s="13">
        <v>58</v>
      </c>
      <c r="N258" s="61">
        <v>122681</v>
      </c>
      <c r="O258" s="13"/>
      <c r="P258" s="13"/>
      <c r="Q258" s="61"/>
      <c r="R258" s="13">
        <v>311</v>
      </c>
      <c r="S258" s="61">
        <v>981812</v>
      </c>
    </row>
    <row r="259" spans="2:19" s="1" customFormat="1" ht="7.7" customHeight="1" x14ac:dyDescent="0.2">
      <c r="B259" s="24"/>
      <c r="C259" s="135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</row>
    <row r="260" spans="2:19" s="1" customFormat="1" ht="11.85" customHeight="1" x14ac:dyDescent="0.15">
      <c r="B260" s="165" t="s">
        <v>1356</v>
      </c>
      <c r="C260" s="165" t="s">
        <v>143</v>
      </c>
      <c r="D260" s="17" t="s">
        <v>2000</v>
      </c>
      <c r="E260" s="8">
        <v>2833</v>
      </c>
      <c r="F260" s="8">
        <v>19612</v>
      </c>
      <c r="G260" s="55">
        <v>14776129</v>
      </c>
      <c r="H260" s="8">
        <v>84</v>
      </c>
      <c r="I260" s="8">
        <v>577</v>
      </c>
      <c r="J260" s="55">
        <v>132757.04999999999</v>
      </c>
      <c r="K260" s="8">
        <v>29</v>
      </c>
      <c r="L260" s="8">
        <v>1626</v>
      </c>
      <c r="M260" s="8">
        <v>1683</v>
      </c>
      <c r="N260" s="55">
        <v>3066710</v>
      </c>
      <c r="O260" s="8">
        <v>1630</v>
      </c>
      <c r="P260" s="8">
        <v>1630</v>
      </c>
      <c r="Q260" s="55">
        <v>2518506</v>
      </c>
      <c r="R260" s="8">
        <v>6089</v>
      </c>
      <c r="S260" s="55">
        <v>20361345</v>
      </c>
    </row>
    <row r="261" spans="2:19" s="1" customFormat="1" ht="11.85" customHeight="1" x14ac:dyDescent="0.15">
      <c r="B261" s="165"/>
      <c r="C261" s="165"/>
      <c r="D261" s="17" t="s">
        <v>2001</v>
      </c>
      <c r="E261" s="10">
        <v>823</v>
      </c>
      <c r="F261" s="10">
        <v>10058</v>
      </c>
      <c r="G261" s="59">
        <v>2537679</v>
      </c>
      <c r="H261" s="10">
        <v>19</v>
      </c>
      <c r="I261" s="10">
        <v>150</v>
      </c>
      <c r="J261" s="59">
        <v>15203.98</v>
      </c>
      <c r="K261" s="10"/>
      <c r="L261" s="10"/>
      <c r="M261" s="10"/>
      <c r="N261" s="59"/>
      <c r="O261" s="10"/>
      <c r="P261" s="10"/>
      <c r="Q261" s="59"/>
      <c r="R261" s="10">
        <v>823</v>
      </c>
      <c r="S261" s="59">
        <v>2537679</v>
      </c>
    </row>
    <row r="262" spans="2:19" s="1" customFormat="1" ht="11.85" customHeight="1" x14ac:dyDescent="0.15">
      <c r="B262" s="165"/>
      <c r="C262" s="165"/>
      <c r="D262" s="17" t="s">
        <v>2002</v>
      </c>
      <c r="E262" s="8">
        <v>23</v>
      </c>
      <c r="F262" s="8">
        <v>70</v>
      </c>
      <c r="G262" s="55">
        <v>12006</v>
      </c>
      <c r="H262" s="8"/>
      <c r="I262" s="8">
        <v>0</v>
      </c>
      <c r="J262" s="55"/>
      <c r="K262" s="8"/>
      <c r="L262" s="8"/>
      <c r="M262" s="8"/>
      <c r="N262" s="55"/>
      <c r="O262" s="8"/>
      <c r="P262" s="8"/>
      <c r="Q262" s="55"/>
      <c r="R262" s="8">
        <v>23</v>
      </c>
      <c r="S262" s="55">
        <v>12006</v>
      </c>
    </row>
    <row r="263" spans="2:19" s="1" customFormat="1" ht="11.85" customHeight="1" x14ac:dyDescent="0.15">
      <c r="B263" s="170" t="s">
        <v>2060</v>
      </c>
      <c r="C263" s="170"/>
      <c r="D263" s="170"/>
      <c r="E263" s="13">
        <v>3679</v>
      </c>
      <c r="F263" s="13">
        <v>29740</v>
      </c>
      <c r="G263" s="61">
        <v>17325814</v>
      </c>
      <c r="H263" s="13">
        <v>103</v>
      </c>
      <c r="I263" s="13">
        <v>727</v>
      </c>
      <c r="J263" s="61">
        <v>147961.03</v>
      </c>
      <c r="K263" s="13">
        <v>29</v>
      </c>
      <c r="L263" s="13">
        <v>1626</v>
      </c>
      <c r="M263" s="13">
        <v>1683</v>
      </c>
      <c r="N263" s="61">
        <v>3066710</v>
      </c>
      <c r="O263" s="13">
        <v>1630</v>
      </c>
      <c r="P263" s="13">
        <v>1630</v>
      </c>
      <c r="Q263" s="61">
        <v>2518506</v>
      </c>
      <c r="R263" s="13">
        <v>6935</v>
      </c>
      <c r="S263" s="61">
        <v>22911030</v>
      </c>
    </row>
    <row r="264" spans="2:19" s="1" customFormat="1" ht="7.7" customHeight="1" x14ac:dyDescent="0.2">
      <c r="B264" s="24"/>
      <c r="C264" s="135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</row>
    <row r="265" spans="2:19" s="1" customFormat="1" ht="11.85" customHeight="1" x14ac:dyDescent="0.15">
      <c r="B265" s="165" t="s">
        <v>1357</v>
      </c>
      <c r="C265" s="165" t="s">
        <v>144</v>
      </c>
      <c r="D265" s="17" t="s">
        <v>2001</v>
      </c>
      <c r="E265" s="10">
        <v>458</v>
      </c>
      <c r="F265" s="10">
        <v>18968</v>
      </c>
      <c r="G265" s="59">
        <v>6999717</v>
      </c>
      <c r="H265" s="10">
        <v>78</v>
      </c>
      <c r="I265" s="10">
        <v>941</v>
      </c>
      <c r="J265" s="59">
        <v>109075.67</v>
      </c>
      <c r="K265" s="10"/>
      <c r="L265" s="10"/>
      <c r="M265" s="10"/>
      <c r="N265" s="59"/>
      <c r="O265" s="10">
        <v>117</v>
      </c>
      <c r="P265" s="10">
        <v>2218</v>
      </c>
      <c r="Q265" s="59">
        <v>620168</v>
      </c>
      <c r="R265" s="10">
        <v>575</v>
      </c>
      <c r="S265" s="59">
        <v>7619885</v>
      </c>
    </row>
    <row r="266" spans="2:19" s="1" customFormat="1" ht="11.85" customHeight="1" x14ac:dyDescent="0.15">
      <c r="B266" s="165"/>
      <c r="C266" s="165"/>
      <c r="D266" s="17" t="s">
        <v>2002</v>
      </c>
      <c r="E266" s="8">
        <v>30</v>
      </c>
      <c r="F266" s="8">
        <v>1377</v>
      </c>
      <c r="G266" s="55">
        <v>200878</v>
      </c>
      <c r="H266" s="8">
        <v>7</v>
      </c>
      <c r="I266" s="8">
        <v>228</v>
      </c>
      <c r="J266" s="55">
        <v>21451.8</v>
      </c>
      <c r="K266" s="8"/>
      <c r="L266" s="8"/>
      <c r="M266" s="8"/>
      <c r="N266" s="55"/>
      <c r="O266" s="8"/>
      <c r="P266" s="8"/>
      <c r="Q266" s="55"/>
      <c r="R266" s="8">
        <v>30</v>
      </c>
      <c r="S266" s="55">
        <v>200878</v>
      </c>
    </row>
    <row r="267" spans="2:19" s="1" customFormat="1" ht="11.85" customHeight="1" x14ac:dyDescent="0.15">
      <c r="B267" s="170" t="s">
        <v>2061</v>
      </c>
      <c r="C267" s="170"/>
      <c r="D267" s="170"/>
      <c r="E267" s="13">
        <v>488</v>
      </c>
      <c r="F267" s="13">
        <v>20345</v>
      </c>
      <c r="G267" s="61">
        <v>7200595</v>
      </c>
      <c r="H267" s="13">
        <v>85</v>
      </c>
      <c r="I267" s="13">
        <v>1169</v>
      </c>
      <c r="J267" s="61">
        <v>130527.47</v>
      </c>
      <c r="K267" s="13"/>
      <c r="L267" s="13"/>
      <c r="M267" s="13"/>
      <c r="N267" s="61"/>
      <c r="O267" s="13">
        <v>117</v>
      </c>
      <c r="P267" s="13">
        <v>2218</v>
      </c>
      <c r="Q267" s="61">
        <v>620168</v>
      </c>
      <c r="R267" s="13">
        <v>605</v>
      </c>
      <c r="S267" s="61">
        <v>7820763</v>
      </c>
    </row>
    <row r="268" spans="2:19" s="1" customFormat="1" ht="7.7" customHeight="1" x14ac:dyDescent="0.2">
      <c r="B268" s="24"/>
      <c r="C268" s="135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</row>
    <row r="269" spans="2:19" s="1" customFormat="1" ht="11.85" customHeight="1" x14ac:dyDescent="0.15">
      <c r="B269" s="165" t="s">
        <v>1358</v>
      </c>
      <c r="C269" s="165" t="s">
        <v>145</v>
      </c>
      <c r="D269" s="17" t="s">
        <v>2000</v>
      </c>
      <c r="E269" s="10">
        <v>3072</v>
      </c>
      <c r="F269" s="10">
        <v>22753</v>
      </c>
      <c r="G269" s="59">
        <v>14755597</v>
      </c>
      <c r="H269" s="10">
        <v>162</v>
      </c>
      <c r="I269" s="10">
        <v>943</v>
      </c>
      <c r="J269" s="59">
        <v>217192.63</v>
      </c>
      <c r="K269" s="10">
        <v>98</v>
      </c>
      <c r="L269" s="10">
        <v>916</v>
      </c>
      <c r="M269" s="10">
        <v>1049</v>
      </c>
      <c r="N269" s="59">
        <v>1592959</v>
      </c>
      <c r="O269" s="10">
        <v>896</v>
      </c>
      <c r="P269" s="10">
        <v>896</v>
      </c>
      <c r="Q269" s="59">
        <v>1342570</v>
      </c>
      <c r="R269" s="10">
        <v>4884</v>
      </c>
      <c r="S269" s="59">
        <v>17691126</v>
      </c>
    </row>
    <row r="270" spans="2:19" s="1" customFormat="1" ht="11.85" customHeight="1" x14ac:dyDescent="0.15">
      <c r="B270" s="165"/>
      <c r="C270" s="165"/>
      <c r="D270" s="17" t="s">
        <v>2002</v>
      </c>
      <c r="E270" s="8">
        <v>74</v>
      </c>
      <c r="F270" s="8">
        <v>228</v>
      </c>
      <c r="G270" s="55">
        <v>41637</v>
      </c>
      <c r="H270" s="8"/>
      <c r="I270" s="8">
        <v>0</v>
      </c>
      <c r="J270" s="55"/>
      <c r="K270" s="8"/>
      <c r="L270" s="8"/>
      <c r="M270" s="8"/>
      <c r="N270" s="55"/>
      <c r="O270" s="8"/>
      <c r="P270" s="8"/>
      <c r="Q270" s="55"/>
      <c r="R270" s="8">
        <v>74</v>
      </c>
      <c r="S270" s="55">
        <v>41637</v>
      </c>
    </row>
    <row r="271" spans="2:19" s="1" customFormat="1" ht="11.85" customHeight="1" x14ac:dyDescent="0.15">
      <c r="B271" s="170" t="s">
        <v>2062</v>
      </c>
      <c r="C271" s="170"/>
      <c r="D271" s="170"/>
      <c r="E271" s="13">
        <v>3146</v>
      </c>
      <c r="F271" s="13">
        <v>22981</v>
      </c>
      <c r="G271" s="61">
        <v>14797234</v>
      </c>
      <c r="H271" s="13">
        <v>162</v>
      </c>
      <c r="I271" s="13">
        <v>943</v>
      </c>
      <c r="J271" s="61">
        <v>217192.63</v>
      </c>
      <c r="K271" s="13">
        <v>98</v>
      </c>
      <c r="L271" s="13">
        <v>916</v>
      </c>
      <c r="M271" s="13">
        <v>1049</v>
      </c>
      <c r="N271" s="61">
        <v>1592959</v>
      </c>
      <c r="O271" s="13">
        <v>896</v>
      </c>
      <c r="P271" s="13">
        <v>896</v>
      </c>
      <c r="Q271" s="61">
        <v>1342570</v>
      </c>
      <c r="R271" s="13">
        <v>4958</v>
      </c>
      <c r="S271" s="61">
        <v>17732763</v>
      </c>
    </row>
    <row r="272" spans="2:19" s="1" customFormat="1" ht="7.7" customHeight="1" x14ac:dyDescent="0.2">
      <c r="B272" s="24"/>
      <c r="C272" s="135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</row>
    <row r="273" spans="2:19" s="1" customFormat="1" ht="11.85" customHeight="1" x14ac:dyDescent="0.15">
      <c r="B273" s="165" t="s">
        <v>1360</v>
      </c>
      <c r="C273" s="165" t="s">
        <v>146</v>
      </c>
      <c r="D273" s="17" t="s">
        <v>2001</v>
      </c>
      <c r="E273" s="10">
        <v>761</v>
      </c>
      <c r="F273" s="10">
        <v>20786</v>
      </c>
      <c r="G273" s="59">
        <v>7282481</v>
      </c>
      <c r="H273" s="10">
        <v>39</v>
      </c>
      <c r="I273" s="10">
        <v>178</v>
      </c>
      <c r="J273" s="59">
        <v>21803.95</v>
      </c>
      <c r="K273" s="10"/>
      <c r="L273" s="10"/>
      <c r="M273" s="10"/>
      <c r="N273" s="59"/>
      <c r="O273" s="10"/>
      <c r="P273" s="10"/>
      <c r="Q273" s="59"/>
      <c r="R273" s="10">
        <v>761</v>
      </c>
      <c r="S273" s="59">
        <v>7282481</v>
      </c>
    </row>
    <row r="274" spans="2:19" s="1" customFormat="1" ht="11.85" customHeight="1" x14ac:dyDescent="0.15">
      <c r="B274" s="165"/>
      <c r="C274" s="165"/>
      <c r="D274" s="17" t="s">
        <v>2002</v>
      </c>
      <c r="E274" s="8">
        <v>67</v>
      </c>
      <c r="F274" s="8">
        <v>2569</v>
      </c>
      <c r="G274" s="55">
        <v>359895</v>
      </c>
      <c r="H274" s="8">
        <v>9</v>
      </c>
      <c r="I274" s="8">
        <v>665</v>
      </c>
      <c r="J274" s="55">
        <v>62569.599999999999</v>
      </c>
      <c r="K274" s="8"/>
      <c r="L274" s="8"/>
      <c r="M274" s="8"/>
      <c r="N274" s="55"/>
      <c r="O274" s="8"/>
      <c r="P274" s="8"/>
      <c r="Q274" s="55"/>
      <c r="R274" s="8">
        <v>67</v>
      </c>
      <c r="S274" s="55">
        <v>359895</v>
      </c>
    </row>
    <row r="275" spans="2:19" s="1" customFormat="1" ht="11.85" customHeight="1" x14ac:dyDescent="0.15">
      <c r="B275" s="170" t="s">
        <v>2063</v>
      </c>
      <c r="C275" s="170"/>
      <c r="D275" s="170"/>
      <c r="E275" s="13">
        <v>828</v>
      </c>
      <c r="F275" s="13">
        <v>23355</v>
      </c>
      <c r="G275" s="61">
        <v>7642376</v>
      </c>
      <c r="H275" s="13">
        <v>48</v>
      </c>
      <c r="I275" s="13">
        <v>843</v>
      </c>
      <c r="J275" s="61">
        <v>84373.549999999901</v>
      </c>
      <c r="K275" s="13"/>
      <c r="L275" s="13"/>
      <c r="M275" s="13"/>
      <c r="N275" s="61"/>
      <c r="O275" s="13"/>
      <c r="P275" s="13"/>
      <c r="Q275" s="61"/>
      <c r="R275" s="13">
        <v>828</v>
      </c>
      <c r="S275" s="61">
        <v>7642376</v>
      </c>
    </row>
    <row r="276" spans="2:19" s="1" customFormat="1" ht="7.7" customHeight="1" x14ac:dyDescent="0.2">
      <c r="B276" s="24"/>
      <c r="C276" s="135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</row>
    <row r="277" spans="2:19" s="1" customFormat="1" ht="11.85" customHeight="1" x14ac:dyDescent="0.15">
      <c r="B277" s="79" t="s">
        <v>1361</v>
      </c>
      <c r="C277" s="79" t="s">
        <v>147</v>
      </c>
      <c r="D277" s="17" t="s">
        <v>2001</v>
      </c>
      <c r="E277" s="10">
        <v>357</v>
      </c>
      <c r="F277" s="10">
        <v>15500</v>
      </c>
      <c r="G277" s="59">
        <v>5636734</v>
      </c>
      <c r="H277" s="10">
        <v>9</v>
      </c>
      <c r="I277" s="10">
        <v>59</v>
      </c>
      <c r="J277" s="59">
        <v>5234.20999999999</v>
      </c>
      <c r="K277" s="10"/>
      <c r="L277" s="10"/>
      <c r="M277" s="10"/>
      <c r="N277" s="59"/>
      <c r="O277" s="10"/>
      <c r="P277" s="10"/>
      <c r="Q277" s="59"/>
      <c r="R277" s="10">
        <v>357</v>
      </c>
      <c r="S277" s="59">
        <v>5636734</v>
      </c>
    </row>
    <row r="278" spans="2:19" s="1" customFormat="1" ht="11.85" customHeight="1" x14ac:dyDescent="0.15">
      <c r="B278" s="170" t="s">
        <v>2064</v>
      </c>
      <c r="C278" s="170"/>
      <c r="D278" s="170"/>
      <c r="E278" s="13">
        <v>357</v>
      </c>
      <c r="F278" s="13">
        <v>15500</v>
      </c>
      <c r="G278" s="61">
        <v>5636734</v>
      </c>
      <c r="H278" s="13">
        <v>9</v>
      </c>
      <c r="I278" s="13">
        <v>59</v>
      </c>
      <c r="J278" s="61">
        <v>5234.20999999999</v>
      </c>
      <c r="K278" s="13"/>
      <c r="L278" s="13"/>
      <c r="M278" s="13"/>
      <c r="N278" s="61"/>
      <c r="O278" s="13"/>
      <c r="P278" s="13"/>
      <c r="Q278" s="61"/>
      <c r="R278" s="13">
        <v>357</v>
      </c>
      <c r="S278" s="61">
        <v>5636734</v>
      </c>
    </row>
    <row r="279" spans="2:19" s="1" customFormat="1" ht="7.7" customHeight="1" x14ac:dyDescent="0.2">
      <c r="B279" s="24"/>
      <c r="C279" s="135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</row>
    <row r="280" spans="2:19" s="1" customFormat="1" ht="11.85" customHeight="1" x14ac:dyDescent="0.15">
      <c r="B280" s="79" t="s">
        <v>1363</v>
      </c>
      <c r="C280" s="79" t="s">
        <v>148</v>
      </c>
      <c r="D280" s="17" t="s">
        <v>2002</v>
      </c>
      <c r="E280" s="8">
        <v>376</v>
      </c>
      <c r="F280" s="8">
        <v>9302</v>
      </c>
      <c r="G280" s="55">
        <v>1452474</v>
      </c>
      <c r="H280" s="8"/>
      <c r="I280" s="8">
        <v>0</v>
      </c>
      <c r="J280" s="55"/>
      <c r="K280" s="8"/>
      <c r="L280" s="8"/>
      <c r="M280" s="8"/>
      <c r="N280" s="55"/>
      <c r="O280" s="8"/>
      <c r="P280" s="8"/>
      <c r="Q280" s="55"/>
      <c r="R280" s="8">
        <v>376</v>
      </c>
      <c r="S280" s="55">
        <v>1452474</v>
      </c>
    </row>
    <row r="281" spans="2:19" s="1" customFormat="1" ht="11.85" customHeight="1" x14ac:dyDescent="0.15">
      <c r="B281" s="170" t="s">
        <v>2065</v>
      </c>
      <c r="C281" s="170"/>
      <c r="D281" s="170"/>
      <c r="E281" s="13">
        <v>376</v>
      </c>
      <c r="F281" s="13">
        <v>9302</v>
      </c>
      <c r="G281" s="61">
        <v>1452474</v>
      </c>
      <c r="H281" s="13"/>
      <c r="I281" s="13">
        <v>0</v>
      </c>
      <c r="J281" s="61"/>
      <c r="K281" s="13"/>
      <c r="L281" s="13"/>
      <c r="M281" s="13"/>
      <c r="N281" s="61"/>
      <c r="O281" s="13"/>
      <c r="P281" s="13"/>
      <c r="Q281" s="61"/>
      <c r="R281" s="13">
        <v>376</v>
      </c>
      <c r="S281" s="61">
        <v>1452474</v>
      </c>
    </row>
    <row r="282" spans="2:19" s="1" customFormat="1" ht="7.7" customHeight="1" x14ac:dyDescent="0.2">
      <c r="B282" s="24"/>
      <c r="C282" s="135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2:19" s="1" customFormat="1" ht="11.85" customHeight="1" x14ac:dyDescent="0.15">
      <c r="B283" s="79" t="s">
        <v>1364</v>
      </c>
      <c r="C283" s="79" t="s">
        <v>149</v>
      </c>
      <c r="D283" s="17" t="s">
        <v>2002</v>
      </c>
      <c r="E283" s="10">
        <v>353</v>
      </c>
      <c r="F283" s="10">
        <v>14334</v>
      </c>
      <c r="G283" s="59">
        <v>2213669</v>
      </c>
      <c r="H283" s="10">
        <v>7</v>
      </c>
      <c r="I283" s="10">
        <v>15</v>
      </c>
      <c r="J283" s="59">
        <v>1412.6</v>
      </c>
      <c r="K283" s="10"/>
      <c r="L283" s="10"/>
      <c r="M283" s="10"/>
      <c r="N283" s="59"/>
      <c r="O283" s="10"/>
      <c r="P283" s="10"/>
      <c r="Q283" s="59"/>
      <c r="R283" s="10">
        <v>353</v>
      </c>
      <c r="S283" s="59">
        <v>2213669</v>
      </c>
    </row>
    <row r="284" spans="2:19" s="1" customFormat="1" ht="11.85" customHeight="1" x14ac:dyDescent="0.15">
      <c r="B284" s="170" t="s">
        <v>2066</v>
      </c>
      <c r="C284" s="170"/>
      <c r="D284" s="170"/>
      <c r="E284" s="13">
        <v>353</v>
      </c>
      <c r="F284" s="13">
        <v>14334</v>
      </c>
      <c r="G284" s="61">
        <v>2213669</v>
      </c>
      <c r="H284" s="13">
        <v>7</v>
      </c>
      <c r="I284" s="13">
        <v>15</v>
      </c>
      <c r="J284" s="61">
        <v>1412.6</v>
      </c>
      <c r="K284" s="13"/>
      <c r="L284" s="13"/>
      <c r="M284" s="13"/>
      <c r="N284" s="61"/>
      <c r="O284" s="13"/>
      <c r="P284" s="13"/>
      <c r="Q284" s="61"/>
      <c r="R284" s="13">
        <v>353</v>
      </c>
      <c r="S284" s="61">
        <v>2213669</v>
      </c>
    </row>
    <row r="285" spans="2:19" s="1" customFormat="1" ht="7.7" customHeight="1" x14ac:dyDescent="0.2">
      <c r="B285" s="24"/>
      <c r="C285" s="135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</row>
    <row r="286" spans="2:19" s="1" customFormat="1" ht="11.85" customHeight="1" x14ac:dyDescent="0.15">
      <c r="B286" s="165" t="s">
        <v>1365</v>
      </c>
      <c r="C286" s="165" t="s">
        <v>150</v>
      </c>
      <c r="D286" s="17" t="s">
        <v>2001</v>
      </c>
      <c r="E286" s="8">
        <v>480</v>
      </c>
      <c r="F286" s="8">
        <v>14755</v>
      </c>
      <c r="G286" s="55">
        <v>5301754</v>
      </c>
      <c r="H286" s="8">
        <v>1</v>
      </c>
      <c r="I286" s="8">
        <v>2</v>
      </c>
      <c r="J286" s="55">
        <v>296.79999999999899</v>
      </c>
      <c r="K286" s="8"/>
      <c r="L286" s="8"/>
      <c r="M286" s="8"/>
      <c r="N286" s="55"/>
      <c r="O286" s="8"/>
      <c r="P286" s="8"/>
      <c r="Q286" s="55"/>
      <c r="R286" s="8">
        <v>480</v>
      </c>
      <c r="S286" s="55">
        <v>5301754</v>
      </c>
    </row>
    <row r="287" spans="2:19" s="1" customFormat="1" ht="11.85" customHeight="1" x14ac:dyDescent="0.15">
      <c r="B287" s="165"/>
      <c r="C287" s="165"/>
      <c r="D287" s="17" t="s">
        <v>2002</v>
      </c>
      <c r="E287" s="10">
        <v>368</v>
      </c>
      <c r="F287" s="10">
        <v>12680</v>
      </c>
      <c r="G287" s="59">
        <v>1977946</v>
      </c>
      <c r="H287" s="10"/>
      <c r="I287" s="10">
        <v>0</v>
      </c>
      <c r="J287" s="59"/>
      <c r="K287" s="10"/>
      <c r="L287" s="10"/>
      <c r="M287" s="10"/>
      <c r="N287" s="59"/>
      <c r="O287" s="10"/>
      <c r="P287" s="10"/>
      <c r="Q287" s="59"/>
      <c r="R287" s="10">
        <v>368</v>
      </c>
      <c r="S287" s="59">
        <v>1977946</v>
      </c>
    </row>
    <row r="288" spans="2:19" s="1" customFormat="1" ht="11.85" customHeight="1" x14ac:dyDescent="0.15">
      <c r="B288" s="170" t="s">
        <v>2067</v>
      </c>
      <c r="C288" s="170"/>
      <c r="D288" s="170"/>
      <c r="E288" s="13">
        <v>848</v>
      </c>
      <c r="F288" s="13">
        <v>27435</v>
      </c>
      <c r="G288" s="61">
        <v>7279700</v>
      </c>
      <c r="H288" s="13">
        <v>1</v>
      </c>
      <c r="I288" s="13">
        <v>2</v>
      </c>
      <c r="J288" s="61">
        <v>296.79999999999899</v>
      </c>
      <c r="K288" s="13"/>
      <c r="L288" s="13"/>
      <c r="M288" s="13"/>
      <c r="N288" s="61"/>
      <c r="O288" s="13"/>
      <c r="P288" s="13"/>
      <c r="Q288" s="61"/>
      <c r="R288" s="13">
        <v>848</v>
      </c>
      <c r="S288" s="61">
        <v>7279700</v>
      </c>
    </row>
    <row r="289" spans="2:19" s="1" customFormat="1" ht="7.7" customHeight="1" x14ac:dyDescent="0.2">
      <c r="B289" s="24"/>
      <c r="C289" s="135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</row>
    <row r="290" spans="2:19" s="1" customFormat="1" ht="11.85" customHeight="1" x14ac:dyDescent="0.15">
      <c r="B290" s="165" t="s">
        <v>1367</v>
      </c>
      <c r="C290" s="165" t="s">
        <v>151</v>
      </c>
      <c r="D290" s="17" t="s">
        <v>2001</v>
      </c>
      <c r="E290" s="8">
        <v>535</v>
      </c>
      <c r="F290" s="8">
        <v>13643</v>
      </c>
      <c r="G290" s="55">
        <v>4003627</v>
      </c>
      <c r="H290" s="8">
        <v>80</v>
      </c>
      <c r="I290" s="8">
        <v>303</v>
      </c>
      <c r="J290" s="55">
        <v>30212.400000000001</v>
      </c>
      <c r="K290" s="8"/>
      <c r="L290" s="8"/>
      <c r="M290" s="8"/>
      <c r="N290" s="55"/>
      <c r="O290" s="8"/>
      <c r="P290" s="8"/>
      <c r="Q290" s="55"/>
      <c r="R290" s="8">
        <v>535</v>
      </c>
      <c r="S290" s="55">
        <v>4003627</v>
      </c>
    </row>
    <row r="291" spans="2:19" s="1" customFormat="1" ht="11.85" customHeight="1" x14ac:dyDescent="0.15">
      <c r="B291" s="165"/>
      <c r="C291" s="165"/>
      <c r="D291" s="17" t="s">
        <v>2002</v>
      </c>
      <c r="E291" s="10">
        <v>42</v>
      </c>
      <c r="F291" s="10">
        <v>1120</v>
      </c>
      <c r="G291" s="59">
        <v>173302</v>
      </c>
      <c r="H291" s="10"/>
      <c r="I291" s="10">
        <v>0</v>
      </c>
      <c r="J291" s="59"/>
      <c r="K291" s="10"/>
      <c r="L291" s="10"/>
      <c r="M291" s="10"/>
      <c r="N291" s="59"/>
      <c r="O291" s="10"/>
      <c r="P291" s="10"/>
      <c r="Q291" s="59"/>
      <c r="R291" s="10">
        <v>42</v>
      </c>
      <c r="S291" s="59">
        <v>173302</v>
      </c>
    </row>
    <row r="292" spans="2:19" s="1" customFormat="1" ht="11.85" customHeight="1" x14ac:dyDescent="0.15">
      <c r="B292" s="170" t="s">
        <v>2068</v>
      </c>
      <c r="C292" s="170"/>
      <c r="D292" s="170"/>
      <c r="E292" s="13">
        <v>577</v>
      </c>
      <c r="F292" s="13">
        <v>14763</v>
      </c>
      <c r="G292" s="61">
        <v>4176929</v>
      </c>
      <c r="H292" s="13">
        <v>80</v>
      </c>
      <c r="I292" s="13">
        <v>303</v>
      </c>
      <c r="J292" s="61">
        <v>30212.400000000001</v>
      </c>
      <c r="K292" s="13"/>
      <c r="L292" s="13"/>
      <c r="M292" s="13"/>
      <c r="N292" s="61"/>
      <c r="O292" s="13"/>
      <c r="P292" s="13"/>
      <c r="Q292" s="61"/>
      <c r="R292" s="13">
        <v>577</v>
      </c>
      <c r="S292" s="61">
        <v>4176929</v>
      </c>
    </row>
    <row r="293" spans="2:19" s="1" customFormat="1" ht="7.7" customHeight="1" x14ac:dyDescent="0.2">
      <c r="B293" s="24"/>
      <c r="C293" s="135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</row>
    <row r="294" spans="2:19" s="1" customFormat="1" ht="11.85" customHeight="1" x14ac:dyDescent="0.15">
      <c r="B294" s="165" t="s">
        <v>1368</v>
      </c>
      <c r="C294" s="165" t="s">
        <v>152</v>
      </c>
      <c r="D294" s="17" t="s">
        <v>2000</v>
      </c>
      <c r="E294" s="8">
        <v>6359</v>
      </c>
      <c r="F294" s="8">
        <v>38235</v>
      </c>
      <c r="G294" s="55">
        <v>19978088</v>
      </c>
      <c r="H294" s="8">
        <v>339</v>
      </c>
      <c r="I294" s="8">
        <v>1901</v>
      </c>
      <c r="J294" s="55">
        <v>514326.96</v>
      </c>
      <c r="K294" s="8">
        <v>157</v>
      </c>
      <c r="L294" s="8">
        <v>1214</v>
      </c>
      <c r="M294" s="8">
        <v>1387</v>
      </c>
      <c r="N294" s="55">
        <v>1978214</v>
      </c>
      <c r="O294" s="8">
        <v>3265</v>
      </c>
      <c r="P294" s="8">
        <v>3267</v>
      </c>
      <c r="Q294" s="55">
        <v>4242608</v>
      </c>
      <c r="R294" s="8">
        <v>10838</v>
      </c>
      <c r="S294" s="55">
        <v>26198910</v>
      </c>
    </row>
    <row r="295" spans="2:19" s="1" customFormat="1" ht="11.85" customHeight="1" x14ac:dyDescent="0.15">
      <c r="B295" s="165"/>
      <c r="C295" s="165"/>
      <c r="D295" s="17" t="s">
        <v>2001</v>
      </c>
      <c r="E295" s="10">
        <v>858</v>
      </c>
      <c r="F295" s="10">
        <v>22195</v>
      </c>
      <c r="G295" s="59">
        <v>7294315</v>
      </c>
      <c r="H295" s="10">
        <v>86</v>
      </c>
      <c r="I295" s="10">
        <v>1458</v>
      </c>
      <c r="J295" s="59">
        <v>192622.02</v>
      </c>
      <c r="K295" s="10"/>
      <c r="L295" s="10"/>
      <c r="M295" s="10"/>
      <c r="N295" s="59"/>
      <c r="O295" s="10"/>
      <c r="P295" s="10"/>
      <c r="Q295" s="59"/>
      <c r="R295" s="10">
        <v>858</v>
      </c>
      <c r="S295" s="59">
        <v>7294315</v>
      </c>
    </row>
    <row r="296" spans="2:19" s="1" customFormat="1" ht="11.85" customHeight="1" x14ac:dyDescent="0.15">
      <c r="B296" s="165"/>
      <c r="C296" s="165"/>
      <c r="D296" s="17" t="s">
        <v>2002</v>
      </c>
      <c r="E296" s="8">
        <v>93</v>
      </c>
      <c r="F296" s="8">
        <v>275</v>
      </c>
      <c r="G296" s="55">
        <v>59434</v>
      </c>
      <c r="H296" s="8"/>
      <c r="I296" s="8">
        <v>0</v>
      </c>
      <c r="J296" s="55"/>
      <c r="K296" s="8"/>
      <c r="L296" s="8"/>
      <c r="M296" s="8"/>
      <c r="N296" s="55"/>
      <c r="O296" s="8"/>
      <c r="P296" s="8"/>
      <c r="Q296" s="55"/>
      <c r="R296" s="8">
        <v>93</v>
      </c>
      <c r="S296" s="55">
        <v>59434</v>
      </c>
    </row>
    <row r="297" spans="2:19" s="1" customFormat="1" ht="11.85" customHeight="1" x14ac:dyDescent="0.15">
      <c r="B297" s="170" t="s">
        <v>2069</v>
      </c>
      <c r="C297" s="170"/>
      <c r="D297" s="170"/>
      <c r="E297" s="13">
        <v>7310</v>
      </c>
      <c r="F297" s="13">
        <v>60705</v>
      </c>
      <c r="G297" s="61">
        <v>27331837</v>
      </c>
      <c r="H297" s="13">
        <v>425</v>
      </c>
      <c r="I297" s="13">
        <v>3359</v>
      </c>
      <c r="J297" s="61">
        <v>706948.98</v>
      </c>
      <c r="K297" s="13">
        <v>157</v>
      </c>
      <c r="L297" s="13">
        <v>1214</v>
      </c>
      <c r="M297" s="13">
        <v>1387</v>
      </c>
      <c r="N297" s="61">
        <v>1978214</v>
      </c>
      <c r="O297" s="13">
        <v>3265</v>
      </c>
      <c r="P297" s="13">
        <v>3267</v>
      </c>
      <c r="Q297" s="61">
        <v>4242608</v>
      </c>
      <c r="R297" s="13">
        <v>11789</v>
      </c>
      <c r="S297" s="61">
        <v>33552659</v>
      </c>
    </row>
    <row r="298" spans="2:19" s="1" customFormat="1" ht="7.7" customHeight="1" x14ac:dyDescent="0.2">
      <c r="B298" s="24"/>
      <c r="C298" s="135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</row>
    <row r="299" spans="2:19" s="1" customFormat="1" ht="11.85" customHeight="1" x14ac:dyDescent="0.15">
      <c r="B299" s="165" t="s">
        <v>1369</v>
      </c>
      <c r="C299" s="165" t="s">
        <v>153</v>
      </c>
      <c r="D299" s="17" t="s">
        <v>2001</v>
      </c>
      <c r="E299" s="10">
        <v>1225</v>
      </c>
      <c r="F299" s="10">
        <v>38482</v>
      </c>
      <c r="G299" s="59">
        <v>12692909</v>
      </c>
      <c r="H299" s="10">
        <v>127</v>
      </c>
      <c r="I299" s="10">
        <v>931</v>
      </c>
      <c r="J299" s="59">
        <v>112269.28</v>
      </c>
      <c r="K299" s="10"/>
      <c r="L299" s="10"/>
      <c r="M299" s="10"/>
      <c r="N299" s="59"/>
      <c r="O299" s="10"/>
      <c r="P299" s="10"/>
      <c r="Q299" s="59"/>
      <c r="R299" s="10">
        <v>1225</v>
      </c>
      <c r="S299" s="59">
        <v>12692909</v>
      </c>
    </row>
    <row r="300" spans="2:19" s="1" customFormat="1" ht="11.85" customHeight="1" x14ac:dyDescent="0.15">
      <c r="B300" s="165"/>
      <c r="C300" s="165"/>
      <c r="D300" s="17" t="s">
        <v>2002</v>
      </c>
      <c r="E300" s="8">
        <v>54</v>
      </c>
      <c r="F300" s="8">
        <v>1343</v>
      </c>
      <c r="G300" s="55">
        <v>209683</v>
      </c>
      <c r="H300" s="8"/>
      <c r="I300" s="8">
        <v>0</v>
      </c>
      <c r="J300" s="55"/>
      <c r="K300" s="8"/>
      <c r="L300" s="8"/>
      <c r="M300" s="8"/>
      <c r="N300" s="55"/>
      <c r="O300" s="8"/>
      <c r="P300" s="8"/>
      <c r="Q300" s="55"/>
      <c r="R300" s="8">
        <v>54</v>
      </c>
      <c r="S300" s="55">
        <v>209683</v>
      </c>
    </row>
    <row r="301" spans="2:19" s="1" customFormat="1" ht="11.85" customHeight="1" x14ac:dyDescent="0.15">
      <c r="B301" s="170" t="s">
        <v>2070</v>
      </c>
      <c r="C301" s="170"/>
      <c r="D301" s="170"/>
      <c r="E301" s="13">
        <v>1279</v>
      </c>
      <c r="F301" s="13">
        <v>39825</v>
      </c>
      <c r="G301" s="61">
        <v>12902592</v>
      </c>
      <c r="H301" s="13">
        <v>127</v>
      </c>
      <c r="I301" s="13">
        <v>931</v>
      </c>
      <c r="J301" s="61">
        <v>112269.28</v>
      </c>
      <c r="K301" s="13"/>
      <c r="L301" s="13"/>
      <c r="M301" s="13"/>
      <c r="N301" s="61"/>
      <c r="O301" s="13"/>
      <c r="P301" s="13"/>
      <c r="Q301" s="61"/>
      <c r="R301" s="13">
        <v>1279</v>
      </c>
      <c r="S301" s="61">
        <v>12902592</v>
      </c>
    </row>
    <row r="302" spans="2:19" s="1" customFormat="1" ht="7.7" customHeight="1" x14ac:dyDescent="0.2">
      <c r="B302" s="24"/>
      <c r="C302" s="135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</row>
    <row r="303" spans="2:19" s="1" customFormat="1" ht="11.85" customHeight="1" x14ac:dyDescent="0.15">
      <c r="B303" s="165" t="s">
        <v>1370</v>
      </c>
      <c r="C303" s="165" t="s">
        <v>154</v>
      </c>
      <c r="D303" s="17" t="s">
        <v>2000</v>
      </c>
      <c r="E303" s="10">
        <v>637</v>
      </c>
      <c r="F303" s="10">
        <v>4571</v>
      </c>
      <c r="G303" s="59">
        <v>1631259</v>
      </c>
      <c r="H303" s="10">
        <v>19</v>
      </c>
      <c r="I303" s="10">
        <v>92</v>
      </c>
      <c r="J303" s="59">
        <v>13114.47</v>
      </c>
      <c r="K303" s="10">
        <v>4</v>
      </c>
      <c r="L303" s="10">
        <v>28</v>
      </c>
      <c r="M303" s="10">
        <v>51</v>
      </c>
      <c r="N303" s="59">
        <v>8766</v>
      </c>
      <c r="O303" s="10"/>
      <c r="P303" s="10"/>
      <c r="Q303" s="59"/>
      <c r="R303" s="10">
        <v>665</v>
      </c>
      <c r="S303" s="59">
        <v>1640025</v>
      </c>
    </row>
    <row r="304" spans="2:19" s="1" customFormat="1" ht="11.85" customHeight="1" x14ac:dyDescent="0.15">
      <c r="B304" s="165"/>
      <c r="C304" s="165"/>
      <c r="D304" s="17" t="s">
        <v>2002</v>
      </c>
      <c r="E304" s="8">
        <v>187</v>
      </c>
      <c r="F304" s="8">
        <v>4256</v>
      </c>
      <c r="G304" s="55">
        <v>664898</v>
      </c>
      <c r="H304" s="8"/>
      <c r="I304" s="8">
        <v>0</v>
      </c>
      <c r="J304" s="55"/>
      <c r="K304" s="8"/>
      <c r="L304" s="8"/>
      <c r="M304" s="8"/>
      <c r="N304" s="55"/>
      <c r="O304" s="8"/>
      <c r="P304" s="8"/>
      <c r="Q304" s="55"/>
      <c r="R304" s="8">
        <v>187</v>
      </c>
      <c r="S304" s="55">
        <v>664898</v>
      </c>
    </row>
    <row r="305" spans="2:19" s="1" customFormat="1" ht="11.85" customHeight="1" x14ac:dyDescent="0.15">
      <c r="B305" s="165"/>
      <c r="C305" s="165"/>
      <c r="D305" s="17" t="s">
        <v>2071</v>
      </c>
      <c r="E305" s="10"/>
      <c r="F305" s="10"/>
      <c r="G305" s="59"/>
      <c r="H305" s="10"/>
      <c r="I305" s="10"/>
      <c r="J305" s="59"/>
      <c r="K305" s="10"/>
      <c r="L305" s="10"/>
      <c r="M305" s="10"/>
      <c r="N305" s="59"/>
      <c r="O305" s="10"/>
      <c r="P305" s="10"/>
      <c r="Q305" s="59"/>
      <c r="R305" s="10">
        <v>197</v>
      </c>
      <c r="S305" s="59">
        <v>793350</v>
      </c>
    </row>
    <row r="306" spans="2:19" s="1" customFormat="1" ht="11.85" customHeight="1" x14ac:dyDescent="0.15">
      <c r="B306" s="170" t="s">
        <v>2072</v>
      </c>
      <c r="C306" s="170"/>
      <c r="D306" s="170"/>
      <c r="E306" s="13">
        <v>824</v>
      </c>
      <c r="F306" s="13">
        <v>8827</v>
      </c>
      <c r="G306" s="61">
        <v>2296157</v>
      </c>
      <c r="H306" s="13">
        <v>19</v>
      </c>
      <c r="I306" s="13">
        <v>92</v>
      </c>
      <c r="J306" s="61">
        <v>13114.47</v>
      </c>
      <c r="K306" s="13">
        <v>4</v>
      </c>
      <c r="L306" s="13">
        <v>28</v>
      </c>
      <c r="M306" s="13">
        <v>51</v>
      </c>
      <c r="N306" s="61">
        <v>8766</v>
      </c>
      <c r="O306" s="13"/>
      <c r="P306" s="13"/>
      <c r="Q306" s="61"/>
      <c r="R306" s="13">
        <v>1049</v>
      </c>
      <c r="S306" s="61">
        <v>3098273</v>
      </c>
    </row>
    <row r="307" spans="2:19" s="1" customFormat="1" ht="7.7" customHeight="1" x14ac:dyDescent="0.2">
      <c r="B307" s="24"/>
      <c r="C307" s="135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</row>
    <row r="308" spans="2:19" s="1" customFormat="1" ht="11.85" customHeight="1" x14ac:dyDescent="0.15">
      <c r="B308" s="79" t="s">
        <v>1379</v>
      </c>
      <c r="C308" s="79" t="s">
        <v>156</v>
      </c>
      <c r="D308" s="17" t="s">
        <v>2001</v>
      </c>
      <c r="E308" s="8">
        <v>325</v>
      </c>
      <c r="F308" s="8">
        <v>7700</v>
      </c>
      <c r="G308" s="55">
        <v>2768197</v>
      </c>
      <c r="H308" s="8">
        <v>16</v>
      </c>
      <c r="I308" s="8">
        <v>570</v>
      </c>
      <c r="J308" s="55">
        <v>73628.649999999994</v>
      </c>
      <c r="K308" s="8"/>
      <c r="L308" s="8"/>
      <c r="M308" s="8"/>
      <c r="N308" s="55"/>
      <c r="O308" s="8">
        <v>374</v>
      </c>
      <c r="P308" s="8">
        <v>397</v>
      </c>
      <c r="Q308" s="55">
        <v>102184</v>
      </c>
      <c r="R308" s="8">
        <v>699</v>
      </c>
      <c r="S308" s="55">
        <v>2870381</v>
      </c>
    </row>
    <row r="309" spans="2:19" s="1" customFormat="1" ht="11.85" customHeight="1" x14ac:dyDescent="0.15">
      <c r="B309" s="170" t="s">
        <v>2073</v>
      </c>
      <c r="C309" s="170"/>
      <c r="D309" s="170"/>
      <c r="E309" s="13">
        <v>325</v>
      </c>
      <c r="F309" s="13">
        <v>7700</v>
      </c>
      <c r="G309" s="61">
        <v>2768197</v>
      </c>
      <c r="H309" s="13">
        <v>16</v>
      </c>
      <c r="I309" s="13">
        <v>570</v>
      </c>
      <c r="J309" s="61">
        <v>73628.649999999994</v>
      </c>
      <c r="K309" s="13"/>
      <c r="L309" s="13"/>
      <c r="M309" s="13"/>
      <c r="N309" s="61"/>
      <c r="O309" s="13">
        <v>374</v>
      </c>
      <c r="P309" s="13">
        <v>397</v>
      </c>
      <c r="Q309" s="61">
        <v>102184</v>
      </c>
      <c r="R309" s="13">
        <v>699</v>
      </c>
      <c r="S309" s="61">
        <v>2870381</v>
      </c>
    </row>
    <row r="310" spans="2:19" s="1" customFormat="1" ht="7.7" customHeight="1" x14ac:dyDescent="0.2">
      <c r="B310" s="24"/>
      <c r="C310" s="135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</row>
    <row r="311" spans="2:19" s="1" customFormat="1" ht="11.85" customHeight="1" x14ac:dyDescent="0.15">
      <c r="B311" s="165" t="s">
        <v>1380</v>
      </c>
      <c r="C311" s="165" t="s">
        <v>157</v>
      </c>
      <c r="D311" s="17" t="s">
        <v>2000</v>
      </c>
      <c r="E311" s="10">
        <v>350</v>
      </c>
      <c r="F311" s="10">
        <v>3083</v>
      </c>
      <c r="G311" s="59">
        <v>959102</v>
      </c>
      <c r="H311" s="10">
        <v>22</v>
      </c>
      <c r="I311" s="10">
        <v>147</v>
      </c>
      <c r="J311" s="59">
        <v>23171.46</v>
      </c>
      <c r="K311" s="10">
        <v>3</v>
      </c>
      <c r="L311" s="10">
        <v>7</v>
      </c>
      <c r="M311" s="10">
        <v>14</v>
      </c>
      <c r="N311" s="59">
        <v>2696</v>
      </c>
      <c r="O311" s="10"/>
      <c r="P311" s="10"/>
      <c r="Q311" s="59"/>
      <c r="R311" s="10">
        <v>357</v>
      </c>
      <c r="S311" s="59">
        <v>961798</v>
      </c>
    </row>
    <row r="312" spans="2:19" s="1" customFormat="1" ht="11.85" customHeight="1" x14ac:dyDescent="0.15">
      <c r="B312" s="165"/>
      <c r="C312" s="165"/>
      <c r="D312" s="17" t="s">
        <v>2001</v>
      </c>
      <c r="E312" s="8">
        <v>764</v>
      </c>
      <c r="F312" s="8">
        <v>23988</v>
      </c>
      <c r="G312" s="55">
        <v>7493767</v>
      </c>
      <c r="H312" s="8">
        <v>8</v>
      </c>
      <c r="I312" s="8">
        <v>24</v>
      </c>
      <c r="J312" s="55">
        <v>2198.3200000000002</v>
      </c>
      <c r="K312" s="8"/>
      <c r="L312" s="8"/>
      <c r="M312" s="8"/>
      <c r="N312" s="55"/>
      <c r="O312" s="8">
        <v>24</v>
      </c>
      <c r="P312" s="8">
        <v>937</v>
      </c>
      <c r="Q312" s="55">
        <v>252715</v>
      </c>
      <c r="R312" s="8">
        <v>788</v>
      </c>
      <c r="S312" s="55">
        <v>7746482</v>
      </c>
    </row>
    <row r="313" spans="2:19" s="1" customFormat="1" ht="11.85" customHeight="1" x14ac:dyDescent="0.15">
      <c r="B313" s="165"/>
      <c r="C313" s="165"/>
      <c r="D313" s="17" t="s">
        <v>2002</v>
      </c>
      <c r="E313" s="10">
        <v>18</v>
      </c>
      <c r="F313" s="10">
        <v>309</v>
      </c>
      <c r="G313" s="59">
        <v>48359</v>
      </c>
      <c r="H313" s="10"/>
      <c r="I313" s="10">
        <v>0</v>
      </c>
      <c r="J313" s="59"/>
      <c r="K313" s="10"/>
      <c r="L313" s="10"/>
      <c r="M313" s="10"/>
      <c r="N313" s="59"/>
      <c r="O313" s="10"/>
      <c r="P313" s="10"/>
      <c r="Q313" s="59"/>
      <c r="R313" s="10">
        <v>18</v>
      </c>
      <c r="S313" s="59">
        <v>48359</v>
      </c>
    </row>
    <row r="314" spans="2:19" s="1" customFormat="1" ht="11.85" customHeight="1" x14ac:dyDescent="0.15">
      <c r="B314" s="170" t="s">
        <v>2074</v>
      </c>
      <c r="C314" s="170"/>
      <c r="D314" s="170"/>
      <c r="E314" s="13">
        <v>1132</v>
      </c>
      <c r="F314" s="13">
        <v>27380</v>
      </c>
      <c r="G314" s="61">
        <v>8501228</v>
      </c>
      <c r="H314" s="13">
        <v>30</v>
      </c>
      <c r="I314" s="13">
        <v>171</v>
      </c>
      <c r="J314" s="61">
        <v>25369.78</v>
      </c>
      <c r="K314" s="13">
        <v>3</v>
      </c>
      <c r="L314" s="13">
        <v>7</v>
      </c>
      <c r="M314" s="13">
        <v>14</v>
      </c>
      <c r="N314" s="61">
        <v>2696</v>
      </c>
      <c r="O314" s="13">
        <v>24</v>
      </c>
      <c r="P314" s="13">
        <v>937</v>
      </c>
      <c r="Q314" s="61">
        <v>252715</v>
      </c>
      <c r="R314" s="13">
        <v>1163</v>
      </c>
      <c r="S314" s="61">
        <v>8756639</v>
      </c>
    </row>
    <row r="315" spans="2:19" s="1" customFormat="1" ht="7.7" customHeight="1" x14ac:dyDescent="0.2">
      <c r="B315" s="24"/>
      <c r="C315" s="135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</row>
    <row r="316" spans="2:19" s="1" customFormat="1" ht="11.85" customHeight="1" x14ac:dyDescent="0.15">
      <c r="B316" s="165" t="s">
        <v>1382</v>
      </c>
      <c r="C316" s="165" t="s">
        <v>159</v>
      </c>
      <c r="D316" s="17" t="s">
        <v>2000</v>
      </c>
      <c r="E316" s="8">
        <v>6377</v>
      </c>
      <c r="F316" s="8">
        <v>36399</v>
      </c>
      <c r="G316" s="55">
        <v>19836364</v>
      </c>
      <c r="H316" s="8">
        <v>577</v>
      </c>
      <c r="I316" s="8">
        <v>3873</v>
      </c>
      <c r="J316" s="55">
        <v>966821.46</v>
      </c>
      <c r="K316" s="8">
        <v>371</v>
      </c>
      <c r="L316" s="8">
        <v>457</v>
      </c>
      <c r="M316" s="8">
        <v>655</v>
      </c>
      <c r="N316" s="55">
        <v>188964</v>
      </c>
      <c r="O316" s="8">
        <v>1413</v>
      </c>
      <c r="P316" s="8">
        <v>1564</v>
      </c>
      <c r="Q316" s="55">
        <v>424710</v>
      </c>
      <c r="R316" s="8">
        <v>8247</v>
      </c>
      <c r="S316" s="55">
        <v>20450038</v>
      </c>
    </row>
    <row r="317" spans="2:19" s="1" customFormat="1" ht="11.85" customHeight="1" x14ac:dyDescent="0.15">
      <c r="B317" s="165"/>
      <c r="C317" s="165"/>
      <c r="D317" s="17" t="s">
        <v>2002</v>
      </c>
      <c r="E317" s="10">
        <v>129</v>
      </c>
      <c r="F317" s="10">
        <v>330</v>
      </c>
      <c r="G317" s="59">
        <v>80913</v>
      </c>
      <c r="H317" s="10"/>
      <c r="I317" s="10">
        <v>0</v>
      </c>
      <c r="J317" s="59"/>
      <c r="K317" s="10"/>
      <c r="L317" s="10"/>
      <c r="M317" s="10"/>
      <c r="N317" s="59"/>
      <c r="O317" s="10"/>
      <c r="P317" s="10"/>
      <c r="Q317" s="59"/>
      <c r="R317" s="10">
        <v>129</v>
      </c>
      <c r="S317" s="59">
        <v>80913</v>
      </c>
    </row>
    <row r="318" spans="2:19" s="1" customFormat="1" ht="11.85" customHeight="1" x14ac:dyDescent="0.15">
      <c r="B318" s="170" t="s">
        <v>2075</v>
      </c>
      <c r="C318" s="170"/>
      <c r="D318" s="170"/>
      <c r="E318" s="13">
        <v>6506</v>
      </c>
      <c r="F318" s="13">
        <v>36729</v>
      </c>
      <c r="G318" s="61">
        <v>19917277</v>
      </c>
      <c r="H318" s="13">
        <v>577</v>
      </c>
      <c r="I318" s="13">
        <v>3873</v>
      </c>
      <c r="J318" s="61">
        <v>966821.46</v>
      </c>
      <c r="K318" s="13">
        <v>371</v>
      </c>
      <c r="L318" s="13">
        <v>457</v>
      </c>
      <c r="M318" s="13">
        <v>655</v>
      </c>
      <c r="N318" s="61">
        <v>188964</v>
      </c>
      <c r="O318" s="13">
        <v>1413</v>
      </c>
      <c r="P318" s="13">
        <v>1564</v>
      </c>
      <c r="Q318" s="61">
        <v>424710</v>
      </c>
      <c r="R318" s="13">
        <v>8376</v>
      </c>
      <c r="S318" s="61">
        <v>20530951</v>
      </c>
    </row>
    <row r="319" spans="2:19" s="1" customFormat="1" ht="7.7" customHeight="1" x14ac:dyDescent="0.2">
      <c r="B319" s="24"/>
      <c r="C319" s="135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</row>
    <row r="320" spans="2:19" s="1" customFormat="1" ht="11.85" customHeight="1" x14ac:dyDescent="0.15">
      <c r="B320" s="79" t="s">
        <v>1398</v>
      </c>
      <c r="C320" s="79" t="s">
        <v>164</v>
      </c>
      <c r="D320" s="17" t="s">
        <v>2001</v>
      </c>
      <c r="E320" s="8">
        <v>1652</v>
      </c>
      <c r="F320" s="8">
        <v>52480</v>
      </c>
      <c r="G320" s="55">
        <v>16167660</v>
      </c>
      <c r="H320" s="8">
        <v>396</v>
      </c>
      <c r="I320" s="8">
        <v>2650</v>
      </c>
      <c r="J320" s="55">
        <v>311696.23</v>
      </c>
      <c r="K320" s="8"/>
      <c r="L320" s="8"/>
      <c r="M320" s="8"/>
      <c r="N320" s="55"/>
      <c r="O320" s="8"/>
      <c r="P320" s="8"/>
      <c r="Q320" s="55"/>
      <c r="R320" s="8">
        <v>1652</v>
      </c>
      <c r="S320" s="55">
        <v>16167660</v>
      </c>
    </row>
    <row r="321" spans="2:19" s="1" customFormat="1" ht="11.85" customHeight="1" x14ac:dyDescent="0.15">
      <c r="B321" s="170" t="s">
        <v>2076</v>
      </c>
      <c r="C321" s="170"/>
      <c r="D321" s="170"/>
      <c r="E321" s="13">
        <v>1652</v>
      </c>
      <c r="F321" s="13">
        <v>52480</v>
      </c>
      <c r="G321" s="61">
        <v>16167660</v>
      </c>
      <c r="H321" s="13">
        <v>396</v>
      </c>
      <c r="I321" s="13">
        <v>2650</v>
      </c>
      <c r="J321" s="61">
        <v>311696.23</v>
      </c>
      <c r="K321" s="13"/>
      <c r="L321" s="13"/>
      <c r="M321" s="13"/>
      <c r="N321" s="61"/>
      <c r="O321" s="13"/>
      <c r="P321" s="13"/>
      <c r="Q321" s="61"/>
      <c r="R321" s="13">
        <v>1652</v>
      </c>
      <c r="S321" s="61">
        <v>16167660</v>
      </c>
    </row>
    <row r="322" spans="2:19" s="1" customFormat="1" ht="7.7" customHeight="1" x14ac:dyDescent="0.2">
      <c r="B322" s="24"/>
      <c r="C322" s="135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</row>
    <row r="323" spans="2:19" s="1" customFormat="1" ht="11.85" customHeight="1" x14ac:dyDescent="0.15">
      <c r="B323" s="165" t="s">
        <v>2077</v>
      </c>
      <c r="C323" s="165" t="s">
        <v>179</v>
      </c>
      <c r="D323" s="17" t="s">
        <v>2000</v>
      </c>
      <c r="E323" s="10">
        <v>26363</v>
      </c>
      <c r="F323" s="10">
        <v>283465</v>
      </c>
      <c r="G323" s="59">
        <v>158774886</v>
      </c>
      <c r="H323" s="10">
        <v>3204</v>
      </c>
      <c r="I323" s="10">
        <v>40067</v>
      </c>
      <c r="J323" s="59">
        <v>10309037.17</v>
      </c>
      <c r="K323" s="10">
        <v>1164</v>
      </c>
      <c r="L323" s="10">
        <v>3921</v>
      </c>
      <c r="M323" s="10">
        <v>4590</v>
      </c>
      <c r="N323" s="59">
        <v>5509420</v>
      </c>
      <c r="O323" s="10">
        <v>6858</v>
      </c>
      <c r="P323" s="10">
        <v>19075</v>
      </c>
      <c r="Q323" s="59">
        <v>10128995</v>
      </c>
      <c r="R323" s="10">
        <v>37142</v>
      </c>
      <c r="S323" s="59">
        <v>174413301</v>
      </c>
    </row>
    <row r="324" spans="2:19" s="1" customFormat="1" ht="11.85" customHeight="1" x14ac:dyDescent="0.15">
      <c r="B324" s="165"/>
      <c r="C324" s="165"/>
      <c r="D324" s="17" t="s">
        <v>2001</v>
      </c>
      <c r="E324" s="8">
        <v>269</v>
      </c>
      <c r="F324" s="8">
        <v>14894</v>
      </c>
      <c r="G324" s="55">
        <v>5608573</v>
      </c>
      <c r="H324" s="8">
        <v>41</v>
      </c>
      <c r="I324" s="8">
        <v>1080</v>
      </c>
      <c r="J324" s="55">
        <v>153617.24</v>
      </c>
      <c r="K324" s="8"/>
      <c r="L324" s="8"/>
      <c r="M324" s="8"/>
      <c r="N324" s="55"/>
      <c r="O324" s="8"/>
      <c r="P324" s="8"/>
      <c r="Q324" s="55"/>
      <c r="R324" s="8">
        <v>269</v>
      </c>
      <c r="S324" s="55">
        <v>5608573</v>
      </c>
    </row>
    <row r="325" spans="2:19" s="1" customFormat="1" ht="11.85" customHeight="1" x14ac:dyDescent="0.15">
      <c r="B325" s="165"/>
      <c r="C325" s="165"/>
      <c r="D325" s="17" t="s">
        <v>2002</v>
      </c>
      <c r="E325" s="10">
        <v>740</v>
      </c>
      <c r="F325" s="10">
        <v>7125</v>
      </c>
      <c r="G325" s="59">
        <v>1753396</v>
      </c>
      <c r="H325" s="10">
        <v>1</v>
      </c>
      <c r="I325" s="10">
        <v>154</v>
      </c>
      <c r="J325" s="59">
        <v>14489.4</v>
      </c>
      <c r="K325" s="10"/>
      <c r="L325" s="10"/>
      <c r="M325" s="10"/>
      <c r="N325" s="59"/>
      <c r="O325" s="10"/>
      <c r="P325" s="10"/>
      <c r="Q325" s="59"/>
      <c r="R325" s="10">
        <v>740</v>
      </c>
      <c r="S325" s="59">
        <v>1753396</v>
      </c>
    </row>
    <row r="326" spans="2:19" s="1" customFormat="1" ht="11.85" customHeight="1" x14ac:dyDescent="0.15">
      <c r="B326" s="170" t="s">
        <v>2078</v>
      </c>
      <c r="C326" s="170"/>
      <c r="D326" s="170"/>
      <c r="E326" s="13">
        <v>27372</v>
      </c>
      <c r="F326" s="13">
        <v>305484</v>
      </c>
      <c r="G326" s="61">
        <v>166136855</v>
      </c>
      <c r="H326" s="13">
        <v>3246</v>
      </c>
      <c r="I326" s="13">
        <v>41301</v>
      </c>
      <c r="J326" s="61">
        <v>10477143.810000001</v>
      </c>
      <c r="K326" s="13">
        <v>1164</v>
      </c>
      <c r="L326" s="13">
        <v>3921</v>
      </c>
      <c r="M326" s="13">
        <v>4590</v>
      </c>
      <c r="N326" s="61">
        <v>5509420</v>
      </c>
      <c r="O326" s="13">
        <v>6858</v>
      </c>
      <c r="P326" s="13">
        <v>19075</v>
      </c>
      <c r="Q326" s="61">
        <v>10128995</v>
      </c>
      <c r="R326" s="13">
        <v>38151</v>
      </c>
      <c r="S326" s="61">
        <v>181775270</v>
      </c>
    </row>
    <row r="327" spans="2:19" s="1" customFormat="1" ht="7.7" customHeight="1" x14ac:dyDescent="0.2">
      <c r="B327" s="24"/>
      <c r="C327" s="135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</row>
    <row r="328" spans="2:19" s="1" customFormat="1" ht="11.85" customHeight="1" x14ac:dyDescent="0.15">
      <c r="B328" s="165" t="s">
        <v>2079</v>
      </c>
      <c r="C328" s="165" t="s">
        <v>180</v>
      </c>
      <c r="D328" s="17" t="s">
        <v>2000</v>
      </c>
      <c r="E328" s="8">
        <v>14356</v>
      </c>
      <c r="F328" s="8">
        <v>120361</v>
      </c>
      <c r="G328" s="55">
        <v>57594308</v>
      </c>
      <c r="H328" s="8">
        <v>1189</v>
      </c>
      <c r="I328" s="8">
        <v>12212</v>
      </c>
      <c r="J328" s="55">
        <v>2504594.8199999998</v>
      </c>
      <c r="K328" s="8">
        <v>681</v>
      </c>
      <c r="L328" s="8">
        <v>2424</v>
      </c>
      <c r="M328" s="8">
        <v>2901</v>
      </c>
      <c r="N328" s="55">
        <v>2614988</v>
      </c>
      <c r="O328" s="8">
        <v>3762</v>
      </c>
      <c r="P328" s="8">
        <v>5393</v>
      </c>
      <c r="Q328" s="55">
        <v>5521514</v>
      </c>
      <c r="R328" s="8">
        <v>20542</v>
      </c>
      <c r="S328" s="55">
        <v>65730810</v>
      </c>
    </row>
    <row r="329" spans="2:19" s="1" customFormat="1" ht="11.85" customHeight="1" x14ac:dyDescent="0.15">
      <c r="B329" s="165"/>
      <c r="C329" s="165"/>
      <c r="D329" s="17" t="s">
        <v>2001</v>
      </c>
      <c r="E329" s="10">
        <v>132</v>
      </c>
      <c r="F329" s="10">
        <v>4035</v>
      </c>
      <c r="G329" s="59">
        <v>1043524</v>
      </c>
      <c r="H329" s="10">
        <v>39</v>
      </c>
      <c r="I329" s="10">
        <v>806</v>
      </c>
      <c r="J329" s="59">
        <v>102397.99</v>
      </c>
      <c r="K329" s="10"/>
      <c r="L329" s="10"/>
      <c r="M329" s="10"/>
      <c r="N329" s="59"/>
      <c r="O329" s="10"/>
      <c r="P329" s="10"/>
      <c r="Q329" s="59"/>
      <c r="R329" s="10">
        <v>132</v>
      </c>
      <c r="S329" s="59">
        <v>1043524</v>
      </c>
    </row>
    <row r="330" spans="2:19" s="1" customFormat="1" ht="11.85" customHeight="1" x14ac:dyDescent="0.15">
      <c r="B330" s="165"/>
      <c r="C330" s="165"/>
      <c r="D330" s="17" t="s">
        <v>2002</v>
      </c>
      <c r="E330" s="8">
        <v>360</v>
      </c>
      <c r="F330" s="8">
        <v>1022</v>
      </c>
      <c r="G330" s="55">
        <v>237153</v>
      </c>
      <c r="H330" s="8"/>
      <c r="I330" s="8">
        <v>0</v>
      </c>
      <c r="J330" s="55"/>
      <c r="K330" s="8"/>
      <c r="L330" s="8"/>
      <c r="M330" s="8"/>
      <c r="N330" s="55"/>
      <c r="O330" s="8"/>
      <c r="P330" s="8"/>
      <c r="Q330" s="55"/>
      <c r="R330" s="8">
        <v>360</v>
      </c>
      <c r="S330" s="55">
        <v>237153</v>
      </c>
    </row>
    <row r="331" spans="2:19" s="1" customFormat="1" ht="11.85" customHeight="1" x14ac:dyDescent="0.15">
      <c r="B331" s="165"/>
      <c r="C331" s="165" t="s">
        <v>181</v>
      </c>
      <c r="D331" s="17" t="s">
        <v>2000</v>
      </c>
      <c r="E331" s="10">
        <v>13273</v>
      </c>
      <c r="F331" s="10">
        <v>133620</v>
      </c>
      <c r="G331" s="59">
        <v>56927973</v>
      </c>
      <c r="H331" s="10">
        <v>1480</v>
      </c>
      <c r="I331" s="10">
        <v>14803</v>
      </c>
      <c r="J331" s="59">
        <v>3291534.55</v>
      </c>
      <c r="K331" s="10">
        <v>641</v>
      </c>
      <c r="L331" s="10">
        <v>1519</v>
      </c>
      <c r="M331" s="10">
        <v>1907</v>
      </c>
      <c r="N331" s="59">
        <v>1581432</v>
      </c>
      <c r="O331" s="10">
        <v>1580</v>
      </c>
      <c r="P331" s="10">
        <v>3599</v>
      </c>
      <c r="Q331" s="59">
        <v>2075676</v>
      </c>
      <c r="R331" s="10">
        <v>16372</v>
      </c>
      <c r="S331" s="59">
        <v>60585081</v>
      </c>
    </row>
    <row r="332" spans="2:19" s="1" customFormat="1" ht="11.85" customHeight="1" x14ac:dyDescent="0.15">
      <c r="B332" s="165"/>
      <c r="C332" s="165"/>
      <c r="D332" s="17" t="s">
        <v>2001</v>
      </c>
      <c r="E332" s="8">
        <v>516</v>
      </c>
      <c r="F332" s="8">
        <v>14040</v>
      </c>
      <c r="G332" s="55">
        <v>4884431</v>
      </c>
      <c r="H332" s="8">
        <v>37</v>
      </c>
      <c r="I332" s="8">
        <v>267</v>
      </c>
      <c r="J332" s="55">
        <v>35368.44</v>
      </c>
      <c r="K332" s="8"/>
      <c r="L332" s="8"/>
      <c r="M332" s="8"/>
      <c r="N332" s="55"/>
      <c r="O332" s="8"/>
      <c r="P332" s="8"/>
      <c r="Q332" s="55"/>
      <c r="R332" s="8">
        <v>516</v>
      </c>
      <c r="S332" s="55">
        <v>4884431</v>
      </c>
    </row>
    <row r="333" spans="2:19" s="1" customFormat="1" ht="11.85" customHeight="1" x14ac:dyDescent="0.15">
      <c r="B333" s="165"/>
      <c r="C333" s="165"/>
      <c r="D333" s="17" t="s">
        <v>2002</v>
      </c>
      <c r="E333" s="10">
        <v>199</v>
      </c>
      <c r="F333" s="10">
        <v>544</v>
      </c>
      <c r="G333" s="59">
        <v>132647</v>
      </c>
      <c r="H333" s="10"/>
      <c r="I333" s="10">
        <v>0</v>
      </c>
      <c r="J333" s="59"/>
      <c r="K333" s="10"/>
      <c r="L333" s="10"/>
      <c r="M333" s="10"/>
      <c r="N333" s="59"/>
      <c r="O333" s="10"/>
      <c r="P333" s="10"/>
      <c r="Q333" s="59"/>
      <c r="R333" s="10">
        <v>199</v>
      </c>
      <c r="S333" s="59">
        <v>132647</v>
      </c>
    </row>
    <row r="334" spans="2:19" s="1" customFormat="1" ht="11.85" customHeight="1" x14ac:dyDescent="0.15">
      <c r="B334" s="170" t="s">
        <v>2080</v>
      </c>
      <c r="C334" s="170"/>
      <c r="D334" s="170"/>
      <c r="E334" s="13">
        <v>28836</v>
      </c>
      <c r="F334" s="13">
        <v>273622</v>
      </c>
      <c r="G334" s="61">
        <v>120820036</v>
      </c>
      <c r="H334" s="13">
        <v>2745</v>
      </c>
      <c r="I334" s="13">
        <v>28088</v>
      </c>
      <c r="J334" s="61">
        <v>5933895.7999999998</v>
      </c>
      <c r="K334" s="13">
        <v>1322</v>
      </c>
      <c r="L334" s="13">
        <v>3943</v>
      </c>
      <c r="M334" s="13">
        <v>4808</v>
      </c>
      <c r="N334" s="61">
        <v>4196420</v>
      </c>
      <c r="O334" s="13">
        <v>5342</v>
      </c>
      <c r="P334" s="13">
        <v>8992</v>
      </c>
      <c r="Q334" s="61">
        <v>7597190</v>
      </c>
      <c r="R334" s="13">
        <v>38121</v>
      </c>
      <c r="S334" s="61">
        <v>132613646</v>
      </c>
    </row>
    <row r="335" spans="2:19" s="1" customFormat="1" ht="7.7" customHeight="1" x14ac:dyDescent="0.2">
      <c r="B335" s="24"/>
      <c r="C335" s="135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</row>
    <row r="336" spans="2:19" s="1" customFormat="1" ht="11.85" customHeight="1" x14ac:dyDescent="0.15">
      <c r="B336" s="165" t="s">
        <v>2081</v>
      </c>
      <c r="C336" s="165" t="s">
        <v>35</v>
      </c>
      <c r="D336" s="17" t="s">
        <v>2000</v>
      </c>
      <c r="E336" s="8">
        <v>9097</v>
      </c>
      <c r="F336" s="8">
        <v>44702</v>
      </c>
      <c r="G336" s="55">
        <v>23652187</v>
      </c>
      <c r="H336" s="8">
        <v>577</v>
      </c>
      <c r="I336" s="8">
        <v>3724</v>
      </c>
      <c r="J336" s="55">
        <v>755198.45</v>
      </c>
      <c r="K336" s="8">
        <v>226</v>
      </c>
      <c r="L336" s="8">
        <v>2054</v>
      </c>
      <c r="M336" s="8">
        <v>2391</v>
      </c>
      <c r="N336" s="55">
        <v>1678495</v>
      </c>
      <c r="O336" s="8">
        <v>2368</v>
      </c>
      <c r="P336" s="8">
        <v>2566</v>
      </c>
      <c r="Q336" s="55">
        <v>2107168</v>
      </c>
      <c r="R336" s="8">
        <v>13519</v>
      </c>
      <c r="S336" s="55">
        <v>27437850</v>
      </c>
    </row>
    <row r="337" spans="2:19" s="1" customFormat="1" ht="11.85" customHeight="1" x14ac:dyDescent="0.15">
      <c r="B337" s="165"/>
      <c r="C337" s="165"/>
      <c r="D337" s="17" t="s">
        <v>2002</v>
      </c>
      <c r="E337" s="10">
        <v>238</v>
      </c>
      <c r="F337" s="10">
        <v>623</v>
      </c>
      <c r="G337" s="59">
        <v>160823</v>
      </c>
      <c r="H337" s="10"/>
      <c r="I337" s="10">
        <v>0</v>
      </c>
      <c r="J337" s="59"/>
      <c r="K337" s="10"/>
      <c r="L337" s="10"/>
      <c r="M337" s="10"/>
      <c r="N337" s="59"/>
      <c r="O337" s="10"/>
      <c r="P337" s="10"/>
      <c r="Q337" s="59"/>
      <c r="R337" s="10">
        <v>238</v>
      </c>
      <c r="S337" s="59">
        <v>160823</v>
      </c>
    </row>
    <row r="338" spans="2:19" s="1" customFormat="1" ht="11.85" customHeight="1" x14ac:dyDescent="0.15">
      <c r="B338" s="165"/>
      <c r="C338" s="165" t="s">
        <v>36</v>
      </c>
      <c r="D338" s="17" t="s">
        <v>2000</v>
      </c>
      <c r="E338" s="8">
        <v>5068</v>
      </c>
      <c r="F338" s="8">
        <v>23463</v>
      </c>
      <c r="G338" s="55">
        <v>10594757</v>
      </c>
      <c r="H338" s="8">
        <v>250</v>
      </c>
      <c r="I338" s="8">
        <v>1899</v>
      </c>
      <c r="J338" s="55">
        <v>332618.96999999997</v>
      </c>
      <c r="K338" s="8">
        <v>113</v>
      </c>
      <c r="L338" s="8">
        <v>405</v>
      </c>
      <c r="M338" s="8">
        <v>461</v>
      </c>
      <c r="N338" s="55">
        <v>463562</v>
      </c>
      <c r="O338" s="8">
        <v>1200</v>
      </c>
      <c r="P338" s="8">
        <v>1203</v>
      </c>
      <c r="Q338" s="55">
        <v>1785047</v>
      </c>
      <c r="R338" s="8">
        <v>6673</v>
      </c>
      <c r="S338" s="55">
        <v>12843366</v>
      </c>
    </row>
    <row r="339" spans="2:19" s="1" customFormat="1" ht="11.85" customHeight="1" x14ac:dyDescent="0.15">
      <c r="B339" s="165"/>
      <c r="C339" s="165"/>
      <c r="D339" s="17" t="s">
        <v>2002</v>
      </c>
      <c r="E339" s="10">
        <v>48</v>
      </c>
      <c r="F339" s="10">
        <v>135</v>
      </c>
      <c r="G339" s="59">
        <v>24550</v>
      </c>
      <c r="H339" s="10"/>
      <c r="I339" s="10">
        <v>0</v>
      </c>
      <c r="J339" s="59"/>
      <c r="K339" s="10"/>
      <c r="L339" s="10"/>
      <c r="M339" s="10"/>
      <c r="N339" s="59"/>
      <c r="O339" s="10"/>
      <c r="P339" s="10"/>
      <c r="Q339" s="59"/>
      <c r="R339" s="10">
        <v>48</v>
      </c>
      <c r="S339" s="59">
        <v>24550</v>
      </c>
    </row>
    <row r="340" spans="2:19" s="1" customFormat="1" ht="11.85" customHeight="1" x14ac:dyDescent="0.15">
      <c r="B340" s="165"/>
      <c r="C340" s="165" t="s">
        <v>176</v>
      </c>
      <c r="D340" s="17" t="s">
        <v>2000</v>
      </c>
      <c r="E340" s="8">
        <v>7513</v>
      </c>
      <c r="F340" s="8">
        <v>79563</v>
      </c>
      <c r="G340" s="55">
        <v>34359726</v>
      </c>
      <c r="H340" s="8">
        <v>974</v>
      </c>
      <c r="I340" s="8">
        <v>12505</v>
      </c>
      <c r="J340" s="55">
        <v>2933089.3</v>
      </c>
      <c r="K340" s="8">
        <v>314</v>
      </c>
      <c r="L340" s="8">
        <v>1406</v>
      </c>
      <c r="M340" s="8">
        <v>1701</v>
      </c>
      <c r="N340" s="55">
        <v>2085246</v>
      </c>
      <c r="O340" s="8">
        <v>1118</v>
      </c>
      <c r="P340" s="8">
        <v>1274</v>
      </c>
      <c r="Q340" s="55">
        <v>1310349</v>
      </c>
      <c r="R340" s="8">
        <v>10037</v>
      </c>
      <c r="S340" s="55">
        <v>37755321</v>
      </c>
    </row>
    <row r="341" spans="2:19" s="1" customFormat="1" ht="11.85" customHeight="1" x14ac:dyDescent="0.15">
      <c r="B341" s="165"/>
      <c r="C341" s="165"/>
      <c r="D341" s="17" t="s">
        <v>2001</v>
      </c>
      <c r="E341" s="10">
        <v>170</v>
      </c>
      <c r="F341" s="10">
        <v>5371</v>
      </c>
      <c r="G341" s="59">
        <v>1473528</v>
      </c>
      <c r="H341" s="10">
        <v>41</v>
      </c>
      <c r="I341" s="10">
        <v>648</v>
      </c>
      <c r="J341" s="59">
        <v>65659.289999999994</v>
      </c>
      <c r="K341" s="10"/>
      <c r="L341" s="10"/>
      <c r="M341" s="10"/>
      <c r="N341" s="59"/>
      <c r="O341" s="10"/>
      <c r="P341" s="10"/>
      <c r="Q341" s="59"/>
      <c r="R341" s="10">
        <v>170</v>
      </c>
      <c r="S341" s="59">
        <v>1473528</v>
      </c>
    </row>
    <row r="342" spans="2:19" s="1" customFormat="1" ht="11.85" customHeight="1" x14ac:dyDescent="0.15">
      <c r="B342" s="165"/>
      <c r="C342" s="165"/>
      <c r="D342" s="17" t="s">
        <v>2002</v>
      </c>
      <c r="E342" s="8">
        <v>320</v>
      </c>
      <c r="F342" s="8">
        <v>3192</v>
      </c>
      <c r="G342" s="55">
        <v>846857</v>
      </c>
      <c r="H342" s="8"/>
      <c r="I342" s="8">
        <v>0</v>
      </c>
      <c r="J342" s="55"/>
      <c r="K342" s="8"/>
      <c r="L342" s="8"/>
      <c r="M342" s="8"/>
      <c r="N342" s="55"/>
      <c r="O342" s="8"/>
      <c r="P342" s="8"/>
      <c r="Q342" s="55"/>
      <c r="R342" s="8">
        <v>320</v>
      </c>
      <c r="S342" s="55">
        <v>846857</v>
      </c>
    </row>
    <row r="343" spans="2:19" s="1" customFormat="1" ht="11.85" customHeight="1" x14ac:dyDescent="0.15">
      <c r="B343" s="165"/>
      <c r="C343" s="165" t="s">
        <v>182</v>
      </c>
      <c r="D343" s="17" t="s">
        <v>2000</v>
      </c>
      <c r="E343" s="10">
        <v>13295</v>
      </c>
      <c r="F343" s="10">
        <v>129456</v>
      </c>
      <c r="G343" s="59">
        <v>64083649</v>
      </c>
      <c r="H343" s="10">
        <v>1378</v>
      </c>
      <c r="I343" s="10">
        <v>13611</v>
      </c>
      <c r="J343" s="59">
        <v>3415496.65</v>
      </c>
      <c r="K343" s="10">
        <v>586</v>
      </c>
      <c r="L343" s="10">
        <v>1389</v>
      </c>
      <c r="M343" s="10">
        <v>1735</v>
      </c>
      <c r="N343" s="59">
        <v>1677978</v>
      </c>
      <c r="O343" s="10">
        <v>2547</v>
      </c>
      <c r="P343" s="10">
        <v>3065</v>
      </c>
      <c r="Q343" s="59">
        <v>3935965</v>
      </c>
      <c r="R343" s="10">
        <v>17231</v>
      </c>
      <c r="S343" s="59">
        <v>69697592</v>
      </c>
    </row>
    <row r="344" spans="2:19" s="1" customFormat="1" ht="11.85" customHeight="1" x14ac:dyDescent="0.15">
      <c r="B344" s="165"/>
      <c r="C344" s="165"/>
      <c r="D344" s="17" t="s">
        <v>2001</v>
      </c>
      <c r="E344" s="8">
        <v>147</v>
      </c>
      <c r="F344" s="8">
        <v>3819</v>
      </c>
      <c r="G344" s="55">
        <v>1234982</v>
      </c>
      <c r="H344" s="8">
        <v>3</v>
      </c>
      <c r="I344" s="8">
        <v>19</v>
      </c>
      <c r="J344" s="55">
        <v>1627.7</v>
      </c>
      <c r="K344" s="8"/>
      <c r="L344" s="8"/>
      <c r="M344" s="8"/>
      <c r="N344" s="55"/>
      <c r="O344" s="8"/>
      <c r="P344" s="8"/>
      <c r="Q344" s="55"/>
      <c r="R344" s="8">
        <v>147</v>
      </c>
      <c r="S344" s="55">
        <v>1234982</v>
      </c>
    </row>
    <row r="345" spans="2:19" s="1" customFormat="1" ht="11.85" customHeight="1" x14ac:dyDescent="0.15">
      <c r="B345" s="165"/>
      <c r="C345" s="165"/>
      <c r="D345" s="17" t="s">
        <v>2002</v>
      </c>
      <c r="E345" s="10">
        <v>672</v>
      </c>
      <c r="F345" s="10">
        <v>9123</v>
      </c>
      <c r="G345" s="59">
        <v>2385893</v>
      </c>
      <c r="H345" s="10"/>
      <c r="I345" s="10">
        <v>0</v>
      </c>
      <c r="J345" s="59"/>
      <c r="K345" s="10"/>
      <c r="L345" s="10"/>
      <c r="M345" s="10"/>
      <c r="N345" s="59"/>
      <c r="O345" s="10"/>
      <c r="P345" s="10"/>
      <c r="Q345" s="59"/>
      <c r="R345" s="10">
        <v>672</v>
      </c>
      <c r="S345" s="59">
        <v>2385893</v>
      </c>
    </row>
    <row r="346" spans="2:19" s="1" customFormat="1" ht="11.85" customHeight="1" x14ac:dyDescent="0.15">
      <c r="B346" s="170" t="s">
        <v>2082</v>
      </c>
      <c r="C346" s="170"/>
      <c r="D346" s="170"/>
      <c r="E346" s="13">
        <v>36568</v>
      </c>
      <c r="F346" s="13">
        <v>299447</v>
      </c>
      <c r="G346" s="61">
        <v>138816952</v>
      </c>
      <c r="H346" s="13">
        <v>3223</v>
      </c>
      <c r="I346" s="13">
        <v>32406</v>
      </c>
      <c r="J346" s="61">
        <v>7503690.3600000003</v>
      </c>
      <c r="K346" s="13">
        <v>1239</v>
      </c>
      <c r="L346" s="13">
        <v>5254</v>
      </c>
      <c r="M346" s="13">
        <v>6288</v>
      </c>
      <c r="N346" s="61">
        <v>5905281</v>
      </c>
      <c r="O346" s="13">
        <v>7233</v>
      </c>
      <c r="P346" s="13">
        <v>8108</v>
      </c>
      <c r="Q346" s="61">
        <v>9138529</v>
      </c>
      <c r="R346" s="13">
        <v>49055</v>
      </c>
      <c r="S346" s="61">
        <v>153860762</v>
      </c>
    </row>
    <row r="347" spans="2:19" s="1" customFormat="1" ht="7.7" customHeight="1" x14ac:dyDescent="0.2">
      <c r="B347" s="24"/>
      <c r="C347" s="135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</row>
    <row r="348" spans="2:19" s="1" customFormat="1" ht="11.85" customHeight="1" x14ac:dyDescent="0.15">
      <c r="B348" s="165" t="s">
        <v>2083</v>
      </c>
      <c r="C348" s="165" t="s">
        <v>177</v>
      </c>
      <c r="D348" s="17" t="s">
        <v>2000</v>
      </c>
      <c r="E348" s="8">
        <v>5263</v>
      </c>
      <c r="F348" s="8">
        <v>36925</v>
      </c>
      <c r="G348" s="55">
        <v>24189792</v>
      </c>
      <c r="H348" s="8">
        <v>259</v>
      </c>
      <c r="I348" s="8">
        <v>1747</v>
      </c>
      <c r="J348" s="55">
        <v>448481.08</v>
      </c>
      <c r="K348" s="8">
        <v>120</v>
      </c>
      <c r="L348" s="8">
        <v>1948</v>
      </c>
      <c r="M348" s="8">
        <v>2081</v>
      </c>
      <c r="N348" s="55">
        <v>3356747</v>
      </c>
      <c r="O348" s="8">
        <v>957</v>
      </c>
      <c r="P348" s="8">
        <v>1856</v>
      </c>
      <c r="Q348" s="55">
        <v>1434592</v>
      </c>
      <c r="R348" s="8">
        <v>8168</v>
      </c>
      <c r="S348" s="55">
        <v>28981131</v>
      </c>
    </row>
    <row r="349" spans="2:19" s="1" customFormat="1" ht="11.85" customHeight="1" x14ac:dyDescent="0.15">
      <c r="B349" s="165"/>
      <c r="C349" s="165"/>
      <c r="D349" s="17" t="s">
        <v>2001</v>
      </c>
      <c r="E349" s="10">
        <v>1697</v>
      </c>
      <c r="F349" s="10">
        <v>39330</v>
      </c>
      <c r="G349" s="59">
        <v>9748897</v>
      </c>
      <c r="H349" s="10">
        <v>174</v>
      </c>
      <c r="I349" s="10">
        <v>1142</v>
      </c>
      <c r="J349" s="59">
        <v>110195.09</v>
      </c>
      <c r="K349" s="10"/>
      <c r="L349" s="10"/>
      <c r="M349" s="10"/>
      <c r="N349" s="59"/>
      <c r="O349" s="10"/>
      <c r="P349" s="10"/>
      <c r="Q349" s="59"/>
      <c r="R349" s="10">
        <v>1697</v>
      </c>
      <c r="S349" s="59">
        <v>9748897</v>
      </c>
    </row>
    <row r="350" spans="2:19" s="1" customFormat="1" ht="11.85" customHeight="1" x14ac:dyDescent="0.15">
      <c r="B350" s="165"/>
      <c r="C350" s="165"/>
      <c r="D350" s="17" t="s">
        <v>2002</v>
      </c>
      <c r="E350" s="8">
        <v>125</v>
      </c>
      <c r="F350" s="8">
        <v>362</v>
      </c>
      <c r="G350" s="55">
        <v>72298</v>
      </c>
      <c r="H350" s="8"/>
      <c r="I350" s="8">
        <v>0</v>
      </c>
      <c r="J350" s="55"/>
      <c r="K350" s="8"/>
      <c r="L350" s="8"/>
      <c r="M350" s="8"/>
      <c r="N350" s="55"/>
      <c r="O350" s="8"/>
      <c r="P350" s="8"/>
      <c r="Q350" s="55"/>
      <c r="R350" s="8">
        <v>125</v>
      </c>
      <c r="S350" s="55">
        <v>72298</v>
      </c>
    </row>
    <row r="351" spans="2:19" s="1" customFormat="1" ht="11.85" customHeight="1" x14ac:dyDescent="0.15">
      <c r="B351" s="165"/>
      <c r="C351" s="165" t="s">
        <v>178</v>
      </c>
      <c r="D351" s="17" t="s">
        <v>2000</v>
      </c>
      <c r="E351" s="10">
        <v>1520</v>
      </c>
      <c r="F351" s="10">
        <v>10495</v>
      </c>
      <c r="G351" s="59">
        <v>6882435</v>
      </c>
      <c r="H351" s="10">
        <v>89</v>
      </c>
      <c r="I351" s="10">
        <v>674</v>
      </c>
      <c r="J351" s="59">
        <v>140745.4</v>
      </c>
      <c r="K351" s="10">
        <v>18</v>
      </c>
      <c r="L351" s="10">
        <v>465</v>
      </c>
      <c r="M351" s="10">
        <v>479</v>
      </c>
      <c r="N351" s="59">
        <v>816521</v>
      </c>
      <c r="O351" s="10">
        <v>666</v>
      </c>
      <c r="P351" s="10">
        <v>666</v>
      </c>
      <c r="Q351" s="59">
        <v>717262</v>
      </c>
      <c r="R351" s="10">
        <v>2651</v>
      </c>
      <c r="S351" s="59">
        <v>8416218</v>
      </c>
    </row>
    <row r="352" spans="2:19" s="1" customFormat="1" ht="11.85" customHeight="1" x14ac:dyDescent="0.15">
      <c r="B352" s="165"/>
      <c r="C352" s="165"/>
      <c r="D352" s="17" t="s">
        <v>2001</v>
      </c>
      <c r="E352" s="8">
        <v>939</v>
      </c>
      <c r="F352" s="8">
        <v>20599</v>
      </c>
      <c r="G352" s="55">
        <v>6635253</v>
      </c>
      <c r="H352" s="8">
        <v>78</v>
      </c>
      <c r="I352" s="8">
        <v>481</v>
      </c>
      <c r="J352" s="55">
        <v>62969.83</v>
      </c>
      <c r="K352" s="8"/>
      <c r="L352" s="8"/>
      <c r="M352" s="8"/>
      <c r="N352" s="55"/>
      <c r="O352" s="8"/>
      <c r="P352" s="8"/>
      <c r="Q352" s="55"/>
      <c r="R352" s="8">
        <v>939</v>
      </c>
      <c r="S352" s="55">
        <v>6635253</v>
      </c>
    </row>
    <row r="353" spans="2:19" s="1" customFormat="1" ht="11.85" customHeight="1" x14ac:dyDescent="0.15">
      <c r="B353" s="165"/>
      <c r="C353" s="165"/>
      <c r="D353" s="17" t="s">
        <v>2002</v>
      </c>
      <c r="E353" s="10">
        <v>12</v>
      </c>
      <c r="F353" s="10">
        <v>34</v>
      </c>
      <c r="G353" s="59">
        <v>7417</v>
      </c>
      <c r="H353" s="10"/>
      <c r="I353" s="10">
        <v>0</v>
      </c>
      <c r="J353" s="59"/>
      <c r="K353" s="10"/>
      <c r="L353" s="10"/>
      <c r="M353" s="10"/>
      <c r="N353" s="59"/>
      <c r="O353" s="10"/>
      <c r="P353" s="10"/>
      <c r="Q353" s="59"/>
      <c r="R353" s="10">
        <v>12</v>
      </c>
      <c r="S353" s="59">
        <v>7417</v>
      </c>
    </row>
    <row r="354" spans="2:19" s="1" customFormat="1" ht="11.85" customHeight="1" x14ac:dyDescent="0.15">
      <c r="B354" s="170" t="s">
        <v>2084</v>
      </c>
      <c r="C354" s="170"/>
      <c r="D354" s="170"/>
      <c r="E354" s="13">
        <v>9556</v>
      </c>
      <c r="F354" s="13">
        <v>107745</v>
      </c>
      <c r="G354" s="61">
        <v>47536092</v>
      </c>
      <c r="H354" s="13">
        <v>600</v>
      </c>
      <c r="I354" s="13">
        <v>4044</v>
      </c>
      <c r="J354" s="61">
        <v>762391.4</v>
      </c>
      <c r="K354" s="13">
        <v>138</v>
      </c>
      <c r="L354" s="13">
        <v>2413</v>
      </c>
      <c r="M354" s="13">
        <v>2560</v>
      </c>
      <c r="N354" s="61">
        <v>4173268</v>
      </c>
      <c r="O354" s="13">
        <v>1623</v>
      </c>
      <c r="P354" s="13">
        <v>2522</v>
      </c>
      <c r="Q354" s="61">
        <v>2151854</v>
      </c>
      <c r="R354" s="13">
        <v>13592</v>
      </c>
      <c r="S354" s="61">
        <v>53861214</v>
      </c>
    </row>
    <row r="355" spans="2:19" s="1" customFormat="1" ht="7.7" customHeight="1" x14ac:dyDescent="0.2">
      <c r="B355" s="24"/>
      <c r="C355" s="135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</row>
    <row r="356" spans="2:19" s="1" customFormat="1" ht="11.85" customHeight="1" x14ac:dyDescent="0.15">
      <c r="B356" s="165" t="s">
        <v>2085</v>
      </c>
      <c r="C356" s="165" t="s">
        <v>46</v>
      </c>
      <c r="D356" s="17" t="s">
        <v>2000</v>
      </c>
      <c r="E356" s="8">
        <v>1569</v>
      </c>
      <c r="F356" s="8">
        <v>24142</v>
      </c>
      <c r="G356" s="55">
        <v>6022499</v>
      </c>
      <c r="H356" s="8">
        <v>286</v>
      </c>
      <c r="I356" s="8">
        <v>3080</v>
      </c>
      <c r="J356" s="55">
        <v>531165.53</v>
      </c>
      <c r="K356" s="8">
        <v>88</v>
      </c>
      <c r="L356" s="8">
        <v>210</v>
      </c>
      <c r="M356" s="8">
        <v>256</v>
      </c>
      <c r="N356" s="55">
        <v>325637</v>
      </c>
      <c r="O356" s="8">
        <v>1086</v>
      </c>
      <c r="P356" s="8">
        <v>1086</v>
      </c>
      <c r="Q356" s="55">
        <v>1484597</v>
      </c>
      <c r="R356" s="8">
        <v>2865</v>
      </c>
      <c r="S356" s="55">
        <v>7832733</v>
      </c>
    </row>
    <row r="357" spans="2:19" s="1" customFormat="1" ht="11.85" customHeight="1" x14ac:dyDescent="0.15">
      <c r="B357" s="165"/>
      <c r="C357" s="165"/>
      <c r="D357" s="17" t="s">
        <v>2001</v>
      </c>
      <c r="E357" s="10">
        <v>5</v>
      </c>
      <c r="F357" s="10">
        <v>157</v>
      </c>
      <c r="G357" s="59">
        <v>44605</v>
      </c>
      <c r="H357" s="10">
        <v>1</v>
      </c>
      <c r="I357" s="10">
        <v>16</v>
      </c>
      <c r="J357" s="59">
        <v>1621.71</v>
      </c>
      <c r="K357" s="10"/>
      <c r="L357" s="10"/>
      <c r="M357" s="10"/>
      <c r="N357" s="59"/>
      <c r="O357" s="10"/>
      <c r="P357" s="10"/>
      <c r="Q357" s="59"/>
      <c r="R357" s="10">
        <v>5</v>
      </c>
      <c r="S357" s="59">
        <v>44605</v>
      </c>
    </row>
    <row r="358" spans="2:19" s="1" customFormat="1" ht="11.85" customHeight="1" x14ac:dyDescent="0.15">
      <c r="B358" s="165"/>
      <c r="C358" s="165"/>
      <c r="D358" s="17" t="s">
        <v>2002</v>
      </c>
      <c r="E358" s="8">
        <v>10</v>
      </c>
      <c r="F358" s="8">
        <v>31</v>
      </c>
      <c r="G358" s="55">
        <v>5290</v>
      </c>
      <c r="H358" s="8"/>
      <c r="I358" s="8">
        <v>0</v>
      </c>
      <c r="J358" s="55"/>
      <c r="K358" s="8"/>
      <c r="L358" s="8"/>
      <c r="M358" s="8"/>
      <c r="N358" s="55"/>
      <c r="O358" s="8"/>
      <c r="P358" s="8"/>
      <c r="Q358" s="55"/>
      <c r="R358" s="8">
        <v>10</v>
      </c>
      <c r="S358" s="55">
        <v>5290</v>
      </c>
    </row>
    <row r="359" spans="2:19" s="1" customFormat="1" ht="11.85" customHeight="1" x14ac:dyDescent="0.15">
      <c r="B359" s="165"/>
      <c r="C359" s="165" t="s">
        <v>48</v>
      </c>
      <c r="D359" s="17" t="s">
        <v>2000</v>
      </c>
      <c r="E359" s="10">
        <v>10900</v>
      </c>
      <c r="F359" s="10">
        <v>93204</v>
      </c>
      <c r="G359" s="59">
        <v>40145549</v>
      </c>
      <c r="H359" s="10">
        <v>1076</v>
      </c>
      <c r="I359" s="10">
        <v>10398</v>
      </c>
      <c r="J359" s="59">
        <v>2066409.68</v>
      </c>
      <c r="K359" s="10">
        <v>407</v>
      </c>
      <c r="L359" s="10">
        <v>1017</v>
      </c>
      <c r="M359" s="10">
        <v>1323</v>
      </c>
      <c r="N359" s="59">
        <v>1047980</v>
      </c>
      <c r="O359" s="10">
        <v>1616</v>
      </c>
      <c r="P359" s="10">
        <v>2536</v>
      </c>
      <c r="Q359" s="59">
        <v>1927504</v>
      </c>
      <c r="R359" s="10">
        <v>13533</v>
      </c>
      <c r="S359" s="59">
        <v>43121033</v>
      </c>
    </row>
    <row r="360" spans="2:19" s="1" customFormat="1" ht="11.85" customHeight="1" x14ac:dyDescent="0.15">
      <c r="B360" s="165"/>
      <c r="C360" s="165"/>
      <c r="D360" s="17" t="s">
        <v>2001</v>
      </c>
      <c r="E360" s="8">
        <v>118</v>
      </c>
      <c r="F360" s="8">
        <v>3227</v>
      </c>
      <c r="G360" s="55">
        <v>879491</v>
      </c>
      <c r="H360" s="8">
        <v>22</v>
      </c>
      <c r="I360" s="8">
        <v>353</v>
      </c>
      <c r="J360" s="55">
        <v>44526.65</v>
      </c>
      <c r="K360" s="8"/>
      <c r="L360" s="8"/>
      <c r="M360" s="8"/>
      <c r="N360" s="55"/>
      <c r="O360" s="8"/>
      <c r="P360" s="8"/>
      <c r="Q360" s="55"/>
      <c r="R360" s="8">
        <v>118</v>
      </c>
      <c r="S360" s="55">
        <v>879491</v>
      </c>
    </row>
    <row r="361" spans="2:19" s="1" customFormat="1" ht="11.85" customHeight="1" x14ac:dyDescent="0.15">
      <c r="B361" s="165"/>
      <c r="C361" s="165"/>
      <c r="D361" s="17" t="s">
        <v>2002</v>
      </c>
      <c r="E361" s="10">
        <v>362</v>
      </c>
      <c r="F361" s="10">
        <v>964</v>
      </c>
      <c r="G361" s="59">
        <v>268777</v>
      </c>
      <c r="H361" s="10"/>
      <c r="I361" s="10">
        <v>0</v>
      </c>
      <c r="J361" s="59"/>
      <c r="K361" s="10"/>
      <c r="L361" s="10"/>
      <c r="M361" s="10"/>
      <c r="N361" s="59"/>
      <c r="O361" s="10"/>
      <c r="P361" s="10"/>
      <c r="Q361" s="59"/>
      <c r="R361" s="10">
        <v>362</v>
      </c>
      <c r="S361" s="59">
        <v>268777</v>
      </c>
    </row>
    <row r="362" spans="2:19" s="1" customFormat="1" ht="11.85" customHeight="1" x14ac:dyDescent="0.15">
      <c r="B362" s="165"/>
      <c r="C362" s="165" t="s">
        <v>128</v>
      </c>
      <c r="D362" s="17" t="s">
        <v>2000</v>
      </c>
      <c r="E362" s="8">
        <v>949</v>
      </c>
      <c r="F362" s="8">
        <v>9790</v>
      </c>
      <c r="G362" s="55">
        <v>3256847</v>
      </c>
      <c r="H362" s="8">
        <v>115</v>
      </c>
      <c r="I362" s="8">
        <v>853</v>
      </c>
      <c r="J362" s="55">
        <v>142655.95000000001</v>
      </c>
      <c r="K362" s="8">
        <v>34</v>
      </c>
      <c r="L362" s="8">
        <v>392</v>
      </c>
      <c r="M362" s="8">
        <v>418</v>
      </c>
      <c r="N362" s="55">
        <v>741746</v>
      </c>
      <c r="O362" s="8">
        <v>1189</v>
      </c>
      <c r="P362" s="8">
        <v>1190</v>
      </c>
      <c r="Q362" s="55">
        <v>1725568</v>
      </c>
      <c r="R362" s="8">
        <v>2530</v>
      </c>
      <c r="S362" s="55">
        <v>5724161</v>
      </c>
    </row>
    <row r="363" spans="2:19" s="1" customFormat="1" ht="11.85" customHeight="1" x14ac:dyDescent="0.15">
      <c r="B363" s="165"/>
      <c r="C363" s="165"/>
      <c r="D363" s="17" t="s">
        <v>2001</v>
      </c>
      <c r="E363" s="10">
        <v>353</v>
      </c>
      <c r="F363" s="10">
        <v>5630</v>
      </c>
      <c r="G363" s="59">
        <v>1627242</v>
      </c>
      <c r="H363" s="10">
        <v>38</v>
      </c>
      <c r="I363" s="10">
        <v>333</v>
      </c>
      <c r="J363" s="59">
        <v>40226.85</v>
      </c>
      <c r="K363" s="10"/>
      <c r="L363" s="10"/>
      <c r="M363" s="10"/>
      <c r="N363" s="59"/>
      <c r="O363" s="10"/>
      <c r="P363" s="10"/>
      <c r="Q363" s="59"/>
      <c r="R363" s="10">
        <v>353</v>
      </c>
      <c r="S363" s="59">
        <v>1627242</v>
      </c>
    </row>
    <row r="364" spans="2:19" s="1" customFormat="1" ht="11.85" customHeight="1" x14ac:dyDescent="0.15">
      <c r="B364" s="165"/>
      <c r="C364" s="165"/>
      <c r="D364" s="17" t="s">
        <v>2002</v>
      </c>
      <c r="E364" s="8">
        <v>212</v>
      </c>
      <c r="F364" s="8">
        <v>4112</v>
      </c>
      <c r="G364" s="55">
        <v>1084715</v>
      </c>
      <c r="H364" s="8"/>
      <c r="I364" s="8">
        <v>0</v>
      </c>
      <c r="J364" s="55"/>
      <c r="K364" s="8"/>
      <c r="L364" s="8"/>
      <c r="M364" s="8"/>
      <c r="N364" s="55"/>
      <c r="O364" s="8"/>
      <c r="P364" s="8"/>
      <c r="Q364" s="55"/>
      <c r="R364" s="8">
        <v>212</v>
      </c>
      <c r="S364" s="55">
        <v>1084715</v>
      </c>
    </row>
    <row r="365" spans="2:19" s="1" customFormat="1" ht="11.85" customHeight="1" x14ac:dyDescent="0.15">
      <c r="B365" s="165"/>
      <c r="C365" s="165" t="s">
        <v>129</v>
      </c>
      <c r="D365" s="17" t="s">
        <v>2000</v>
      </c>
      <c r="E365" s="10">
        <v>15574</v>
      </c>
      <c r="F365" s="10">
        <v>144053</v>
      </c>
      <c r="G365" s="59">
        <v>77102956</v>
      </c>
      <c r="H365" s="10">
        <v>1526</v>
      </c>
      <c r="I365" s="10">
        <v>14688</v>
      </c>
      <c r="J365" s="59">
        <v>3811019.31</v>
      </c>
      <c r="K365" s="10">
        <v>624</v>
      </c>
      <c r="L365" s="10">
        <v>2667</v>
      </c>
      <c r="M365" s="10">
        <v>3049</v>
      </c>
      <c r="N365" s="59">
        <v>3505411</v>
      </c>
      <c r="O365" s="10">
        <v>1967</v>
      </c>
      <c r="P365" s="10">
        <v>2472</v>
      </c>
      <c r="Q365" s="59">
        <v>2383023</v>
      </c>
      <c r="R365" s="10">
        <v>20208</v>
      </c>
      <c r="S365" s="59">
        <v>82991390</v>
      </c>
    </row>
    <row r="366" spans="2:19" s="1" customFormat="1" ht="11.85" customHeight="1" x14ac:dyDescent="0.15">
      <c r="B366" s="165"/>
      <c r="C366" s="165"/>
      <c r="D366" s="17" t="s">
        <v>2002</v>
      </c>
      <c r="E366" s="8">
        <v>330</v>
      </c>
      <c r="F366" s="8">
        <v>948</v>
      </c>
      <c r="G366" s="55">
        <v>228332</v>
      </c>
      <c r="H366" s="8"/>
      <c r="I366" s="8">
        <v>0</v>
      </c>
      <c r="J366" s="55"/>
      <c r="K366" s="8"/>
      <c r="L366" s="8"/>
      <c r="M366" s="8"/>
      <c r="N366" s="55"/>
      <c r="O366" s="8"/>
      <c r="P366" s="8"/>
      <c r="Q366" s="55"/>
      <c r="R366" s="8">
        <v>330</v>
      </c>
      <c r="S366" s="55">
        <v>228332</v>
      </c>
    </row>
    <row r="367" spans="2:19" s="1" customFormat="1" ht="11.85" customHeight="1" x14ac:dyDescent="0.15">
      <c r="B367" s="170" t="s">
        <v>2086</v>
      </c>
      <c r="C367" s="170"/>
      <c r="D367" s="170"/>
      <c r="E367" s="13">
        <v>30382</v>
      </c>
      <c r="F367" s="13">
        <v>286258</v>
      </c>
      <c r="G367" s="61">
        <v>130666303</v>
      </c>
      <c r="H367" s="13">
        <v>3064</v>
      </c>
      <c r="I367" s="13">
        <v>29721</v>
      </c>
      <c r="J367" s="61">
        <v>6637625.6799999997</v>
      </c>
      <c r="K367" s="13">
        <v>1153</v>
      </c>
      <c r="L367" s="13">
        <v>4286</v>
      </c>
      <c r="M367" s="13">
        <v>5046</v>
      </c>
      <c r="N367" s="61">
        <v>5620774</v>
      </c>
      <c r="O367" s="13">
        <v>5858</v>
      </c>
      <c r="P367" s="13">
        <v>7284</v>
      </c>
      <c r="Q367" s="61">
        <v>7520692</v>
      </c>
      <c r="R367" s="13">
        <v>40526</v>
      </c>
      <c r="S367" s="61">
        <v>143807769</v>
      </c>
    </row>
    <row r="368" spans="2:19" s="1" customFormat="1" ht="7.7" customHeight="1" x14ac:dyDescent="0.2">
      <c r="B368" s="24"/>
      <c r="C368" s="135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</row>
    <row r="369" spans="2:19" s="1" customFormat="1" ht="11.85" customHeight="1" x14ac:dyDescent="0.15">
      <c r="B369" s="165" t="s">
        <v>2087</v>
      </c>
      <c r="C369" s="165" t="s">
        <v>38</v>
      </c>
      <c r="D369" s="17" t="s">
        <v>2000</v>
      </c>
      <c r="E369" s="10">
        <v>10742</v>
      </c>
      <c r="F369" s="10">
        <v>95853</v>
      </c>
      <c r="G369" s="59">
        <v>38419286</v>
      </c>
      <c r="H369" s="10">
        <v>1004</v>
      </c>
      <c r="I369" s="10">
        <v>9172</v>
      </c>
      <c r="J369" s="59">
        <v>1918923.07</v>
      </c>
      <c r="K369" s="10">
        <v>374</v>
      </c>
      <c r="L369" s="10">
        <v>1313</v>
      </c>
      <c r="M369" s="10">
        <v>1691</v>
      </c>
      <c r="N369" s="59">
        <v>1623291</v>
      </c>
      <c r="O369" s="10">
        <v>2372</v>
      </c>
      <c r="P369" s="10">
        <v>3975</v>
      </c>
      <c r="Q369" s="59">
        <v>2506054</v>
      </c>
      <c r="R369" s="10">
        <v>14427</v>
      </c>
      <c r="S369" s="59">
        <v>42548631</v>
      </c>
    </row>
    <row r="370" spans="2:19" s="1" customFormat="1" ht="11.85" customHeight="1" x14ac:dyDescent="0.15">
      <c r="B370" s="165"/>
      <c r="C370" s="165"/>
      <c r="D370" s="17" t="s">
        <v>2001</v>
      </c>
      <c r="E370" s="8">
        <v>581</v>
      </c>
      <c r="F370" s="8">
        <v>14985</v>
      </c>
      <c r="G370" s="55">
        <v>4592488</v>
      </c>
      <c r="H370" s="8">
        <v>21</v>
      </c>
      <c r="I370" s="8">
        <v>149</v>
      </c>
      <c r="J370" s="55">
        <v>18650.439999999999</v>
      </c>
      <c r="K370" s="8"/>
      <c r="L370" s="8"/>
      <c r="M370" s="8"/>
      <c r="N370" s="55"/>
      <c r="O370" s="8"/>
      <c r="P370" s="8"/>
      <c r="Q370" s="55"/>
      <c r="R370" s="8">
        <v>581</v>
      </c>
      <c r="S370" s="55">
        <v>4592488</v>
      </c>
    </row>
    <row r="371" spans="2:19" s="1" customFormat="1" ht="11.85" customHeight="1" x14ac:dyDescent="0.15">
      <c r="B371" s="165"/>
      <c r="C371" s="165"/>
      <c r="D371" s="17" t="s">
        <v>2002</v>
      </c>
      <c r="E371" s="10">
        <v>668</v>
      </c>
      <c r="F371" s="10">
        <v>8005</v>
      </c>
      <c r="G371" s="59">
        <v>1848255</v>
      </c>
      <c r="H371" s="10"/>
      <c r="I371" s="10">
        <v>0</v>
      </c>
      <c r="J371" s="59"/>
      <c r="K371" s="10"/>
      <c r="L371" s="10"/>
      <c r="M371" s="10"/>
      <c r="N371" s="59"/>
      <c r="O371" s="10"/>
      <c r="P371" s="10"/>
      <c r="Q371" s="59"/>
      <c r="R371" s="10">
        <v>668</v>
      </c>
      <c r="S371" s="59">
        <v>1848255</v>
      </c>
    </row>
    <row r="372" spans="2:19" s="1" customFormat="1" ht="11.85" customHeight="1" x14ac:dyDescent="0.15">
      <c r="B372" s="165"/>
      <c r="C372" s="165" t="s">
        <v>45</v>
      </c>
      <c r="D372" s="17" t="s">
        <v>2000</v>
      </c>
      <c r="E372" s="8">
        <v>8574</v>
      </c>
      <c r="F372" s="8">
        <v>73684</v>
      </c>
      <c r="G372" s="55">
        <v>31564459</v>
      </c>
      <c r="H372" s="8">
        <v>1005</v>
      </c>
      <c r="I372" s="8">
        <v>8589</v>
      </c>
      <c r="J372" s="55">
        <v>2038633.52</v>
      </c>
      <c r="K372" s="8">
        <v>281</v>
      </c>
      <c r="L372" s="8">
        <v>727</v>
      </c>
      <c r="M372" s="8">
        <v>890</v>
      </c>
      <c r="N372" s="55">
        <v>1342882</v>
      </c>
      <c r="O372" s="8">
        <v>1539</v>
      </c>
      <c r="P372" s="8">
        <v>1565</v>
      </c>
      <c r="Q372" s="55">
        <v>1886750</v>
      </c>
      <c r="R372" s="8">
        <v>10840</v>
      </c>
      <c r="S372" s="55">
        <v>34794091</v>
      </c>
    </row>
    <row r="373" spans="2:19" s="1" customFormat="1" ht="11.85" customHeight="1" x14ac:dyDescent="0.15">
      <c r="B373" s="165"/>
      <c r="C373" s="165"/>
      <c r="D373" s="17" t="s">
        <v>2002</v>
      </c>
      <c r="E373" s="10">
        <v>146</v>
      </c>
      <c r="F373" s="10">
        <v>415</v>
      </c>
      <c r="G373" s="59">
        <v>102950</v>
      </c>
      <c r="H373" s="10"/>
      <c r="I373" s="10">
        <v>0</v>
      </c>
      <c r="J373" s="59"/>
      <c r="K373" s="10"/>
      <c r="L373" s="10"/>
      <c r="M373" s="10"/>
      <c r="N373" s="59"/>
      <c r="O373" s="10"/>
      <c r="P373" s="10"/>
      <c r="Q373" s="59"/>
      <c r="R373" s="10">
        <v>146</v>
      </c>
      <c r="S373" s="59">
        <v>102950</v>
      </c>
    </row>
    <row r="374" spans="2:19" s="1" customFormat="1" ht="11.85" customHeight="1" x14ac:dyDescent="0.15">
      <c r="B374" s="165"/>
      <c r="C374" s="165" t="s">
        <v>132</v>
      </c>
      <c r="D374" s="17" t="s">
        <v>2000</v>
      </c>
      <c r="E374" s="8">
        <v>818</v>
      </c>
      <c r="F374" s="8">
        <v>13293</v>
      </c>
      <c r="G374" s="55">
        <v>2901779</v>
      </c>
      <c r="H374" s="8">
        <v>191</v>
      </c>
      <c r="I374" s="8">
        <v>2355</v>
      </c>
      <c r="J374" s="55">
        <v>347365.22</v>
      </c>
      <c r="K374" s="8">
        <v>59</v>
      </c>
      <c r="L374" s="8">
        <v>55</v>
      </c>
      <c r="M374" s="8">
        <v>86</v>
      </c>
      <c r="N374" s="55">
        <v>16779</v>
      </c>
      <c r="O374" s="8">
        <v>15</v>
      </c>
      <c r="P374" s="8">
        <v>49</v>
      </c>
      <c r="Q374" s="55">
        <v>8957</v>
      </c>
      <c r="R374" s="8">
        <v>888</v>
      </c>
      <c r="S374" s="55">
        <v>2927515</v>
      </c>
    </row>
    <row r="375" spans="2:19" s="1" customFormat="1" ht="11.85" customHeight="1" x14ac:dyDescent="0.15">
      <c r="B375" s="165"/>
      <c r="C375" s="165"/>
      <c r="D375" s="17" t="s">
        <v>2001</v>
      </c>
      <c r="E375" s="10">
        <v>531</v>
      </c>
      <c r="F375" s="10">
        <v>10539</v>
      </c>
      <c r="G375" s="59">
        <v>3106499</v>
      </c>
      <c r="H375" s="10">
        <v>92</v>
      </c>
      <c r="I375" s="10">
        <v>738</v>
      </c>
      <c r="J375" s="59">
        <v>91828.11</v>
      </c>
      <c r="K375" s="10"/>
      <c r="L375" s="10"/>
      <c r="M375" s="10"/>
      <c r="N375" s="59"/>
      <c r="O375" s="10"/>
      <c r="P375" s="10"/>
      <c r="Q375" s="59"/>
      <c r="R375" s="10">
        <v>531</v>
      </c>
      <c r="S375" s="59">
        <v>3106499</v>
      </c>
    </row>
    <row r="376" spans="2:19" s="1" customFormat="1" ht="11.85" customHeight="1" x14ac:dyDescent="0.15">
      <c r="B376" s="165"/>
      <c r="C376" s="165"/>
      <c r="D376" s="17" t="s">
        <v>2002</v>
      </c>
      <c r="E376" s="8">
        <v>149</v>
      </c>
      <c r="F376" s="8">
        <v>4327</v>
      </c>
      <c r="G376" s="55">
        <v>666120</v>
      </c>
      <c r="H376" s="8">
        <v>3</v>
      </c>
      <c r="I376" s="8">
        <v>164</v>
      </c>
      <c r="J376" s="55">
        <v>15431.2</v>
      </c>
      <c r="K376" s="8"/>
      <c r="L376" s="8"/>
      <c r="M376" s="8"/>
      <c r="N376" s="55"/>
      <c r="O376" s="8"/>
      <c r="P376" s="8"/>
      <c r="Q376" s="55"/>
      <c r="R376" s="8">
        <v>149</v>
      </c>
      <c r="S376" s="55">
        <v>666120</v>
      </c>
    </row>
    <row r="377" spans="2:19" s="1" customFormat="1" ht="11.85" customHeight="1" x14ac:dyDescent="0.15">
      <c r="B377" s="170" t="s">
        <v>2088</v>
      </c>
      <c r="C377" s="170"/>
      <c r="D377" s="170"/>
      <c r="E377" s="13">
        <v>22209</v>
      </c>
      <c r="F377" s="13">
        <v>221101</v>
      </c>
      <c r="G377" s="61">
        <v>83201836</v>
      </c>
      <c r="H377" s="13">
        <v>2316</v>
      </c>
      <c r="I377" s="13">
        <v>21167</v>
      </c>
      <c r="J377" s="61">
        <v>4430831.5599999996</v>
      </c>
      <c r="K377" s="13">
        <v>714</v>
      </c>
      <c r="L377" s="13">
        <v>2095</v>
      </c>
      <c r="M377" s="13">
        <v>2667</v>
      </c>
      <c r="N377" s="61">
        <v>2982952</v>
      </c>
      <c r="O377" s="13">
        <v>3926</v>
      </c>
      <c r="P377" s="13">
        <v>5589</v>
      </c>
      <c r="Q377" s="61">
        <v>4401761</v>
      </c>
      <c r="R377" s="13">
        <v>28230</v>
      </c>
      <c r="S377" s="61">
        <v>90586549</v>
      </c>
    </row>
    <row r="378" spans="2:19" s="1" customFormat="1" ht="7.7" customHeight="1" x14ac:dyDescent="0.2">
      <c r="B378" s="24"/>
      <c r="C378" s="135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</row>
    <row r="379" spans="2:19" s="1" customFormat="1" ht="11.85" customHeight="1" x14ac:dyDescent="0.15">
      <c r="B379" s="165" t="s">
        <v>2089</v>
      </c>
      <c r="C379" s="165" t="s">
        <v>34</v>
      </c>
      <c r="D379" s="17" t="s">
        <v>2000</v>
      </c>
      <c r="E379" s="10">
        <v>4573</v>
      </c>
      <c r="F379" s="10">
        <v>33217</v>
      </c>
      <c r="G379" s="59">
        <v>13787375</v>
      </c>
      <c r="H379" s="10">
        <v>468</v>
      </c>
      <c r="I379" s="10">
        <v>2948</v>
      </c>
      <c r="J379" s="59">
        <v>571607.5</v>
      </c>
      <c r="K379" s="10">
        <v>109</v>
      </c>
      <c r="L379" s="10">
        <v>317</v>
      </c>
      <c r="M379" s="10">
        <v>439</v>
      </c>
      <c r="N379" s="59">
        <v>295767</v>
      </c>
      <c r="O379" s="10">
        <v>922</v>
      </c>
      <c r="P379" s="10">
        <v>922</v>
      </c>
      <c r="Q379" s="59">
        <v>1269452</v>
      </c>
      <c r="R379" s="10">
        <v>5812</v>
      </c>
      <c r="S379" s="59">
        <v>15352594</v>
      </c>
    </row>
    <row r="380" spans="2:19" s="1" customFormat="1" ht="11.85" customHeight="1" x14ac:dyDescent="0.15">
      <c r="B380" s="165"/>
      <c r="C380" s="165"/>
      <c r="D380" s="17" t="s">
        <v>2002</v>
      </c>
      <c r="E380" s="8">
        <v>166</v>
      </c>
      <c r="F380" s="8">
        <v>466</v>
      </c>
      <c r="G380" s="55">
        <v>139714</v>
      </c>
      <c r="H380" s="8"/>
      <c r="I380" s="8">
        <v>0</v>
      </c>
      <c r="J380" s="55"/>
      <c r="K380" s="8"/>
      <c r="L380" s="8"/>
      <c r="M380" s="8"/>
      <c r="N380" s="55"/>
      <c r="O380" s="8"/>
      <c r="P380" s="8"/>
      <c r="Q380" s="55"/>
      <c r="R380" s="8">
        <v>166</v>
      </c>
      <c r="S380" s="55">
        <v>139714</v>
      </c>
    </row>
    <row r="381" spans="2:19" s="1" customFormat="1" ht="11.85" customHeight="1" x14ac:dyDescent="0.15">
      <c r="B381" s="165"/>
      <c r="C381" s="165" t="s">
        <v>37</v>
      </c>
      <c r="D381" s="17" t="s">
        <v>2000</v>
      </c>
      <c r="E381" s="10">
        <v>6206</v>
      </c>
      <c r="F381" s="10">
        <v>56777</v>
      </c>
      <c r="G381" s="59">
        <v>25559821</v>
      </c>
      <c r="H381" s="10">
        <v>637</v>
      </c>
      <c r="I381" s="10">
        <v>5436</v>
      </c>
      <c r="J381" s="59">
        <v>1213170.1100000001</v>
      </c>
      <c r="K381" s="10">
        <v>221</v>
      </c>
      <c r="L381" s="10">
        <v>1347</v>
      </c>
      <c r="M381" s="10">
        <v>1571</v>
      </c>
      <c r="N381" s="59">
        <v>2129296</v>
      </c>
      <c r="O381" s="10">
        <v>1741</v>
      </c>
      <c r="P381" s="10">
        <v>2073</v>
      </c>
      <c r="Q381" s="59">
        <v>1619467</v>
      </c>
      <c r="R381" s="10">
        <v>9294</v>
      </c>
      <c r="S381" s="59">
        <v>29308584</v>
      </c>
    </row>
    <row r="382" spans="2:19" s="1" customFormat="1" ht="11.85" customHeight="1" x14ac:dyDescent="0.15">
      <c r="B382" s="165"/>
      <c r="C382" s="165"/>
      <c r="D382" s="17" t="s">
        <v>2001</v>
      </c>
      <c r="E382" s="8">
        <v>325</v>
      </c>
      <c r="F382" s="8">
        <v>8296</v>
      </c>
      <c r="G382" s="55">
        <v>2419572</v>
      </c>
      <c r="H382" s="8">
        <v>76</v>
      </c>
      <c r="I382" s="8">
        <v>417</v>
      </c>
      <c r="J382" s="55">
        <v>48101.57</v>
      </c>
      <c r="K382" s="8"/>
      <c r="L382" s="8"/>
      <c r="M382" s="8"/>
      <c r="N382" s="55"/>
      <c r="O382" s="8">
        <v>7</v>
      </c>
      <c r="P382" s="8">
        <v>144</v>
      </c>
      <c r="Q382" s="55">
        <v>39812</v>
      </c>
      <c r="R382" s="8">
        <v>332</v>
      </c>
      <c r="S382" s="55">
        <v>2459384</v>
      </c>
    </row>
    <row r="383" spans="2:19" s="1" customFormat="1" ht="11.85" customHeight="1" x14ac:dyDescent="0.15">
      <c r="B383" s="165"/>
      <c r="C383" s="165"/>
      <c r="D383" s="17" t="s">
        <v>2002</v>
      </c>
      <c r="E383" s="10">
        <v>316</v>
      </c>
      <c r="F383" s="10">
        <v>3079</v>
      </c>
      <c r="G383" s="59">
        <v>802584</v>
      </c>
      <c r="H383" s="10"/>
      <c r="I383" s="10">
        <v>0</v>
      </c>
      <c r="J383" s="59"/>
      <c r="K383" s="10"/>
      <c r="L383" s="10"/>
      <c r="M383" s="10"/>
      <c r="N383" s="59"/>
      <c r="O383" s="10"/>
      <c r="P383" s="10"/>
      <c r="Q383" s="59"/>
      <c r="R383" s="10">
        <v>316</v>
      </c>
      <c r="S383" s="59">
        <v>802584</v>
      </c>
    </row>
    <row r="384" spans="2:19" s="1" customFormat="1" ht="11.85" customHeight="1" x14ac:dyDescent="0.15">
      <c r="B384" s="170" t="s">
        <v>2090</v>
      </c>
      <c r="C384" s="170"/>
      <c r="D384" s="170"/>
      <c r="E384" s="13">
        <v>11586</v>
      </c>
      <c r="F384" s="13">
        <v>101835</v>
      </c>
      <c r="G384" s="61">
        <v>42709066</v>
      </c>
      <c r="H384" s="13">
        <v>1181</v>
      </c>
      <c r="I384" s="13">
        <v>8801</v>
      </c>
      <c r="J384" s="61">
        <v>1832879.18</v>
      </c>
      <c r="K384" s="13">
        <v>330</v>
      </c>
      <c r="L384" s="13">
        <v>1664</v>
      </c>
      <c r="M384" s="13">
        <v>2010</v>
      </c>
      <c r="N384" s="61">
        <v>2425063</v>
      </c>
      <c r="O384" s="13">
        <v>2670</v>
      </c>
      <c r="P384" s="13">
        <v>3139</v>
      </c>
      <c r="Q384" s="61">
        <v>2928731</v>
      </c>
      <c r="R384" s="13">
        <v>15920</v>
      </c>
      <c r="S384" s="61">
        <v>48062860</v>
      </c>
    </row>
    <row r="385" spans="2:19" s="1" customFormat="1" ht="7.7" customHeight="1" x14ac:dyDescent="0.2">
      <c r="B385" s="24"/>
      <c r="C385" s="135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</row>
    <row r="386" spans="2:19" s="1" customFormat="1" ht="11.85" customHeight="1" x14ac:dyDescent="0.15">
      <c r="B386" s="165" t="s">
        <v>2091</v>
      </c>
      <c r="C386" s="165" t="s">
        <v>42</v>
      </c>
      <c r="D386" s="17" t="s">
        <v>2000</v>
      </c>
      <c r="E386" s="8">
        <v>4843</v>
      </c>
      <c r="F386" s="8">
        <v>37512</v>
      </c>
      <c r="G386" s="55">
        <v>14881624</v>
      </c>
      <c r="H386" s="8">
        <v>389</v>
      </c>
      <c r="I386" s="8">
        <v>2573</v>
      </c>
      <c r="J386" s="55">
        <v>455525.07</v>
      </c>
      <c r="K386" s="8">
        <v>167</v>
      </c>
      <c r="L386" s="8">
        <v>935</v>
      </c>
      <c r="M386" s="8">
        <v>1186</v>
      </c>
      <c r="N386" s="55">
        <v>866220</v>
      </c>
      <c r="O386" s="8">
        <v>433</v>
      </c>
      <c r="P386" s="8">
        <v>433</v>
      </c>
      <c r="Q386" s="55">
        <v>581646</v>
      </c>
      <c r="R386" s="8">
        <v>6211</v>
      </c>
      <c r="S386" s="55">
        <v>16329490</v>
      </c>
    </row>
    <row r="387" spans="2:19" s="1" customFormat="1" ht="11.85" customHeight="1" x14ac:dyDescent="0.15">
      <c r="B387" s="165"/>
      <c r="C387" s="165"/>
      <c r="D387" s="17" t="s">
        <v>2002</v>
      </c>
      <c r="E387" s="10">
        <v>436</v>
      </c>
      <c r="F387" s="10">
        <v>4471</v>
      </c>
      <c r="G387" s="59">
        <v>1179850</v>
      </c>
      <c r="H387" s="10"/>
      <c r="I387" s="10">
        <v>0</v>
      </c>
      <c r="J387" s="59"/>
      <c r="K387" s="10"/>
      <c r="L387" s="10"/>
      <c r="M387" s="10"/>
      <c r="N387" s="59"/>
      <c r="O387" s="10"/>
      <c r="P387" s="10"/>
      <c r="Q387" s="59"/>
      <c r="R387" s="10">
        <v>436</v>
      </c>
      <c r="S387" s="59">
        <v>1179850</v>
      </c>
    </row>
    <row r="388" spans="2:19" s="1" customFormat="1" ht="11.85" customHeight="1" x14ac:dyDescent="0.15">
      <c r="B388" s="165"/>
      <c r="C388" s="79" t="s">
        <v>43</v>
      </c>
      <c r="D388" s="17" t="s">
        <v>2001</v>
      </c>
      <c r="E388" s="8">
        <v>549</v>
      </c>
      <c r="F388" s="8">
        <v>13708</v>
      </c>
      <c r="G388" s="55">
        <v>3873688</v>
      </c>
      <c r="H388" s="8">
        <v>152</v>
      </c>
      <c r="I388" s="8">
        <v>1052</v>
      </c>
      <c r="J388" s="55">
        <v>114245.12</v>
      </c>
      <c r="K388" s="8"/>
      <c r="L388" s="8"/>
      <c r="M388" s="8"/>
      <c r="N388" s="55"/>
      <c r="O388" s="8"/>
      <c r="P388" s="8"/>
      <c r="Q388" s="55"/>
      <c r="R388" s="8">
        <v>549</v>
      </c>
      <c r="S388" s="55">
        <v>3873688</v>
      </c>
    </row>
    <row r="389" spans="2:19" s="1" customFormat="1" ht="11.85" customHeight="1" x14ac:dyDescent="0.15">
      <c r="B389" s="165"/>
      <c r="C389" s="165" t="s">
        <v>44</v>
      </c>
      <c r="D389" s="17" t="s">
        <v>2000</v>
      </c>
      <c r="E389" s="10">
        <v>8987</v>
      </c>
      <c r="F389" s="10">
        <v>73353</v>
      </c>
      <c r="G389" s="59">
        <v>30798732</v>
      </c>
      <c r="H389" s="10">
        <v>663</v>
      </c>
      <c r="I389" s="10">
        <v>4816</v>
      </c>
      <c r="J389" s="59">
        <v>924204.79</v>
      </c>
      <c r="K389" s="10">
        <v>361</v>
      </c>
      <c r="L389" s="10">
        <v>1432</v>
      </c>
      <c r="M389" s="10">
        <v>1748</v>
      </c>
      <c r="N389" s="59">
        <v>2060555</v>
      </c>
      <c r="O389" s="10">
        <v>1308</v>
      </c>
      <c r="P389" s="10">
        <v>1332</v>
      </c>
      <c r="Q389" s="59">
        <v>1192074</v>
      </c>
      <c r="R389" s="10">
        <v>11727</v>
      </c>
      <c r="S389" s="59">
        <v>34051361</v>
      </c>
    </row>
    <row r="390" spans="2:19" s="1" customFormat="1" ht="11.85" customHeight="1" x14ac:dyDescent="0.15">
      <c r="B390" s="165"/>
      <c r="C390" s="165"/>
      <c r="D390" s="17" t="s">
        <v>2002</v>
      </c>
      <c r="E390" s="8">
        <v>285</v>
      </c>
      <c r="F390" s="8">
        <v>841</v>
      </c>
      <c r="G390" s="55">
        <v>216795</v>
      </c>
      <c r="H390" s="8"/>
      <c r="I390" s="8">
        <v>0</v>
      </c>
      <c r="J390" s="55"/>
      <c r="K390" s="8"/>
      <c r="L390" s="8"/>
      <c r="M390" s="8"/>
      <c r="N390" s="55"/>
      <c r="O390" s="8"/>
      <c r="P390" s="8"/>
      <c r="Q390" s="55"/>
      <c r="R390" s="8">
        <v>285</v>
      </c>
      <c r="S390" s="55">
        <v>216795</v>
      </c>
    </row>
    <row r="391" spans="2:19" s="1" customFormat="1" ht="11.85" customHeight="1" x14ac:dyDescent="0.15">
      <c r="B391" s="165"/>
      <c r="C391" s="165" t="s">
        <v>56</v>
      </c>
      <c r="D391" s="17" t="s">
        <v>2000</v>
      </c>
      <c r="E391" s="10">
        <v>3819</v>
      </c>
      <c r="F391" s="10">
        <v>36876</v>
      </c>
      <c r="G391" s="59">
        <v>15501752</v>
      </c>
      <c r="H391" s="10">
        <v>347</v>
      </c>
      <c r="I391" s="10">
        <v>2472</v>
      </c>
      <c r="J391" s="59">
        <v>468031.7</v>
      </c>
      <c r="K391" s="10">
        <v>133</v>
      </c>
      <c r="L391" s="10">
        <v>876</v>
      </c>
      <c r="M391" s="10">
        <v>1084</v>
      </c>
      <c r="N391" s="59">
        <v>1147600</v>
      </c>
      <c r="O391" s="10">
        <v>435</v>
      </c>
      <c r="P391" s="10">
        <v>456</v>
      </c>
      <c r="Q391" s="59">
        <v>441876</v>
      </c>
      <c r="R391" s="10">
        <v>5130</v>
      </c>
      <c r="S391" s="59">
        <v>17091228</v>
      </c>
    </row>
    <row r="392" spans="2:19" s="1" customFormat="1" ht="11.85" customHeight="1" x14ac:dyDescent="0.15">
      <c r="B392" s="165"/>
      <c r="C392" s="165"/>
      <c r="D392" s="17" t="s">
        <v>2002</v>
      </c>
      <c r="E392" s="8">
        <v>164</v>
      </c>
      <c r="F392" s="8">
        <v>439</v>
      </c>
      <c r="G392" s="55">
        <v>124184</v>
      </c>
      <c r="H392" s="8"/>
      <c r="I392" s="8">
        <v>0</v>
      </c>
      <c r="J392" s="55"/>
      <c r="K392" s="8"/>
      <c r="L392" s="8"/>
      <c r="M392" s="8"/>
      <c r="N392" s="55"/>
      <c r="O392" s="8"/>
      <c r="P392" s="8"/>
      <c r="Q392" s="55"/>
      <c r="R392" s="8">
        <v>164</v>
      </c>
      <c r="S392" s="55">
        <v>124184</v>
      </c>
    </row>
    <row r="393" spans="2:19" s="1" customFormat="1" ht="11.85" customHeight="1" x14ac:dyDescent="0.15">
      <c r="B393" s="165"/>
      <c r="C393" s="165" t="s">
        <v>57</v>
      </c>
      <c r="D393" s="17" t="s">
        <v>2000</v>
      </c>
      <c r="E393" s="10">
        <v>284</v>
      </c>
      <c r="F393" s="10">
        <v>2776</v>
      </c>
      <c r="G393" s="59">
        <v>835790</v>
      </c>
      <c r="H393" s="10">
        <v>20</v>
      </c>
      <c r="I393" s="10">
        <v>145</v>
      </c>
      <c r="J393" s="59">
        <v>23642.57</v>
      </c>
      <c r="K393" s="10">
        <v>5</v>
      </c>
      <c r="L393" s="10">
        <v>11</v>
      </c>
      <c r="M393" s="10">
        <v>20</v>
      </c>
      <c r="N393" s="59">
        <v>4083</v>
      </c>
      <c r="O393" s="10">
        <v>437</v>
      </c>
      <c r="P393" s="10">
        <v>437</v>
      </c>
      <c r="Q393" s="59">
        <v>524877</v>
      </c>
      <c r="R393" s="10">
        <v>732</v>
      </c>
      <c r="S393" s="59">
        <v>1364750</v>
      </c>
    </row>
    <row r="394" spans="2:19" s="1" customFormat="1" ht="11.85" customHeight="1" x14ac:dyDescent="0.15">
      <c r="B394" s="165"/>
      <c r="C394" s="165"/>
      <c r="D394" s="17" t="s">
        <v>2002</v>
      </c>
      <c r="E394" s="8">
        <v>9</v>
      </c>
      <c r="F394" s="8">
        <v>30</v>
      </c>
      <c r="G394" s="55">
        <v>5107</v>
      </c>
      <c r="H394" s="8"/>
      <c r="I394" s="8">
        <v>0</v>
      </c>
      <c r="J394" s="55"/>
      <c r="K394" s="8"/>
      <c r="L394" s="8"/>
      <c r="M394" s="8"/>
      <c r="N394" s="55"/>
      <c r="O394" s="8"/>
      <c r="P394" s="8"/>
      <c r="Q394" s="55"/>
      <c r="R394" s="8">
        <v>9</v>
      </c>
      <c r="S394" s="55">
        <v>5107</v>
      </c>
    </row>
    <row r="395" spans="2:19" s="1" customFormat="1" ht="11.85" customHeight="1" x14ac:dyDescent="0.15">
      <c r="B395" s="170" t="s">
        <v>2092</v>
      </c>
      <c r="C395" s="170"/>
      <c r="D395" s="170"/>
      <c r="E395" s="13">
        <v>19376</v>
      </c>
      <c r="F395" s="13">
        <v>170006</v>
      </c>
      <c r="G395" s="61">
        <v>67417522</v>
      </c>
      <c r="H395" s="13">
        <v>1571</v>
      </c>
      <c r="I395" s="13">
        <v>11058</v>
      </c>
      <c r="J395" s="61">
        <v>1985649.25</v>
      </c>
      <c r="K395" s="13">
        <v>666</v>
      </c>
      <c r="L395" s="13">
        <v>3254</v>
      </c>
      <c r="M395" s="13">
        <v>4038</v>
      </c>
      <c r="N395" s="61">
        <v>4078458</v>
      </c>
      <c r="O395" s="13">
        <v>2613</v>
      </c>
      <c r="P395" s="13">
        <v>2658</v>
      </c>
      <c r="Q395" s="61">
        <v>2740473</v>
      </c>
      <c r="R395" s="13">
        <v>25243</v>
      </c>
      <c r="S395" s="61">
        <v>74236453</v>
      </c>
    </row>
    <row r="396" spans="2:19" s="1" customFormat="1" ht="7.7" customHeight="1" x14ac:dyDescent="0.2">
      <c r="B396" s="24"/>
      <c r="C396" s="135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</row>
    <row r="397" spans="2:19" s="1" customFormat="1" ht="11.85" customHeight="1" x14ac:dyDescent="0.15">
      <c r="B397" s="165" t="s">
        <v>2093</v>
      </c>
      <c r="C397" s="165" t="s">
        <v>39</v>
      </c>
      <c r="D397" s="17" t="s">
        <v>2000</v>
      </c>
      <c r="E397" s="10">
        <v>10719</v>
      </c>
      <c r="F397" s="10">
        <v>89063</v>
      </c>
      <c r="G397" s="59">
        <v>38861330</v>
      </c>
      <c r="H397" s="10">
        <v>1095</v>
      </c>
      <c r="I397" s="10">
        <v>7881</v>
      </c>
      <c r="J397" s="59">
        <v>1803667.3</v>
      </c>
      <c r="K397" s="10">
        <v>395</v>
      </c>
      <c r="L397" s="10">
        <v>1383</v>
      </c>
      <c r="M397" s="10">
        <v>1631</v>
      </c>
      <c r="N397" s="59">
        <v>1679599</v>
      </c>
      <c r="O397" s="10">
        <v>1465</v>
      </c>
      <c r="P397" s="10">
        <v>1499</v>
      </c>
      <c r="Q397" s="59">
        <v>2364738</v>
      </c>
      <c r="R397" s="10">
        <v>13567</v>
      </c>
      <c r="S397" s="59">
        <v>42905667</v>
      </c>
    </row>
    <row r="398" spans="2:19" s="1" customFormat="1" ht="11.85" customHeight="1" x14ac:dyDescent="0.15">
      <c r="B398" s="165"/>
      <c r="C398" s="165"/>
      <c r="D398" s="17" t="s">
        <v>2002</v>
      </c>
      <c r="E398" s="8">
        <v>243</v>
      </c>
      <c r="F398" s="8">
        <v>701</v>
      </c>
      <c r="G398" s="55">
        <v>156841</v>
      </c>
      <c r="H398" s="8"/>
      <c r="I398" s="8">
        <v>0</v>
      </c>
      <c r="J398" s="55"/>
      <c r="K398" s="8"/>
      <c r="L398" s="8"/>
      <c r="M398" s="8"/>
      <c r="N398" s="55"/>
      <c r="O398" s="8"/>
      <c r="P398" s="8"/>
      <c r="Q398" s="55"/>
      <c r="R398" s="8">
        <v>243</v>
      </c>
      <c r="S398" s="55">
        <v>156841</v>
      </c>
    </row>
    <row r="399" spans="2:19" s="1" customFormat="1" ht="11.85" customHeight="1" x14ac:dyDescent="0.15">
      <c r="B399" s="165"/>
      <c r="C399" s="165" t="s">
        <v>51</v>
      </c>
      <c r="D399" s="17" t="s">
        <v>2000</v>
      </c>
      <c r="E399" s="10">
        <v>2619</v>
      </c>
      <c r="F399" s="10">
        <v>26691</v>
      </c>
      <c r="G399" s="59">
        <v>9476626</v>
      </c>
      <c r="H399" s="10">
        <v>217</v>
      </c>
      <c r="I399" s="10">
        <v>2200</v>
      </c>
      <c r="J399" s="59">
        <v>328077.53000000003</v>
      </c>
      <c r="K399" s="10">
        <v>90</v>
      </c>
      <c r="L399" s="10">
        <v>439</v>
      </c>
      <c r="M399" s="10">
        <v>538</v>
      </c>
      <c r="N399" s="59">
        <v>499486</v>
      </c>
      <c r="O399" s="10">
        <v>501</v>
      </c>
      <c r="P399" s="10">
        <v>506</v>
      </c>
      <c r="Q399" s="59">
        <v>641561</v>
      </c>
      <c r="R399" s="10">
        <v>3559</v>
      </c>
      <c r="S399" s="59">
        <v>10617673</v>
      </c>
    </row>
    <row r="400" spans="2:19" s="1" customFormat="1" ht="11.85" customHeight="1" x14ac:dyDescent="0.15">
      <c r="B400" s="165"/>
      <c r="C400" s="165"/>
      <c r="D400" s="17" t="s">
        <v>2002</v>
      </c>
      <c r="E400" s="8">
        <v>23</v>
      </c>
      <c r="F400" s="8">
        <v>73</v>
      </c>
      <c r="G400" s="55">
        <v>13408</v>
      </c>
      <c r="H400" s="8"/>
      <c r="I400" s="8">
        <v>0</v>
      </c>
      <c r="J400" s="55"/>
      <c r="K400" s="8"/>
      <c r="L400" s="8"/>
      <c r="M400" s="8"/>
      <c r="N400" s="55"/>
      <c r="O400" s="8"/>
      <c r="P400" s="8"/>
      <c r="Q400" s="55"/>
      <c r="R400" s="8">
        <v>23</v>
      </c>
      <c r="S400" s="55">
        <v>13408</v>
      </c>
    </row>
    <row r="401" spans="2:19" s="1" customFormat="1" ht="11.85" customHeight="1" x14ac:dyDescent="0.15">
      <c r="B401" s="165"/>
      <c r="C401" s="165" t="s">
        <v>52</v>
      </c>
      <c r="D401" s="17" t="s">
        <v>2000</v>
      </c>
      <c r="E401" s="10">
        <v>421</v>
      </c>
      <c r="F401" s="10">
        <v>5268</v>
      </c>
      <c r="G401" s="59">
        <v>1253363</v>
      </c>
      <c r="H401" s="10">
        <v>82</v>
      </c>
      <c r="I401" s="10">
        <v>509</v>
      </c>
      <c r="J401" s="59">
        <v>79008.84</v>
      </c>
      <c r="K401" s="10">
        <v>5</v>
      </c>
      <c r="L401" s="10">
        <v>18</v>
      </c>
      <c r="M401" s="10">
        <v>35</v>
      </c>
      <c r="N401" s="59">
        <v>6790</v>
      </c>
      <c r="O401" s="10"/>
      <c r="P401" s="10"/>
      <c r="Q401" s="59"/>
      <c r="R401" s="10">
        <v>439</v>
      </c>
      <c r="S401" s="59">
        <v>1260153</v>
      </c>
    </row>
    <row r="402" spans="2:19" s="1" customFormat="1" ht="11.85" customHeight="1" x14ac:dyDescent="0.15">
      <c r="B402" s="165"/>
      <c r="C402" s="165"/>
      <c r="D402" s="17" t="s">
        <v>2001</v>
      </c>
      <c r="E402" s="8">
        <v>209</v>
      </c>
      <c r="F402" s="8">
        <v>4701</v>
      </c>
      <c r="G402" s="55">
        <v>1342428</v>
      </c>
      <c r="H402" s="8">
        <v>21</v>
      </c>
      <c r="I402" s="8">
        <v>182</v>
      </c>
      <c r="J402" s="55">
        <v>18678.82</v>
      </c>
      <c r="K402" s="8"/>
      <c r="L402" s="8"/>
      <c r="M402" s="8"/>
      <c r="N402" s="55"/>
      <c r="O402" s="8"/>
      <c r="P402" s="8"/>
      <c r="Q402" s="55"/>
      <c r="R402" s="8">
        <v>209</v>
      </c>
      <c r="S402" s="55">
        <v>1342428</v>
      </c>
    </row>
    <row r="403" spans="2:19" s="1" customFormat="1" ht="11.85" customHeight="1" x14ac:dyDescent="0.15">
      <c r="B403" s="165"/>
      <c r="C403" s="165"/>
      <c r="D403" s="17" t="s">
        <v>2002</v>
      </c>
      <c r="E403" s="10">
        <v>549</v>
      </c>
      <c r="F403" s="10">
        <v>10558</v>
      </c>
      <c r="G403" s="59">
        <v>2103650</v>
      </c>
      <c r="H403" s="10">
        <v>2</v>
      </c>
      <c r="I403" s="10">
        <v>6</v>
      </c>
      <c r="J403" s="59">
        <v>564.79999999999905</v>
      </c>
      <c r="K403" s="10"/>
      <c r="L403" s="10"/>
      <c r="M403" s="10"/>
      <c r="N403" s="59"/>
      <c r="O403" s="10"/>
      <c r="P403" s="10"/>
      <c r="Q403" s="59"/>
      <c r="R403" s="10">
        <v>549</v>
      </c>
      <c r="S403" s="59">
        <v>2103650</v>
      </c>
    </row>
    <row r="404" spans="2:19" s="1" customFormat="1" ht="11.85" customHeight="1" x14ac:dyDescent="0.15">
      <c r="B404" s="165"/>
      <c r="C404" s="165" t="s">
        <v>55</v>
      </c>
      <c r="D404" s="17" t="s">
        <v>2000</v>
      </c>
      <c r="E404" s="8">
        <v>459</v>
      </c>
      <c r="F404" s="8">
        <v>7898</v>
      </c>
      <c r="G404" s="55">
        <v>1773534</v>
      </c>
      <c r="H404" s="8">
        <v>100</v>
      </c>
      <c r="I404" s="8">
        <v>1888</v>
      </c>
      <c r="J404" s="55">
        <v>274362.26</v>
      </c>
      <c r="K404" s="8">
        <v>13</v>
      </c>
      <c r="L404" s="8">
        <v>19</v>
      </c>
      <c r="M404" s="8">
        <v>36</v>
      </c>
      <c r="N404" s="55">
        <v>7731</v>
      </c>
      <c r="O404" s="8"/>
      <c r="P404" s="8"/>
      <c r="Q404" s="55"/>
      <c r="R404" s="8">
        <v>478</v>
      </c>
      <c r="S404" s="55">
        <v>1781265</v>
      </c>
    </row>
    <row r="405" spans="2:19" s="1" customFormat="1" ht="11.85" customHeight="1" x14ac:dyDescent="0.15">
      <c r="B405" s="165"/>
      <c r="C405" s="165"/>
      <c r="D405" s="17" t="s">
        <v>2001</v>
      </c>
      <c r="E405" s="10">
        <v>457</v>
      </c>
      <c r="F405" s="10">
        <v>9013</v>
      </c>
      <c r="G405" s="59">
        <v>2513643</v>
      </c>
      <c r="H405" s="10">
        <v>27</v>
      </c>
      <c r="I405" s="10">
        <v>222</v>
      </c>
      <c r="J405" s="59">
        <v>24531.919999999998</v>
      </c>
      <c r="K405" s="10"/>
      <c r="L405" s="10"/>
      <c r="M405" s="10"/>
      <c r="N405" s="59"/>
      <c r="O405" s="10"/>
      <c r="P405" s="10"/>
      <c r="Q405" s="59"/>
      <c r="R405" s="10">
        <v>457</v>
      </c>
      <c r="S405" s="59">
        <v>2513643</v>
      </c>
    </row>
    <row r="406" spans="2:19" s="1" customFormat="1" ht="11.85" customHeight="1" x14ac:dyDescent="0.15">
      <c r="B406" s="165"/>
      <c r="C406" s="165"/>
      <c r="D406" s="17" t="s">
        <v>2002</v>
      </c>
      <c r="E406" s="8">
        <v>257</v>
      </c>
      <c r="F406" s="8">
        <v>7117</v>
      </c>
      <c r="G406" s="55">
        <v>1110822</v>
      </c>
      <c r="H406" s="8">
        <v>3</v>
      </c>
      <c r="I406" s="8">
        <v>3</v>
      </c>
      <c r="J406" s="55">
        <v>283.36000000000098</v>
      </c>
      <c r="K406" s="8"/>
      <c r="L406" s="8"/>
      <c r="M406" s="8"/>
      <c r="N406" s="55"/>
      <c r="O406" s="8"/>
      <c r="P406" s="8"/>
      <c r="Q406" s="55"/>
      <c r="R406" s="8">
        <v>257</v>
      </c>
      <c r="S406" s="55">
        <v>1110822</v>
      </c>
    </row>
    <row r="407" spans="2:19" s="1" customFormat="1" ht="11.85" customHeight="1" x14ac:dyDescent="0.15">
      <c r="B407" s="170" t="s">
        <v>2094</v>
      </c>
      <c r="C407" s="170"/>
      <c r="D407" s="170"/>
      <c r="E407" s="13">
        <v>15956</v>
      </c>
      <c r="F407" s="13">
        <v>161083</v>
      </c>
      <c r="G407" s="61">
        <v>58605645</v>
      </c>
      <c r="H407" s="13">
        <v>1547</v>
      </c>
      <c r="I407" s="13">
        <v>12891</v>
      </c>
      <c r="J407" s="61">
        <v>2529174.83</v>
      </c>
      <c r="K407" s="13">
        <v>503</v>
      </c>
      <c r="L407" s="13">
        <v>1859</v>
      </c>
      <c r="M407" s="13">
        <v>2240</v>
      </c>
      <c r="N407" s="61">
        <v>2193606</v>
      </c>
      <c r="O407" s="13">
        <v>1966</v>
      </c>
      <c r="P407" s="13">
        <v>2005</v>
      </c>
      <c r="Q407" s="61">
        <v>3006299</v>
      </c>
      <c r="R407" s="13">
        <v>19781</v>
      </c>
      <c r="S407" s="61">
        <v>63805550</v>
      </c>
    </row>
    <row r="408" spans="2:19" s="1" customFormat="1" ht="7.7" customHeight="1" x14ac:dyDescent="0.2">
      <c r="B408" s="24"/>
      <c r="C408" s="135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</row>
    <row r="409" spans="2:19" s="1" customFormat="1" ht="11.85" customHeight="1" x14ac:dyDescent="0.15">
      <c r="B409" s="165" t="s">
        <v>2095</v>
      </c>
      <c r="C409" s="165" t="s">
        <v>13</v>
      </c>
      <c r="D409" s="17" t="s">
        <v>2000</v>
      </c>
      <c r="E409" s="10">
        <v>3924</v>
      </c>
      <c r="F409" s="10">
        <v>29892</v>
      </c>
      <c r="G409" s="59">
        <v>14550273</v>
      </c>
      <c r="H409" s="10">
        <v>319</v>
      </c>
      <c r="I409" s="10">
        <v>2438</v>
      </c>
      <c r="J409" s="59">
        <v>476924.53</v>
      </c>
      <c r="K409" s="10">
        <v>84</v>
      </c>
      <c r="L409" s="10">
        <v>565</v>
      </c>
      <c r="M409" s="10">
        <v>674</v>
      </c>
      <c r="N409" s="59">
        <v>690264</v>
      </c>
      <c r="O409" s="10">
        <v>1000</v>
      </c>
      <c r="P409" s="10">
        <v>1000</v>
      </c>
      <c r="Q409" s="59">
        <v>1515860</v>
      </c>
      <c r="R409" s="10">
        <v>5489</v>
      </c>
      <c r="S409" s="59">
        <v>16756397</v>
      </c>
    </row>
    <row r="410" spans="2:19" s="1" customFormat="1" ht="11.85" customHeight="1" x14ac:dyDescent="0.15">
      <c r="B410" s="165"/>
      <c r="C410" s="165"/>
      <c r="D410" s="17" t="s">
        <v>2001</v>
      </c>
      <c r="E410" s="8">
        <v>106</v>
      </c>
      <c r="F410" s="8">
        <v>2300</v>
      </c>
      <c r="G410" s="55">
        <v>563015</v>
      </c>
      <c r="H410" s="8">
        <v>15</v>
      </c>
      <c r="I410" s="8">
        <v>143</v>
      </c>
      <c r="J410" s="55">
        <v>14778.26</v>
      </c>
      <c r="K410" s="8"/>
      <c r="L410" s="8"/>
      <c r="M410" s="8"/>
      <c r="N410" s="55"/>
      <c r="O410" s="8"/>
      <c r="P410" s="8"/>
      <c r="Q410" s="55"/>
      <c r="R410" s="8">
        <v>106</v>
      </c>
      <c r="S410" s="55">
        <v>563015</v>
      </c>
    </row>
    <row r="411" spans="2:19" s="1" customFormat="1" ht="11.85" customHeight="1" x14ac:dyDescent="0.15">
      <c r="B411" s="165"/>
      <c r="C411" s="165"/>
      <c r="D411" s="17" t="s">
        <v>2002</v>
      </c>
      <c r="E411" s="10">
        <v>145</v>
      </c>
      <c r="F411" s="10">
        <v>369</v>
      </c>
      <c r="G411" s="59">
        <v>114271</v>
      </c>
      <c r="H411" s="10"/>
      <c r="I411" s="10">
        <v>0</v>
      </c>
      <c r="J411" s="59"/>
      <c r="K411" s="10"/>
      <c r="L411" s="10"/>
      <c r="M411" s="10"/>
      <c r="N411" s="59"/>
      <c r="O411" s="10"/>
      <c r="P411" s="10"/>
      <c r="Q411" s="59"/>
      <c r="R411" s="10">
        <v>145</v>
      </c>
      <c r="S411" s="59">
        <v>114271</v>
      </c>
    </row>
    <row r="412" spans="2:19" s="1" customFormat="1" ht="11.85" customHeight="1" x14ac:dyDescent="0.15">
      <c r="B412" s="165"/>
      <c r="C412" s="165" t="s">
        <v>130</v>
      </c>
      <c r="D412" s="17" t="s">
        <v>2000</v>
      </c>
      <c r="E412" s="8">
        <v>3519</v>
      </c>
      <c r="F412" s="8">
        <v>22825</v>
      </c>
      <c r="G412" s="55">
        <v>9029195</v>
      </c>
      <c r="H412" s="8">
        <v>261</v>
      </c>
      <c r="I412" s="8">
        <v>1536</v>
      </c>
      <c r="J412" s="55">
        <v>223617.97</v>
      </c>
      <c r="K412" s="8">
        <v>133</v>
      </c>
      <c r="L412" s="8">
        <v>647</v>
      </c>
      <c r="M412" s="8">
        <v>819</v>
      </c>
      <c r="N412" s="55">
        <v>721569</v>
      </c>
      <c r="O412" s="8">
        <v>769</v>
      </c>
      <c r="P412" s="8">
        <v>1020</v>
      </c>
      <c r="Q412" s="55">
        <v>1026564</v>
      </c>
      <c r="R412" s="8">
        <v>4935</v>
      </c>
      <c r="S412" s="55">
        <v>10777328</v>
      </c>
    </row>
    <row r="413" spans="2:19" s="1" customFormat="1" ht="11.85" customHeight="1" x14ac:dyDescent="0.15">
      <c r="B413" s="165"/>
      <c r="C413" s="165"/>
      <c r="D413" s="17" t="s">
        <v>2002</v>
      </c>
      <c r="E413" s="10">
        <v>134</v>
      </c>
      <c r="F413" s="10">
        <v>359</v>
      </c>
      <c r="G413" s="59">
        <v>94729</v>
      </c>
      <c r="H413" s="10"/>
      <c r="I413" s="10">
        <v>0</v>
      </c>
      <c r="J413" s="59"/>
      <c r="K413" s="10"/>
      <c r="L413" s="10"/>
      <c r="M413" s="10"/>
      <c r="N413" s="59"/>
      <c r="O413" s="10"/>
      <c r="P413" s="10"/>
      <c r="Q413" s="59"/>
      <c r="R413" s="10">
        <v>134</v>
      </c>
      <c r="S413" s="59">
        <v>94729</v>
      </c>
    </row>
    <row r="414" spans="2:19" s="1" customFormat="1" ht="11.85" customHeight="1" x14ac:dyDescent="0.15">
      <c r="B414" s="165"/>
      <c r="C414" s="165" t="s">
        <v>131</v>
      </c>
      <c r="D414" s="17" t="s">
        <v>2000</v>
      </c>
      <c r="E414" s="8">
        <v>1632</v>
      </c>
      <c r="F414" s="8">
        <v>13511</v>
      </c>
      <c r="G414" s="55">
        <v>6550026</v>
      </c>
      <c r="H414" s="8">
        <v>106</v>
      </c>
      <c r="I414" s="8">
        <v>840</v>
      </c>
      <c r="J414" s="55">
        <v>148706.68</v>
      </c>
      <c r="K414" s="8">
        <v>39</v>
      </c>
      <c r="L414" s="8">
        <v>439</v>
      </c>
      <c r="M414" s="8">
        <v>491</v>
      </c>
      <c r="N414" s="55">
        <v>689575</v>
      </c>
      <c r="O414" s="8">
        <v>232</v>
      </c>
      <c r="P414" s="8">
        <v>238</v>
      </c>
      <c r="Q414" s="55">
        <v>278212</v>
      </c>
      <c r="R414" s="8">
        <v>2303</v>
      </c>
      <c r="S414" s="55">
        <v>7517813</v>
      </c>
    </row>
    <row r="415" spans="2:19" s="1" customFormat="1" ht="11.85" customHeight="1" x14ac:dyDescent="0.15">
      <c r="B415" s="165"/>
      <c r="C415" s="165"/>
      <c r="D415" s="17" t="s">
        <v>2001</v>
      </c>
      <c r="E415" s="10">
        <v>198</v>
      </c>
      <c r="F415" s="10">
        <v>5034</v>
      </c>
      <c r="G415" s="59">
        <v>1318771</v>
      </c>
      <c r="H415" s="10">
        <v>58</v>
      </c>
      <c r="I415" s="10">
        <v>479</v>
      </c>
      <c r="J415" s="59">
        <v>52967.85</v>
      </c>
      <c r="K415" s="10"/>
      <c r="L415" s="10"/>
      <c r="M415" s="10"/>
      <c r="N415" s="59"/>
      <c r="O415" s="10"/>
      <c r="P415" s="10"/>
      <c r="Q415" s="59"/>
      <c r="R415" s="10">
        <v>198</v>
      </c>
      <c r="S415" s="59">
        <v>1318771</v>
      </c>
    </row>
    <row r="416" spans="2:19" s="1" customFormat="1" ht="11.85" customHeight="1" x14ac:dyDescent="0.15">
      <c r="B416" s="165"/>
      <c r="C416" s="165"/>
      <c r="D416" s="17" t="s">
        <v>2002</v>
      </c>
      <c r="E416" s="8">
        <v>17</v>
      </c>
      <c r="F416" s="8">
        <v>52</v>
      </c>
      <c r="G416" s="55">
        <v>10203</v>
      </c>
      <c r="H416" s="8"/>
      <c r="I416" s="8">
        <v>0</v>
      </c>
      <c r="J416" s="55"/>
      <c r="K416" s="8"/>
      <c r="L416" s="8"/>
      <c r="M416" s="8"/>
      <c r="N416" s="55"/>
      <c r="O416" s="8"/>
      <c r="P416" s="8"/>
      <c r="Q416" s="55"/>
      <c r="R416" s="8">
        <v>17</v>
      </c>
      <c r="S416" s="55">
        <v>10203</v>
      </c>
    </row>
    <row r="417" spans="2:19" s="1" customFormat="1" ht="11.85" customHeight="1" x14ac:dyDescent="0.15">
      <c r="B417" s="165"/>
      <c r="C417" s="79" t="s">
        <v>165</v>
      </c>
      <c r="D417" s="17" t="s">
        <v>2001</v>
      </c>
      <c r="E417" s="10">
        <v>299</v>
      </c>
      <c r="F417" s="10">
        <v>7749</v>
      </c>
      <c r="G417" s="59">
        <v>2372139</v>
      </c>
      <c r="H417" s="10">
        <v>33</v>
      </c>
      <c r="I417" s="10">
        <v>680</v>
      </c>
      <c r="J417" s="59">
        <v>70275.679999999993</v>
      </c>
      <c r="K417" s="10"/>
      <c r="L417" s="10"/>
      <c r="M417" s="10"/>
      <c r="N417" s="59"/>
      <c r="O417" s="10"/>
      <c r="P417" s="10"/>
      <c r="Q417" s="59"/>
      <c r="R417" s="10">
        <v>299</v>
      </c>
      <c r="S417" s="59">
        <v>2372139</v>
      </c>
    </row>
    <row r="418" spans="2:19" s="1" customFormat="1" ht="11.85" customHeight="1" x14ac:dyDescent="0.15">
      <c r="B418" s="165"/>
      <c r="C418" s="165" t="s">
        <v>166</v>
      </c>
      <c r="D418" s="17" t="s">
        <v>2000</v>
      </c>
      <c r="E418" s="8">
        <v>17229</v>
      </c>
      <c r="F418" s="8">
        <v>177049</v>
      </c>
      <c r="G418" s="55">
        <v>93626929</v>
      </c>
      <c r="H418" s="8">
        <v>1988</v>
      </c>
      <c r="I418" s="8">
        <v>19076</v>
      </c>
      <c r="J418" s="55">
        <v>4221308.68</v>
      </c>
      <c r="K418" s="8">
        <v>838</v>
      </c>
      <c r="L418" s="8">
        <v>1714</v>
      </c>
      <c r="M418" s="8">
        <v>2293</v>
      </c>
      <c r="N418" s="55">
        <v>2093305</v>
      </c>
      <c r="O418" s="8">
        <v>5530</v>
      </c>
      <c r="P418" s="8">
        <v>5931</v>
      </c>
      <c r="Q418" s="55">
        <v>7299803</v>
      </c>
      <c r="R418" s="8">
        <v>24473</v>
      </c>
      <c r="S418" s="55">
        <v>103020037</v>
      </c>
    </row>
    <row r="419" spans="2:19" s="1" customFormat="1" ht="11.85" customHeight="1" x14ac:dyDescent="0.15">
      <c r="B419" s="165"/>
      <c r="C419" s="165"/>
      <c r="D419" s="17" t="s">
        <v>2001</v>
      </c>
      <c r="E419" s="10">
        <v>38</v>
      </c>
      <c r="F419" s="10">
        <v>870</v>
      </c>
      <c r="G419" s="59">
        <v>196615</v>
      </c>
      <c r="H419" s="10">
        <v>9</v>
      </c>
      <c r="I419" s="10">
        <v>281</v>
      </c>
      <c r="J419" s="59">
        <v>30795.9</v>
      </c>
      <c r="K419" s="10"/>
      <c r="L419" s="10"/>
      <c r="M419" s="10"/>
      <c r="N419" s="59"/>
      <c r="O419" s="10"/>
      <c r="P419" s="10"/>
      <c r="Q419" s="59"/>
      <c r="R419" s="10">
        <v>38</v>
      </c>
      <c r="S419" s="59">
        <v>196615</v>
      </c>
    </row>
    <row r="420" spans="2:19" s="1" customFormat="1" ht="11.85" customHeight="1" x14ac:dyDescent="0.15">
      <c r="B420" s="165"/>
      <c r="C420" s="165"/>
      <c r="D420" s="17" t="s">
        <v>2002</v>
      </c>
      <c r="E420" s="8">
        <v>429</v>
      </c>
      <c r="F420" s="8">
        <v>4405</v>
      </c>
      <c r="G420" s="55">
        <v>1117825</v>
      </c>
      <c r="H420" s="8"/>
      <c r="I420" s="8">
        <v>0</v>
      </c>
      <c r="J420" s="55"/>
      <c r="K420" s="8"/>
      <c r="L420" s="8"/>
      <c r="M420" s="8"/>
      <c r="N420" s="55"/>
      <c r="O420" s="8"/>
      <c r="P420" s="8"/>
      <c r="Q420" s="55"/>
      <c r="R420" s="8">
        <v>429</v>
      </c>
      <c r="S420" s="55">
        <v>1117825</v>
      </c>
    </row>
    <row r="421" spans="2:19" s="1" customFormat="1" ht="11.85" customHeight="1" x14ac:dyDescent="0.15">
      <c r="B421" s="165"/>
      <c r="C421" s="165" t="s">
        <v>167</v>
      </c>
      <c r="D421" s="17" t="s">
        <v>2000</v>
      </c>
      <c r="E421" s="10">
        <v>8117</v>
      </c>
      <c r="F421" s="10">
        <v>43738</v>
      </c>
      <c r="G421" s="59">
        <v>20160749</v>
      </c>
      <c r="H421" s="10">
        <v>802</v>
      </c>
      <c r="I421" s="10">
        <v>4602</v>
      </c>
      <c r="J421" s="59">
        <v>1002934.13</v>
      </c>
      <c r="K421" s="10">
        <v>260</v>
      </c>
      <c r="L421" s="10">
        <v>1528</v>
      </c>
      <c r="M421" s="10">
        <v>1684</v>
      </c>
      <c r="N421" s="59">
        <v>1805834</v>
      </c>
      <c r="O421" s="10">
        <v>3045</v>
      </c>
      <c r="P421" s="10">
        <v>3150</v>
      </c>
      <c r="Q421" s="59">
        <v>4240970</v>
      </c>
      <c r="R421" s="10">
        <v>12690</v>
      </c>
      <c r="S421" s="59">
        <v>26207553</v>
      </c>
    </row>
    <row r="422" spans="2:19" s="1" customFormat="1" ht="11.85" customHeight="1" x14ac:dyDescent="0.15">
      <c r="B422" s="165"/>
      <c r="C422" s="165"/>
      <c r="D422" s="17" t="s">
        <v>2002</v>
      </c>
      <c r="E422" s="8">
        <v>205</v>
      </c>
      <c r="F422" s="8">
        <v>547</v>
      </c>
      <c r="G422" s="55">
        <v>132840</v>
      </c>
      <c r="H422" s="8"/>
      <c r="I422" s="8">
        <v>0</v>
      </c>
      <c r="J422" s="55"/>
      <c r="K422" s="8"/>
      <c r="L422" s="8"/>
      <c r="M422" s="8"/>
      <c r="N422" s="55"/>
      <c r="O422" s="8"/>
      <c r="P422" s="8"/>
      <c r="Q422" s="55"/>
      <c r="R422" s="8">
        <v>205</v>
      </c>
      <c r="S422" s="55">
        <v>132840</v>
      </c>
    </row>
    <row r="423" spans="2:19" s="1" customFormat="1" ht="11.85" customHeight="1" x14ac:dyDescent="0.15">
      <c r="B423" s="170" t="s">
        <v>2096</v>
      </c>
      <c r="C423" s="170"/>
      <c r="D423" s="170"/>
      <c r="E423" s="13">
        <v>35992</v>
      </c>
      <c r="F423" s="13">
        <v>308700</v>
      </c>
      <c r="G423" s="61">
        <v>149837580</v>
      </c>
      <c r="H423" s="13">
        <v>3591</v>
      </c>
      <c r="I423" s="13">
        <v>30075</v>
      </c>
      <c r="J423" s="61">
        <v>6242309.6799999997</v>
      </c>
      <c r="K423" s="13">
        <v>1354</v>
      </c>
      <c r="L423" s="13">
        <v>4893</v>
      </c>
      <c r="M423" s="13">
        <v>5961</v>
      </c>
      <c r="N423" s="61">
        <v>6000547</v>
      </c>
      <c r="O423" s="13">
        <v>10576</v>
      </c>
      <c r="P423" s="13">
        <v>11339</v>
      </c>
      <c r="Q423" s="61">
        <v>14361409</v>
      </c>
      <c r="R423" s="13">
        <v>51461</v>
      </c>
      <c r="S423" s="61">
        <v>170199536</v>
      </c>
    </row>
    <row r="424" spans="2:19" s="1" customFormat="1" ht="7.7" customHeight="1" x14ac:dyDescent="0.2">
      <c r="B424" s="24"/>
      <c r="C424" s="135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</row>
    <row r="425" spans="2:19" s="1" customFormat="1" ht="11.85" customHeight="1" x14ac:dyDescent="0.15">
      <c r="B425" s="165" t="s">
        <v>2097</v>
      </c>
      <c r="C425" s="165" t="s">
        <v>9</v>
      </c>
      <c r="D425" s="17" t="s">
        <v>2000</v>
      </c>
      <c r="E425" s="10">
        <v>13755</v>
      </c>
      <c r="F425" s="10">
        <v>120546</v>
      </c>
      <c r="G425" s="59">
        <v>51359340</v>
      </c>
      <c r="H425" s="10">
        <v>1348</v>
      </c>
      <c r="I425" s="10">
        <v>11692</v>
      </c>
      <c r="J425" s="59">
        <v>2390132.61</v>
      </c>
      <c r="K425" s="10">
        <v>524</v>
      </c>
      <c r="L425" s="10">
        <v>1796</v>
      </c>
      <c r="M425" s="10">
        <v>2119</v>
      </c>
      <c r="N425" s="59">
        <v>2557627</v>
      </c>
      <c r="O425" s="10">
        <v>1234</v>
      </c>
      <c r="P425" s="10">
        <v>1238</v>
      </c>
      <c r="Q425" s="59">
        <v>1856732</v>
      </c>
      <c r="R425" s="10">
        <v>16785</v>
      </c>
      <c r="S425" s="59">
        <v>55773699</v>
      </c>
    </row>
    <row r="426" spans="2:19" s="1" customFormat="1" ht="11.85" customHeight="1" x14ac:dyDescent="0.15">
      <c r="B426" s="165"/>
      <c r="C426" s="165"/>
      <c r="D426" s="17" t="s">
        <v>2001</v>
      </c>
      <c r="E426" s="8">
        <v>268</v>
      </c>
      <c r="F426" s="8">
        <v>7208</v>
      </c>
      <c r="G426" s="55">
        <v>2200401</v>
      </c>
      <c r="H426" s="8">
        <v>15</v>
      </c>
      <c r="I426" s="8">
        <v>80</v>
      </c>
      <c r="J426" s="55">
        <v>8885.9100000000108</v>
      </c>
      <c r="K426" s="8"/>
      <c r="L426" s="8"/>
      <c r="M426" s="8"/>
      <c r="N426" s="55"/>
      <c r="O426" s="8"/>
      <c r="P426" s="8"/>
      <c r="Q426" s="55"/>
      <c r="R426" s="8">
        <v>268</v>
      </c>
      <c r="S426" s="55">
        <v>2200401</v>
      </c>
    </row>
    <row r="427" spans="2:19" s="1" customFormat="1" ht="11.85" customHeight="1" x14ac:dyDescent="0.15">
      <c r="B427" s="165"/>
      <c r="C427" s="165"/>
      <c r="D427" s="17" t="s">
        <v>2002</v>
      </c>
      <c r="E427" s="10">
        <v>410</v>
      </c>
      <c r="F427" s="10">
        <v>4104</v>
      </c>
      <c r="G427" s="59">
        <v>1059900</v>
      </c>
      <c r="H427" s="10"/>
      <c r="I427" s="10">
        <v>0</v>
      </c>
      <c r="J427" s="59"/>
      <c r="K427" s="10"/>
      <c r="L427" s="10"/>
      <c r="M427" s="10"/>
      <c r="N427" s="59"/>
      <c r="O427" s="10"/>
      <c r="P427" s="10"/>
      <c r="Q427" s="59"/>
      <c r="R427" s="10">
        <v>410</v>
      </c>
      <c r="S427" s="59">
        <v>1059900</v>
      </c>
    </row>
    <row r="428" spans="2:19" s="1" customFormat="1" ht="11.85" customHeight="1" x14ac:dyDescent="0.15">
      <c r="B428" s="165"/>
      <c r="C428" s="165" t="s">
        <v>10</v>
      </c>
      <c r="D428" s="17" t="s">
        <v>2000</v>
      </c>
      <c r="E428" s="8">
        <v>9048</v>
      </c>
      <c r="F428" s="8">
        <v>83419</v>
      </c>
      <c r="G428" s="55">
        <v>33064637</v>
      </c>
      <c r="H428" s="8">
        <v>808</v>
      </c>
      <c r="I428" s="8">
        <v>6796</v>
      </c>
      <c r="J428" s="55">
        <v>1356065.62</v>
      </c>
      <c r="K428" s="8">
        <v>259</v>
      </c>
      <c r="L428" s="8">
        <v>1330</v>
      </c>
      <c r="M428" s="8">
        <v>1645</v>
      </c>
      <c r="N428" s="55">
        <v>1918579</v>
      </c>
      <c r="O428" s="8">
        <v>1801</v>
      </c>
      <c r="P428" s="8">
        <v>1801</v>
      </c>
      <c r="Q428" s="55">
        <v>2237390</v>
      </c>
      <c r="R428" s="8">
        <v>12179</v>
      </c>
      <c r="S428" s="55">
        <v>37220606</v>
      </c>
    </row>
    <row r="429" spans="2:19" s="1" customFormat="1" ht="11.85" customHeight="1" x14ac:dyDescent="0.15">
      <c r="B429" s="165"/>
      <c r="C429" s="165"/>
      <c r="D429" s="17" t="s">
        <v>2001</v>
      </c>
      <c r="E429" s="10">
        <v>217</v>
      </c>
      <c r="F429" s="10">
        <v>3943</v>
      </c>
      <c r="G429" s="59">
        <v>1078345</v>
      </c>
      <c r="H429" s="10">
        <v>27</v>
      </c>
      <c r="I429" s="10">
        <v>272</v>
      </c>
      <c r="J429" s="59">
        <v>27175.08</v>
      </c>
      <c r="K429" s="10"/>
      <c r="L429" s="10"/>
      <c r="M429" s="10"/>
      <c r="N429" s="59"/>
      <c r="O429" s="10"/>
      <c r="P429" s="10"/>
      <c r="Q429" s="59"/>
      <c r="R429" s="10">
        <v>217</v>
      </c>
      <c r="S429" s="59">
        <v>1078345</v>
      </c>
    </row>
    <row r="430" spans="2:19" s="1" customFormat="1" ht="11.85" customHeight="1" x14ac:dyDescent="0.15">
      <c r="B430" s="165"/>
      <c r="C430" s="165"/>
      <c r="D430" s="17" t="s">
        <v>2002</v>
      </c>
      <c r="E430" s="8">
        <v>214</v>
      </c>
      <c r="F430" s="8">
        <v>1401</v>
      </c>
      <c r="G430" s="55">
        <v>266345</v>
      </c>
      <c r="H430" s="8">
        <v>3</v>
      </c>
      <c r="I430" s="8">
        <v>16</v>
      </c>
      <c r="J430" s="55">
        <v>1505.2</v>
      </c>
      <c r="K430" s="8"/>
      <c r="L430" s="8"/>
      <c r="M430" s="8"/>
      <c r="N430" s="55"/>
      <c r="O430" s="8"/>
      <c r="P430" s="8"/>
      <c r="Q430" s="55"/>
      <c r="R430" s="8">
        <v>214</v>
      </c>
      <c r="S430" s="55">
        <v>266345</v>
      </c>
    </row>
    <row r="431" spans="2:19" s="1" customFormat="1" ht="11.85" customHeight="1" x14ac:dyDescent="0.15">
      <c r="B431" s="165"/>
      <c r="C431" s="165" t="s">
        <v>11</v>
      </c>
      <c r="D431" s="17" t="s">
        <v>2000</v>
      </c>
      <c r="E431" s="10">
        <v>8023</v>
      </c>
      <c r="F431" s="10">
        <v>73684</v>
      </c>
      <c r="G431" s="59">
        <v>29296529</v>
      </c>
      <c r="H431" s="10">
        <v>813</v>
      </c>
      <c r="I431" s="10">
        <v>6964</v>
      </c>
      <c r="J431" s="59">
        <v>1376400.06</v>
      </c>
      <c r="K431" s="10">
        <v>318</v>
      </c>
      <c r="L431" s="10">
        <v>724</v>
      </c>
      <c r="M431" s="10">
        <v>979</v>
      </c>
      <c r="N431" s="59">
        <v>643536</v>
      </c>
      <c r="O431" s="10">
        <v>1262</v>
      </c>
      <c r="P431" s="10">
        <v>1273</v>
      </c>
      <c r="Q431" s="59">
        <v>1800830</v>
      </c>
      <c r="R431" s="10">
        <v>10009</v>
      </c>
      <c r="S431" s="59">
        <v>31740895</v>
      </c>
    </row>
    <row r="432" spans="2:19" s="1" customFormat="1" ht="11.85" customHeight="1" x14ac:dyDescent="0.15">
      <c r="B432" s="165"/>
      <c r="C432" s="165"/>
      <c r="D432" s="17" t="s">
        <v>2001</v>
      </c>
      <c r="E432" s="8">
        <v>180</v>
      </c>
      <c r="F432" s="8">
        <v>4146</v>
      </c>
      <c r="G432" s="55">
        <v>1252648</v>
      </c>
      <c r="H432" s="8">
        <v>16</v>
      </c>
      <c r="I432" s="8">
        <v>131</v>
      </c>
      <c r="J432" s="55">
        <v>12102.35</v>
      </c>
      <c r="K432" s="8"/>
      <c r="L432" s="8"/>
      <c r="M432" s="8"/>
      <c r="N432" s="55"/>
      <c r="O432" s="8"/>
      <c r="P432" s="8"/>
      <c r="Q432" s="55"/>
      <c r="R432" s="8">
        <v>180</v>
      </c>
      <c r="S432" s="55">
        <v>1252648</v>
      </c>
    </row>
    <row r="433" spans="2:19" s="1" customFormat="1" ht="11.85" customHeight="1" x14ac:dyDescent="0.15">
      <c r="B433" s="165"/>
      <c r="C433" s="165"/>
      <c r="D433" s="17" t="s">
        <v>2002</v>
      </c>
      <c r="E433" s="10">
        <v>182</v>
      </c>
      <c r="F433" s="10">
        <v>531</v>
      </c>
      <c r="G433" s="59">
        <v>127419</v>
      </c>
      <c r="H433" s="10"/>
      <c r="I433" s="10">
        <v>0</v>
      </c>
      <c r="J433" s="59"/>
      <c r="K433" s="10"/>
      <c r="L433" s="10"/>
      <c r="M433" s="10"/>
      <c r="N433" s="59"/>
      <c r="O433" s="10"/>
      <c r="P433" s="10"/>
      <c r="Q433" s="59"/>
      <c r="R433" s="10">
        <v>182</v>
      </c>
      <c r="S433" s="59">
        <v>127419</v>
      </c>
    </row>
    <row r="434" spans="2:19" s="1" customFormat="1" ht="11.85" customHeight="1" x14ac:dyDescent="0.15">
      <c r="B434" s="165"/>
      <c r="C434" s="165" t="s">
        <v>12</v>
      </c>
      <c r="D434" s="17" t="s">
        <v>2000</v>
      </c>
      <c r="E434" s="8">
        <v>769</v>
      </c>
      <c r="F434" s="8">
        <v>9295</v>
      </c>
      <c r="G434" s="55">
        <v>2209068</v>
      </c>
      <c r="H434" s="8">
        <v>97</v>
      </c>
      <c r="I434" s="8">
        <v>1344</v>
      </c>
      <c r="J434" s="55">
        <v>154462.53</v>
      </c>
      <c r="K434" s="8">
        <v>18</v>
      </c>
      <c r="L434" s="8">
        <v>183</v>
      </c>
      <c r="M434" s="8">
        <v>229</v>
      </c>
      <c r="N434" s="55">
        <v>228957</v>
      </c>
      <c r="O434" s="8">
        <v>127</v>
      </c>
      <c r="P434" s="8">
        <v>127</v>
      </c>
      <c r="Q434" s="55">
        <v>161540</v>
      </c>
      <c r="R434" s="8">
        <v>1079</v>
      </c>
      <c r="S434" s="55">
        <v>2599565</v>
      </c>
    </row>
    <row r="435" spans="2:19" s="1" customFormat="1" ht="11.85" customHeight="1" x14ac:dyDescent="0.15">
      <c r="B435" s="165"/>
      <c r="C435" s="165"/>
      <c r="D435" s="17" t="s">
        <v>2001</v>
      </c>
      <c r="E435" s="10">
        <v>725</v>
      </c>
      <c r="F435" s="10">
        <v>15537</v>
      </c>
      <c r="G435" s="59">
        <v>4428549</v>
      </c>
      <c r="H435" s="10">
        <v>146</v>
      </c>
      <c r="I435" s="10">
        <v>1468</v>
      </c>
      <c r="J435" s="59">
        <v>175108.52</v>
      </c>
      <c r="K435" s="10"/>
      <c r="L435" s="10"/>
      <c r="M435" s="10"/>
      <c r="N435" s="59"/>
      <c r="O435" s="10"/>
      <c r="P435" s="10"/>
      <c r="Q435" s="59"/>
      <c r="R435" s="10">
        <v>725</v>
      </c>
      <c r="S435" s="59">
        <v>4428549</v>
      </c>
    </row>
    <row r="436" spans="2:19" s="1" customFormat="1" ht="11.85" customHeight="1" x14ac:dyDescent="0.15">
      <c r="B436" s="165"/>
      <c r="C436" s="165"/>
      <c r="D436" s="17" t="s">
        <v>2002</v>
      </c>
      <c r="E436" s="8">
        <v>15</v>
      </c>
      <c r="F436" s="8">
        <v>46</v>
      </c>
      <c r="G436" s="55">
        <v>8354</v>
      </c>
      <c r="H436" s="8"/>
      <c r="I436" s="8">
        <v>0</v>
      </c>
      <c r="J436" s="55"/>
      <c r="K436" s="8"/>
      <c r="L436" s="8"/>
      <c r="M436" s="8"/>
      <c r="N436" s="55"/>
      <c r="O436" s="8"/>
      <c r="P436" s="8"/>
      <c r="Q436" s="55"/>
      <c r="R436" s="8">
        <v>15</v>
      </c>
      <c r="S436" s="55">
        <v>8354</v>
      </c>
    </row>
    <row r="437" spans="2:19" s="1" customFormat="1" ht="11.85" customHeight="1" x14ac:dyDescent="0.15">
      <c r="B437" s="165"/>
      <c r="C437" s="165" t="s">
        <v>14</v>
      </c>
      <c r="D437" s="17" t="s">
        <v>2000</v>
      </c>
      <c r="E437" s="10">
        <v>1979</v>
      </c>
      <c r="F437" s="10">
        <v>16116</v>
      </c>
      <c r="G437" s="59">
        <v>5846335</v>
      </c>
      <c r="H437" s="10">
        <v>145</v>
      </c>
      <c r="I437" s="10">
        <v>869</v>
      </c>
      <c r="J437" s="59">
        <v>139260.45000000001</v>
      </c>
      <c r="K437" s="10">
        <v>52</v>
      </c>
      <c r="L437" s="10">
        <v>310</v>
      </c>
      <c r="M437" s="10">
        <v>443</v>
      </c>
      <c r="N437" s="59">
        <v>231233</v>
      </c>
      <c r="O437" s="10">
        <v>525</v>
      </c>
      <c r="P437" s="10">
        <v>525</v>
      </c>
      <c r="Q437" s="59">
        <v>762381</v>
      </c>
      <c r="R437" s="10">
        <v>2814</v>
      </c>
      <c r="S437" s="59">
        <v>6839949</v>
      </c>
    </row>
    <row r="438" spans="2:19" s="1" customFormat="1" ht="11.85" customHeight="1" x14ac:dyDescent="0.15">
      <c r="B438" s="165"/>
      <c r="C438" s="165"/>
      <c r="D438" s="17" t="s">
        <v>2002</v>
      </c>
      <c r="E438" s="8">
        <v>81</v>
      </c>
      <c r="F438" s="8">
        <v>229</v>
      </c>
      <c r="G438" s="55">
        <v>49247</v>
      </c>
      <c r="H438" s="8"/>
      <c r="I438" s="8">
        <v>0</v>
      </c>
      <c r="J438" s="55"/>
      <c r="K438" s="8"/>
      <c r="L438" s="8"/>
      <c r="M438" s="8"/>
      <c r="N438" s="55"/>
      <c r="O438" s="8"/>
      <c r="P438" s="8"/>
      <c r="Q438" s="55"/>
      <c r="R438" s="8">
        <v>81</v>
      </c>
      <c r="S438" s="55">
        <v>49247</v>
      </c>
    </row>
    <row r="439" spans="2:19" s="1" customFormat="1" ht="11.85" customHeight="1" x14ac:dyDescent="0.15">
      <c r="B439" s="170" t="s">
        <v>2098</v>
      </c>
      <c r="C439" s="170"/>
      <c r="D439" s="170"/>
      <c r="E439" s="13">
        <v>35866</v>
      </c>
      <c r="F439" s="13">
        <v>340205</v>
      </c>
      <c r="G439" s="61">
        <v>132247117</v>
      </c>
      <c r="H439" s="13">
        <v>3418</v>
      </c>
      <c r="I439" s="13">
        <v>29632</v>
      </c>
      <c r="J439" s="61">
        <v>5641098.3300000001</v>
      </c>
      <c r="K439" s="13">
        <v>1171</v>
      </c>
      <c r="L439" s="13">
        <v>4343</v>
      </c>
      <c r="M439" s="13">
        <v>5415</v>
      </c>
      <c r="N439" s="61">
        <v>5579932</v>
      </c>
      <c r="O439" s="13">
        <v>4949</v>
      </c>
      <c r="P439" s="13">
        <v>4964</v>
      </c>
      <c r="Q439" s="61">
        <v>6818873</v>
      </c>
      <c r="R439" s="13">
        <v>45158</v>
      </c>
      <c r="S439" s="61">
        <v>144645922</v>
      </c>
    </row>
    <row r="440" spans="2:19" s="1" customFormat="1" ht="7.7" customHeight="1" x14ac:dyDescent="0.2">
      <c r="B440" s="24"/>
      <c r="C440" s="135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</row>
    <row r="441" spans="2:19" s="1" customFormat="1" ht="11.85" customHeight="1" x14ac:dyDescent="0.15">
      <c r="B441" s="165" t="s">
        <v>2099</v>
      </c>
      <c r="C441" s="165" t="s">
        <v>17</v>
      </c>
      <c r="D441" s="17" t="s">
        <v>2000</v>
      </c>
      <c r="E441" s="10">
        <v>2795</v>
      </c>
      <c r="F441" s="10">
        <v>29031</v>
      </c>
      <c r="G441" s="59">
        <v>11406749</v>
      </c>
      <c r="H441" s="10">
        <v>226</v>
      </c>
      <c r="I441" s="10">
        <v>1912</v>
      </c>
      <c r="J441" s="59">
        <v>360004</v>
      </c>
      <c r="K441" s="10">
        <v>125</v>
      </c>
      <c r="L441" s="10">
        <v>698</v>
      </c>
      <c r="M441" s="10">
        <v>858</v>
      </c>
      <c r="N441" s="59">
        <v>755861</v>
      </c>
      <c r="O441" s="10">
        <v>1905</v>
      </c>
      <c r="P441" s="10">
        <v>1906</v>
      </c>
      <c r="Q441" s="59">
        <v>3066068</v>
      </c>
      <c r="R441" s="10">
        <v>5398</v>
      </c>
      <c r="S441" s="59">
        <v>15228678</v>
      </c>
    </row>
    <row r="442" spans="2:19" s="1" customFormat="1" ht="11.85" customHeight="1" x14ac:dyDescent="0.15">
      <c r="B442" s="165"/>
      <c r="C442" s="165"/>
      <c r="D442" s="17" t="s">
        <v>2001</v>
      </c>
      <c r="E442" s="8">
        <v>294</v>
      </c>
      <c r="F442" s="8">
        <v>5129</v>
      </c>
      <c r="G442" s="55">
        <v>1348627</v>
      </c>
      <c r="H442" s="8">
        <v>38</v>
      </c>
      <c r="I442" s="8">
        <v>339</v>
      </c>
      <c r="J442" s="55">
        <v>38108.400000000001</v>
      </c>
      <c r="K442" s="8"/>
      <c r="L442" s="8"/>
      <c r="M442" s="8"/>
      <c r="N442" s="55"/>
      <c r="O442" s="8"/>
      <c r="P442" s="8"/>
      <c r="Q442" s="55"/>
      <c r="R442" s="8">
        <v>294</v>
      </c>
      <c r="S442" s="55">
        <v>1348627</v>
      </c>
    </row>
    <row r="443" spans="2:19" s="1" customFormat="1" ht="11.85" customHeight="1" x14ac:dyDescent="0.15">
      <c r="B443" s="165"/>
      <c r="C443" s="165"/>
      <c r="D443" s="17" t="s">
        <v>2002</v>
      </c>
      <c r="E443" s="10">
        <v>177</v>
      </c>
      <c r="F443" s="10">
        <v>447</v>
      </c>
      <c r="G443" s="59">
        <v>134237</v>
      </c>
      <c r="H443" s="10"/>
      <c r="I443" s="10">
        <v>0</v>
      </c>
      <c r="J443" s="59"/>
      <c r="K443" s="10"/>
      <c r="L443" s="10"/>
      <c r="M443" s="10"/>
      <c r="N443" s="59"/>
      <c r="O443" s="10"/>
      <c r="P443" s="10"/>
      <c r="Q443" s="59"/>
      <c r="R443" s="10">
        <v>177</v>
      </c>
      <c r="S443" s="59">
        <v>134237</v>
      </c>
    </row>
    <row r="444" spans="2:19" s="1" customFormat="1" ht="11.85" customHeight="1" x14ac:dyDescent="0.15">
      <c r="B444" s="165"/>
      <c r="C444" s="165" t="s">
        <v>20</v>
      </c>
      <c r="D444" s="17" t="s">
        <v>2000</v>
      </c>
      <c r="E444" s="8"/>
      <c r="F444" s="8"/>
      <c r="G444" s="55"/>
      <c r="H444" s="8"/>
      <c r="I444" s="8"/>
      <c r="J444" s="55"/>
      <c r="K444" s="8"/>
      <c r="L444" s="8"/>
      <c r="M444" s="8"/>
      <c r="N444" s="55"/>
      <c r="O444" s="8">
        <v>223</v>
      </c>
      <c r="P444" s="8">
        <v>277</v>
      </c>
      <c r="Q444" s="55">
        <v>47277</v>
      </c>
      <c r="R444" s="8">
        <v>223</v>
      </c>
      <c r="S444" s="55">
        <v>47277</v>
      </c>
    </row>
    <row r="445" spans="2:19" s="1" customFormat="1" ht="11.85" customHeight="1" x14ac:dyDescent="0.15">
      <c r="B445" s="165"/>
      <c r="C445" s="165"/>
      <c r="D445" s="17" t="s">
        <v>2001</v>
      </c>
      <c r="E445" s="10">
        <v>387</v>
      </c>
      <c r="F445" s="10">
        <v>9561</v>
      </c>
      <c r="G445" s="59">
        <v>2440834</v>
      </c>
      <c r="H445" s="10">
        <v>35</v>
      </c>
      <c r="I445" s="10">
        <v>814</v>
      </c>
      <c r="J445" s="59">
        <v>110175.05</v>
      </c>
      <c r="K445" s="10"/>
      <c r="L445" s="10"/>
      <c r="M445" s="10"/>
      <c r="N445" s="59"/>
      <c r="O445" s="10"/>
      <c r="P445" s="10"/>
      <c r="Q445" s="59"/>
      <c r="R445" s="10">
        <v>387</v>
      </c>
      <c r="S445" s="59">
        <v>2440834</v>
      </c>
    </row>
    <row r="446" spans="2:19" s="1" customFormat="1" ht="11.85" customHeight="1" x14ac:dyDescent="0.15">
      <c r="B446" s="165"/>
      <c r="C446" s="165"/>
      <c r="D446" s="17" t="s">
        <v>2002</v>
      </c>
      <c r="E446" s="8">
        <v>253</v>
      </c>
      <c r="F446" s="8">
        <v>3336</v>
      </c>
      <c r="G446" s="55">
        <v>860496</v>
      </c>
      <c r="H446" s="8"/>
      <c r="I446" s="8">
        <v>0</v>
      </c>
      <c r="J446" s="55"/>
      <c r="K446" s="8"/>
      <c r="L446" s="8"/>
      <c r="M446" s="8"/>
      <c r="N446" s="55"/>
      <c r="O446" s="8"/>
      <c r="P446" s="8"/>
      <c r="Q446" s="55"/>
      <c r="R446" s="8">
        <v>253</v>
      </c>
      <c r="S446" s="55">
        <v>860496</v>
      </c>
    </row>
    <row r="447" spans="2:19" s="1" customFormat="1" ht="11.85" customHeight="1" x14ac:dyDescent="0.15">
      <c r="B447" s="165"/>
      <c r="C447" s="165" t="s">
        <v>168</v>
      </c>
      <c r="D447" s="17" t="s">
        <v>2000</v>
      </c>
      <c r="E447" s="10">
        <v>15725</v>
      </c>
      <c r="F447" s="10">
        <v>140670</v>
      </c>
      <c r="G447" s="59">
        <v>66146371</v>
      </c>
      <c r="H447" s="10">
        <v>1506</v>
      </c>
      <c r="I447" s="10">
        <v>14107</v>
      </c>
      <c r="J447" s="59">
        <v>3239680.49</v>
      </c>
      <c r="K447" s="10">
        <v>664</v>
      </c>
      <c r="L447" s="10">
        <v>1742</v>
      </c>
      <c r="M447" s="10">
        <v>2283</v>
      </c>
      <c r="N447" s="59">
        <v>1922726</v>
      </c>
      <c r="O447" s="10">
        <v>2899</v>
      </c>
      <c r="P447" s="10">
        <v>4658</v>
      </c>
      <c r="Q447" s="59">
        <v>2988419</v>
      </c>
      <c r="R447" s="10">
        <v>20366</v>
      </c>
      <c r="S447" s="59">
        <v>71057516</v>
      </c>
    </row>
    <row r="448" spans="2:19" s="1" customFormat="1" ht="11.85" customHeight="1" x14ac:dyDescent="0.15">
      <c r="B448" s="165"/>
      <c r="C448" s="165"/>
      <c r="D448" s="17" t="s">
        <v>2001</v>
      </c>
      <c r="E448" s="8">
        <v>335</v>
      </c>
      <c r="F448" s="8">
        <v>13242</v>
      </c>
      <c r="G448" s="55">
        <v>4406902</v>
      </c>
      <c r="H448" s="8">
        <v>68</v>
      </c>
      <c r="I448" s="8">
        <v>993</v>
      </c>
      <c r="J448" s="55">
        <v>141580.09</v>
      </c>
      <c r="K448" s="8"/>
      <c r="L448" s="8"/>
      <c r="M448" s="8"/>
      <c r="N448" s="55"/>
      <c r="O448" s="8"/>
      <c r="P448" s="8"/>
      <c r="Q448" s="55"/>
      <c r="R448" s="8">
        <v>335</v>
      </c>
      <c r="S448" s="55">
        <v>4406902</v>
      </c>
    </row>
    <row r="449" spans="2:19" s="1" customFormat="1" ht="11.85" customHeight="1" x14ac:dyDescent="0.15">
      <c r="B449" s="165"/>
      <c r="C449" s="165"/>
      <c r="D449" s="17" t="s">
        <v>2002</v>
      </c>
      <c r="E449" s="10">
        <v>342</v>
      </c>
      <c r="F449" s="10">
        <v>932</v>
      </c>
      <c r="G449" s="59">
        <v>215559</v>
      </c>
      <c r="H449" s="10"/>
      <c r="I449" s="10">
        <v>0</v>
      </c>
      <c r="J449" s="59"/>
      <c r="K449" s="10"/>
      <c r="L449" s="10"/>
      <c r="M449" s="10"/>
      <c r="N449" s="59"/>
      <c r="O449" s="10"/>
      <c r="P449" s="10"/>
      <c r="Q449" s="59"/>
      <c r="R449" s="10">
        <v>342</v>
      </c>
      <c r="S449" s="59">
        <v>215559</v>
      </c>
    </row>
    <row r="450" spans="2:19" s="1" customFormat="1" ht="11.85" customHeight="1" x14ac:dyDescent="0.15">
      <c r="B450" s="170" t="s">
        <v>2100</v>
      </c>
      <c r="C450" s="170"/>
      <c r="D450" s="170"/>
      <c r="E450" s="13">
        <v>20308</v>
      </c>
      <c r="F450" s="13">
        <v>202348</v>
      </c>
      <c r="G450" s="61">
        <v>86959775</v>
      </c>
      <c r="H450" s="13">
        <v>1873</v>
      </c>
      <c r="I450" s="13">
        <v>18165</v>
      </c>
      <c r="J450" s="61">
        <v>3889548.03</v>
      </c>
      <c r="K450" s="13">
        <v>789</v>
      </c>
      <c r="L450" s="13">
        <v>2440</v>
      </c>
      <c r="M450" s="13">
        <v>3141</v>
      </c>
      <c r="N450" s="61">
        <v>2678587</v>
      </c>
      <c r="O450" s="13">
        <v>5027</v>
      </c>
      <c r="P450" s="13">
        <v>6841</v>
      </c>
      <c r="Q450" s="61">
        <v>6101764</v>
      </c>
      <c r="R450" s="13">
        <v>27775</v>
      </c>
      <c r="S450" s="61">
        <v>95740126</v>
      </c>
    </row>
    <row r="451" spans="2:19" s="1" customFormat="1" ht="7.7" customHeight="1" x14ac:dyDescent="0.2">
      <c r="B451" s="24"/>
      <c r="C451" s="135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</row>
    <row r="452" spans="2:19" s="1" customFormat="1" ht="11.85" customHeight="1" x14ac:dyDescent="0.15">
      <c r="B452" s="165" t="s">
        <v>2101</v>
      </c>
      <c r="C452" s="165" t="s">
        <v>21</v>
      </c>
      <c r="D452" s="17" t="s">
        <v>2000</v>
      </c>
      <c r="E452" s="8">
        <v>1347</v>
      </c>
      <c r="F452" s="8">
        <v>15417</v>
      </c>
      <c r="G452" s="55">
        <v>5886450</v>
      </c>
      <c r="H452" s="8">
        <v>147</v>
      </c>
      <c r="I452" s="8">
        <v>1705</v>
      </c>
      <c r="J452" s="55">
        <v>272754.05</v>
      </c>
      <c r="K452" s="8">
        <v>73</v>
      </c>
      <c r="L452" s="8">
        <v>149</v>
      </c>
      <c r="M452" s="8">
        <v>204</v>
      </c>
      <c r="N452" s="55">
        <v>156905</v>
      </c>
      <c r="O452" s="8">
        <v>294</v>
      </c>
      <c r="P452" s="8">
        <v>314</v>
      </c>
      <c r="Q452" s="55">
        <v>346179</v>
      </c>
      <c r="R452" s="8">
        <v>1790</v>
      </c>
      <c r="S452" s="55">
        <v>6389534</v>
      </c>
    </row>
    <row r="453" spans="2:19" s="1" customFormat="1" ht="11.85" customHeight="1" x14ac:dyDescent="0.15">
      <c r="B453" s="165"/>
      <c r="C453" s="165"/>
      <c r="D453" s="17" t="s">
        <v>2001</v>
      </c>
      <c r="E453" s="10">
        <v>116</v>
      </c>
      <c r="F453" s="10">
        <v>3014</v>
      </c>
      <c r="G453" s="59">
        <v>776596</v>
      </c>
      <c r="H453" s="10">
        <v>17</v>
      </c>
      <c r="I453" s="10">
        <v>136</v>
      </c>
      <c r="J453" s="59">
        <v>12185.61</v>
      </c>
      <c r="K453" s="10"/>
      <c r="L453" s="10"/>
      <c r="M453" s="10"/>
      <c r="N453" s="59"/>
      <c r="O453" s="10"/>
      <c r="P453" s="10"/>
      <c r="Q453" s="59"/>
      <c r="R453" s="10">
        <v>116</v>
      </c>
      <c r="S453" s="59">
        <v>776596</v>
      </c>
    </row>
    <row r="454" spans="2:19" s="1" customFormat="1" ht="11.85" customHeight="1" x14ac:dyDescent="0.15">
      <c r="B454" s="165"/>
      <c r="C454" s="165"/>
      <c r="D454" s="17" t="s">
        <v>2002</v>
      </c>
      <c r="E454" s="8">
        <v>125</v>
      </c>
      <c r="F454" s="8">
        <v>2544</v>
      </c>
      <c r="G454" s="55">
        <v>396009</v>
      </c>
      <c r="H454" s="8">
        <v>3</v>
      </c>
      <c r="I454" s="8">
        <v>44</v>
      </c>
      <c r="J454" s="55">
        <v>4140.6000000000004</v>
      </c>
      <c r="K454" s="8"/>
      <c r="L454" s="8"/>
      <c r="M454" s="8"/>
      <c r="N454" s="55"/>
      <c r="O454" s="8"/>
      <c r="P454" s="8"/>
      <c r="Q454" s="55"/>
      <c r="R454" s="8">
        <v>125</v>
      </c>
      <c r="S454" s="55">
        <v>396009</v>
      </c>
    </row>
    <row r="455" spans="2:19" s="1" customFormat="1" ht="11.85" customHeight="1" x14ac:dyDescent="0.15">
      <c r="B455" s="165"/>
      <c r="C455" s="165" t="s">
        <v>31</v>
      </c>
      <c r="D455" s="17" t="s">
        <v>2000</v>
      </c>
      <c r="E455" s="10">
        <v>7485</v>
      </c>
      <c r="F455" s="10">
        <v>57610</v>
      </c>
      <c r="G455" s="59">
        <v>28008703</v>
      </c>
      <c r="H455" s="10">
        <v>551</v>
      </c>
      <c r="I455" s="10">
        <v>3828</v>
      </c>
      <c r="J455" s="59">
        <v>847789.63</v>
      </c>
      <c r="K455" s="10">
        <v>190</v>
      </c>
      <c r="L455" s="10">
        <v>1442</v>
      </c>
      <c r="M455" s="10">
        <v>1838</v>
      </c>
      <c r="N455" s="59">
        <v>1507550</v>
      </c>
      <c r="O455" s="10">
        <v>1655</v>
      </c>
      <c r="P455" s="10">
        <v>1662</v>
      </c>
      <c r="Q455" s="59">
        <v>2140745</v>
      </c>
      <c r="R455" s="10">
        <v>10582</v>
      </c>
      <c r="S455" s="59">
        <v>31656998</v>
      </c>
    </row>
    <row r="456" spans="2:19" s="1" customFormat="1" ht="11.85" customHeight="1" x14ac:dyDescent="0.15">
      <c r="B456" s="165"/>
      <c r="C456" s="165"/>
      <c r="D456" s="17" t="s">
        <v>2001</v>
      </c>
      <c r="E456" s="8">
        <v>189</v>
      </c>
      <c r="F456" s="8">
        <v>3116</v>
      </c>
      <c r="G456" s="55">
        <v>857955</v>
      </c>
      <c r="H456" s="8">
        <v>4</v>
      </c>
      <c r="I456" s="8">
        <v>7</v>
      </c>
      <c r="J456" s="55">
        <v>574.02</v>
      </c>
      <c r="K456" s="8"/>
      <c r="L456" s="8"/>
      <c r="M456" s="8"/>
      <c r="N456" s="55"/>
      <c r="O456" s="8"/>
      <c r="P456" s="8"/>
      <c r="Q456" s="55"/>
      <c r="R456" s="8">
        <v>189</v>
      </c>
      <c r="S456" s="55">
        <v>857955</v>
      </c>
    </row>
    <row r="457" spans="2:19" s="1" customFormat="1" ht="11.85" customHeight="1" x14ac:dyDescent="0.15">
      <c r="B457" s="165"/>
      <c r="C457" s="165"/>
      <c r="D457" s="17" t="s">
        <v>2002</v>
      </c>
      <c r="E457" s="10">
        <v>248</v>
      </c>
      <c r="F457" s="10">
        <v>993</v>
      </c>
      <c r="G457" s="59">
        <v>203850</v>
      </c>
      <c r="H457" s="10">
        <v>1</v>
      </c>
      <c r="I457" s="10">
        <v>2</v>
      </c>
      <c r="J457" s="59">
        <v>188.4</v>
      </c>
      <c r="K457" s="10"/>
      <c r="L457" s="10"/>
      <c r="M457" s="10"/>
      <c r="N457" s="59"/>
      <c r="O457" s="10"/>
      <c r="P457" s="10"/>
      <c r="Q457" s="59"/>
      <c r="R457" s="10">
        <v>248</v>
      </c>
      <c r="S457" s="59">
        <v>203850</v>
      </c>
    </row>
    <row r="458" spans="2:19" s="1" customFormat="1" ht="11.85" customHeight="1" x14ac:dyDescent="0.15">
      <c r="B458" s="165"/>
      <c r="C458" s="165" t="s">
        <v>32</v>
      </c>
      <c r="D458" s="17" t="s">
        <v>2000</v>
      </c>
      <c r="E458" s="8">
        <v>779</v>
      </c>
      <c r="F458" s="8">
        <v>6767</v>
      </c>
      <c r="G458" s="55">
        <v>2342127</v>
      </c>
      <c r="H458" s="8">
        <v>74</v>
      </c>
      <c r="I458" s="8">
        <v>458</v>
      </c>
      <c r="J458" s="55">
        <v>74912.800000000003</v>
      </c>
      <c r="K458" s="8">
        <v>15</v>
      </c>
      <c r="L458" s="8">
        <v>132</v>
      </c>
      <c r="M458" s="8">
        <v>165</v>
      </c>
      <c r="N458" s="55">
        <v>125463</v>
      </c>
      <c r="O458" s="8">
        <v>143</v>
      </c>
      <c r="P458" s="8">
        <v>160</v>
      </c>
      <c r="Q458" s="55">
        <v>192970</v>
      </c>
      <c r="R458" s="8">
        <v>1054</v>
      </c>
      <c r="S458" s="55">
        <v>2660560</v>
      </c>
    </row>
    <row r="459" spans="2:19" s="1" customFormat="1" ht="11.85" customHeight="1" x14ac:dyDescent="0.15">
      <c r="B459" s="165"/>
      <c r="C459" s="165"/>
      <c r="D459" s="17" t="s">
        <v>2002</v>
      </c>
      <c r="E459" s="10">
        <v>70</v>
      </c>
      <c r="F459" s="10">
        <v>1799</v>
      </c>
      <c r="G459" s="59">
        <v>280939</v>
      </c>
      <c r="H459" s="10">
        <v>1</v>
      </c>
      <c r="I459" s="10">
        <v>24</v>
      </c>
      <c r="J459" s="59">
        <v>2258.4</v>
      </c>
      <c r="K459" s="10"/>
      <c r="L459" s="10"/>
      <c r="M459" s="10"/>
      <c r="N459" s="59"/>
      <c r="O459" s="10"/>
      <c r="P459" s="10"/>
      <c r="Q459" s="59"/>
      <c r="R459" s="10">
        <v>70</v>
      </c>
      <c r="S459" s="59">
        <v>280939</v>
      </c>
    </row>
    <row r="460" spans="2:19" s="1" customFormat="1" ht="11.85" customHeight="1" x14ac:dyDescent="0.15">
      <c r="B460" s="165"/>
      <c r="C460" s="79" t="s">
        <v>33</v>
      </c>
      <c r="D460" s="17" t="s">
        <v>2002</v>
      </c>
      <c r="E460" s="8">
        <v>206</v>
      </c>
      <c r="F460" s="8">
        <v>3790</v>
      </c>
      <c r="G460" s="55">
        <v>813123</v>
      </c>
      <c r="H460" s="8">
        <v>2</v>
      </c>
      <c r="I460" s="8">
        <v>21</v>
      </c>
      <c r="J460" s="55">
        <v>1976.44</v>
      </c>
      <c r="K460" s="8"/>
      <c r="L460" s="8"/>
      <c r="M460" s="8"/>
      <c r="N460" s="55"/>
      <c r="O460" s="8"/>
      <c r="P460" s="8"/>
      <c r="Q460" s="55"/>
      <c r="R460" s="8">
        <v>206</v>
      </c>
      <c r="S460" s="55">
        <v>813123</v>
      </c>
    </row>
    <row r="461" spans="2:19" s="1" customFormat="1" ht="11.85" customHeight="1" x14ac:dyDescent="0.15">
      <c r="B461" s="165"/>
      <c r="C461" s="165" t="s">
        <v>170</v>
      </c>
      <c r="D461" s="17" t="s">
        <v>2000</v>
      </c>
      <c r="E461" s="10">
        <v>4880</v>
      </c>
      <c r="F461" s="10">
        <v>44454</v>
      </c>
      <c r="G461" s="59">
        <v>23041260</v>
      </c>
      <c r="H461" s="10">
        <v>380</v>
      </c>
      <c r="I461" s="10">
        <v>4511</v>
      </c>
      <c r="J461" s="59">
        <v>968251.71</v>
      </c>
      <c r="K461" s="10">
        <v>176</v>
      </c>
      <c r="L461" s="10">
        <v>874</v>
      </c>
      <c r="M461" s="10">
        <v>1099</v>
      </c>
      <c r="N461" s="59">
        <v>1079371</v>
      </c>
      <c r="O461" s="10">
        <v>592</v>
      </c>
      <c r="P461" s="10">
        <v>652</v>
      </c>
      <c r="Q461" s="59">
        <v>835610</v>
      </c>
      <c r="R461" s="10">
        <v>6346</v>
      </c>
      <c r="S461" s="59">
        <v>24956241</v>
      </c>
    </row>
    <row r="462" spans="2:19" s="1" customFormat="1" ht="11.85" customHeight="1" x14ac:dyDescent="0.15">
      <c r="B462" s="165"/>
      <c r="C462" s="165"/>
      <c r="D462" s="17" t="s">
        <v>2001</v>
      </c>
      <c r="E462" s="8">
        <v>999</v>
      </c>
      <c r="F462" s="8">
        <v>20413</v>
      </c>
      <c r="G462" s="55">
        <v>6756738</v>
      </c>
      <c r="H462" s="8">
        <v>56</v>
      </c>
      <c r="I462" s="8">
        <v>863</v>
      </c>
      <c r="J462" s="55">
        <v>96639.84</v>
      </c>
      <c r="K462" s="8"/>
      <c r="L462" s="8"/>
      <c r="M462" s="8"/>
      <c r="N462" s="55"/>
      <c r="O462" s="8"/>
      <c r="P462" s="8"/>
      <c r="Q462" s="55"/>
      <c r="R462" s="8">
        <v>999</v>
      </c>
      <c r="S462" s="55">
        <v>6756738</v>
      </c>
    </row>
    <row r="463" spans="2:19" s="1" customFormat="1" ht="11.85" customHeight="1" x14ac:dyDescent="0.15">
      <c r="B463" s="165"/>
      <c r="C463" s="165"/>
      <c r="D463" s="17" t="s">
        <v>2002</v>
      </c>
      <c r="E463" s="10">
        <v>253</v>
      </c>
      <c r="F463" s="10">
        <v>2554</v>
      </c>
      <c r="G463" s="59">
        <v>652380</v>
      </c>
      <c r="H463" s="10"/>
      <c r="I463" s="10">
        <v>0</v>
      </c>
      <c r="J463" s="59"/>
      <c r="K463" s="10"/>
      <c r="L463" s="10"/>
      <c r="M463" s="10"/>
      <c r="N463" s="59"/>
      <c r="O463" s="10"/>
      <c r="P463" s="10"/>
      <c r="Q463" s="59"/>
      <c r="R463" s="10">
        <v>253</v>
      </c>
      <c r="S463" s="59">
        <v>652380</v>
      </c>
    </row>
    <row r="464" spans="2:19" s="1" customFormat="1" ht="11.85" customHeight="1" x14ac:dyDescent="0.15">
      <c r="B464" s="170" t="s">
        <v>2102</v>
      </c>
      <c r="C464" s="170"/>
      <c r="D464" s="170"/>
      <c r="E464" s="13">
        <v>16697</v>
      </c>
      <c r="F464" s="13">
        <v>162471</v>
      </c>
      <c r="G464" s="61">
        <v>70016130</v>
      </c>
      <c r="H464" s="13">
        <v>1236</v>
      </c>
      <c r="I464" s="13">
        <v>11599</v>
      </c>
      <c r="J464" s="61">
        <v>2281671.5</v>
      </c>
      <c r="K464" s="13">
        <v>454</v>
      </c>
      <c r="L464" s="13">
        <v>2597</v>
      </c>
      <c r="M464" s="13">
        <v>3306</v>
      </c>
      <c r="N464" s="61">
        <v>2869289</v>
      </c>
      <c r="O464" s="13">
        <v>2684</v>
      </c>
      <c r="P464" s="13">
        <v>2788</v>
      </c>
      <c r="Q464" s="61">
        <v>3515504</v>
      </c>
      <c r="R464" s="13">
        <v>21978</v>
      </c>
      <c r="S464" s="61">
        <v>76400923</v>
      </c>
    </row>
    <row r="465" spans="2:19" s="1" customFormat="1" ht="7.7" customHeight="1" x14ac:dyDescent="0.2">
      <c r="B465" s="24"/>
      <c r="C465" s="135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</row>
    <row r="466" spans="2:19" s="1" customFormat="1" ht="11.85" customHeight="1" x14ac:dyDescent="0.15">
      <c r="B466" s="165" t="s">
        <v>2103</v>
      </c>
      <c r="C466" s="165" t="s">
        <v>126</v>
      </c>
      <c r="D466" s="17" t="s">
        <v>2000</v>
      </c>
      <c r="E466" s="8">
        <v>7538</v>
      </c>
      <c r="F466" s="8">
        <v>57294</v>
      </c>
      <c r="G466" s="55">
        <v>25952560</v>
      </c>
      <c r="H466" s="8">
        <v>473</v>
      </c>
      <c r="I466" s="8">
        <v>3235</v>
      </c>
      <c r="J466" s="55">
        <v>597006.56999999995</v>
      </c>
      <c r="K466" s="8">
        <v>265</v>
      </c>
      <c r="L466" s="8">
        <v>796</v>
      </c>
      <c r="M466" s="8">
        <v>1072</v>
      </c>
      <c r="N466" s="55">
        <v>704489</v>
      </c>
      <c r="O466" s="8">
        <v>1149</v>
      </c>
      <c r="P466" s="8">
        <v>1149</v>
      </c>
      <c r="Q466" s="55">
        <v>1799139</v>
      </c>
      <c r="R466" s="8">
        <v>9483</v>
      </c>
      <c r="S466" s="55">
        <v>28456188</v>
      </c>
    </row>
    <row r="467" spans="2:19" s="1" customFormat="1" ht="11.85" customHeight="1" x14ac:dyDescent="0.15">
      <c r="B467" s="165"/>
      <c r="C467" s="165"/>
      <c r="D467" s="17" t="s">
        <v>2001</v>
      </c>
      <c r="E467" s="10">
        <v>460</v>
      </c>
      <c r="F467" s="10">
        <v>9162</v>
      </c>
      <c r="G467" s="59">
        <v>2434859</v>
      </c>
      <c r="H467" s="10">
        <v>79</v>
      </c>
      <c r="I467" s="10">
        <v>734</v>
      </c>
      <c r="J467" s="59">
        <v>72954.33</v>
      </c>
      <c r="K467" s="10"/>
      <c r="L467" s="10"/>
      <c r="M467" s="10"/>
      <c r="N467" s="59"/>
      <c r="O467" s="10"/>
      <c r="P467" s="10"/>
      <c r="Q467" s="59"/>
      <c r="R467" s="10">
        <v>460</v>
      </c>
      <c r="S467" s="59">
        <v>2434859</v>
      </c>
    </row>
    <row r="468" spans="2:19" s="1" customFormat="1" ht="11.85" customHeight="1" x14ac:dyDescent="0.15">
      <c r="B468" s="165"/>
      <c r="C468" s="165"/>
      <c r="D468" s="17" t="s">
        <v>2002</v>
      </c>
      <c r="E468" s="8">
        <v>578</v>
      </c>
      <c r="F468" s="8">
        <v>8126</v>
      </c>
      <c r="G468" s="55">
        <v>1634475</v>
      </c>
      <c r="H468" s="8">
        <v>9</v>
      </c>
      <c r="I468" s="8">
        <v>103</v>
      </c>
      <c r="J468" s="55">
        <v>9690.6000000000095</v>
      </c>
      <c r="K468" s="8"/>
      <c r="L468" s="8"/>
      <c r="M468" s="8"/>
      <c r="N468" s="55"/>
      <c r="O468" s="8"/>
      <c r="P468" s="8"/>
      <c r="Q468" s="55"/>
      <c r="R468" s="8">
        <v>578</v>
      </c>
      <c r="S468" s="55">
        <v>1634475</v>
      </c>
    </row>
    <row r="469" spans="2:19" s="1" customFormat="1" ht="11.85" customHeight="1" x14ac:dyDescent="0.15">
      <c r="B469" s="170" t="s">
        <v>2104</v>
      </c>
      <c r="C469" s="170"/>
      <c r="D469" s="170"/>
      <c r="E469" s="13">
        <v>8576</v>
      </c>
      <c r="F469" s="13">
        <v>74582</v>
      </c>
      <c r="G469" s="61">
        <v>30021894</v>
      </c>
      <c r="H469" s="13">
        <v>561</v>
      </c>
      <c r="I469" s="13">
        <v>4072</v>
      </c>
      <c r="J469" s="61">
        <v>679651.5</v>
      </c>
      <c r="K469" s="13">
        <v>265</v>
      </c>
      <c r="L469" s="13">
        <v>796</v>
      </c>
      <c r="M469" s="13">
        <v>1072</v>
      </c>
      <c r="N469" s="61">
        <v>704489</v>
      </c>
      <c r="O469" s="13">
        <v>1149</v>
      </c>
      <c r="P469" s="13">
        <v>1149</v>
      </c>
      <c r="Q469" s="61">
        <v>1799139</v>
      </c>
      <c r="R469" s="13">
        <v>10521</v>
      </c>
      <c r="S469" s="61">
        <v>32525522</v>
      </c>
    </row>
    <row r="470" spans="2:19" s="1" customFormat="1" ht="7.7" customHeight="1" x14ac:dyDescent="0.2">
      <c r="B470" s="24"/>
      <c r="C470" s="135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</row>
    <row r="471" spans="2:19" s="1" customFormat="1" ht="11.85" customHeight="1" x14ac:dyDescent="0.15">
      <c r="B471" s="165" t="s">
        <v>2105</v>
      </c>
      <c r="C471" s="79" t="s">
        <v>18</v>
      </c>
      <c r="D471" s="17" t="s">
        <v>2001</v>
      </c>
      <c r="E471" s="10">
        <v>417</v>
      </c>
      <c r="F471" s="10">
        <v>13828</v>
      </c>
      <c r="G471" s="59">
        <v>4488045</v>
      </c>
      <c r="H471" s="10">
        <v>94</v>
      </c>
      <c r="I471" s="10">
        <v>972</v>
      </c>
      <c r="J471" s="59">
        <v>133549.54</v>
      </c>
      <c r="K471" s="10"/>
      <c r="L471" s="10"/>
      <c r="M471" s="10"/>
      <c r="N471" s="59"/>
      <c r="O471" s="10"/>
      <c r="P471" s="10"/>
      <c r="Q471" s="59"/>
      <c r="R471" s="10">
        <v>417</v>
      </c>
      <c r="S471" s="59">
        <v>4488045</v>
      </c>
    </row>
    <row r="472" spans="2:19" s="1" customFormat="1" ht="11.85" customHeight="1" x14ac:dyDescent="0.15">
      <c r="B472" s="165"/>
      <c r="C472" s="165" t="s">
        <v>19</v>
      </c>
      <c r="D472" s="17" t="s">
        <v>2000</v>
      </c>
      <c r="E472" s="8">
        <v>7193</v>
      </c>
      <c r="F472" s="8">
        <v>58534</v>
      </c>
      <c r="G472" s="55">
        <v>25646406</v>
      </c>
      <c r="H472" s="8">
        <v>628</v>
      </c>
      <c r="I472" s="8">
        <v>3575</v>
      </c>
      <c r="J472" s="55">
        <v>684176.82</v>
      </c>
      <c r="K472" s="8">
        <v>287</v>
      </c>
      <c r="L472" s="8">
        <v>572</v>
      </c>
      <c r="M472" s="8">
        <v>824</v>
      </c>
      <c r="N472" s="55">
        <v>455405</v>
      </c>
      <c r="O472" s="8">
        <v>1231</v>
      </c>
      <c r="P472" s="8">
        <v>1233</v>
      </c>
      <c r="Q472" s="55">
        <v>1539719</v>
      </c>
      <c r="R472" s="8">
        <v>8996</v>
      </c>
      <c r="S472" s="55">
        <v>27641530</v>
      </c>
    </row>
    <row r="473" spans="2:19" s="1" customFormat="1" ht="11.85" customHeight="1" x14ac:dyDescent="0.15">
      <c r="B473" s="165"/>
      <c r="C473" s="165"/>
      <c r="D473" s="17" t="s">
        <v>2002</v>
      </c>
      <c r="E473" s="10">
        <v>176</v>
      </c>
      <c r="F473" s="10">
        <v>509</v>
      </c>
      <c r="G473" s="59">
        <v>117169</v>
      </c>
      <c r="H473" s="10"/>
      <c r="I473" s="10">
        <v>0</v>
      </c>
      <c r="J473" s="59"/>
      <c r="K473" s="10"/>
      <c r="L473" s="10"/>
      <c r="M473" s="10"/>
      <c r="N473" s="59"/>
      <c r="O473" s="10"/>
      <c r="P473" s="10"/>
      <c r="Q473" s="59"/>
      <c r="R473" s="10">
        <v>176</v>
      </c>
      <c r="S473" s="59">
        <v>117169</v>
      </c>
    </row>
    <row r="474" spans="2:19" s="1" customFormat="1" ht="11.85" customHeight="1" x14ac:dyDescent="0.15">
      <c r="B474" s="165"/>
      <c r="C474" s="165" t="s">
        <v>169</v>
      </c>
      <c r="D474" s="17" t="s">
        <v>2000</v>
      </c>
      <c r="E474" s="8">
        <v>15857</v>
      </c>
      <c r="F474" s="8">
        <v>150956</v>
      </c>
      <c r="G474" s="55">
        <v>75514017</v>
      </c>
      <c r="H474" s="8">
        <v>1740</v>
      </c>
      <c r="I474" s="8">
        <v>19389</v>
      </c>
      <c r="J474" s="55">
        <v>4335140.53</v>
      </c>
      <c r="K474" s="8">
        <v>643</v>
      </c>
      <c r="L474" s="8">
        <v>1574</v>
      </c>
      <c r="M474" s="8">
        <v>2026</v>
      </c>
      <c r="N474" s="55">
        <v>1991011</v>
      </c>
      <c r="O474" s="8">
        <v>2295</v>
      </c>
      <c r="P474" s="8">
        <v>3115</v>
      </c>
      <c r="Q474" s="55">
        <v>3168900</v>
      </c>
      <c r="R474" s="8">
        <v>19726</v>
      </c>
      <c r="S474" s="55">
        <v>80673928</v>
      </c>
    </row>
    <row r="475" spans="2:19" s="1" customFormat="1" ht="11.85" customHeight="1" x14ac:dyDescent="0.15">
      <c r="B475" s="165"/>
      <c r="C475" s="165"/>
      <c r="D475" s="17" t="s">
        <v>2001</v>
      </c>
      <c r="E475" s="10">
        <v>331</v>
      </c>
      <c r="F475" s="10">
        <v>6684</v>
      </c>
      <c r="G475" s="59">
        <v>1807194</v>
      </c>
      <c r="H475" s="10">
        <v>96</v>
      </c>
      <c r="I475" s="10">
        <v>656</v>
      </c>
      <c r="J475" s="59">
        <v>75015.100000000006</v>
      </c>
      <c r="K475" s="10"/>
      <c r="L475" s="10"/>
      <c r="M475" s="10"/>
      <c r="N475" s="59"/>
      <c r="O475" s="10"/>
      <c r="P475" s="10"/>
      <c r="Q475" s="59"/>
      <c r="R475" s="10">
        <v>331</v>
      </c>
      <c r="S475" s="59">
        <v>1807194</v>
      </c>
    </row>
    <row r="476" spans="2:19" s="1" customFormat="1" ht="11.85" customHeight="1" x14ac:dyDescent="0.15">
      <c r="B476" s="165"/>
      <c r="C476" s="165"/>
      <c r="D476" s="17" t="s">
        <v>2002</v>
      </c>
      <c r="E476" s="8">
        <v>162</v>
      </c>
      <c r="F476" s="8">
        <v>475</v>
      </c>
      <c r="G476" s="55">
        <v>103566</v>
      </c>
      <c r="H476" s="8"/>
      <c r="I476" s="8">
        <v>0</v>
      </c>
      <c r="J476" s="55"/>
      <c r="K476" s="8"/>
      <c r="L476" s="8"/>
      <c r="M476" s="8"/>
      <c r="N476" s="55"/>
      <c r="O476" s="8"/>
      <c r="P476" s="8"/>
      <c r="Q476" s="55"/>
      <c r="R476" s="8">
        <v>162</v>
      </c>
      <c r="S476" s="55">
        <v>103566</v>
      </c>
    </row>
    <row r="477" spans="2:19" s="1" customFormat="1" ht="11.85" customHeight="1" x14ac:dyDescent="0.15">
      <c r="B477" s="170" t="s">
        <v>2106</v>
      </c>
      <c r="C477" s="170"/>
      <c r="D477" s="170"/>
      <c r="E477" s="13">
        <v>24136</v>
      </c>
      <c r="F477" s="13">
        <v>230986</v>
      </c>
      <c r="G477" s="61">
        <v>107676397</v>
      </c>
      <c r="H477" s="13">
        <v>2558</v>
      </c>
      <c r="I477" s="13">
        <v>24592</v>
      </c>
      <c r="J477" s="61">
        <v>5227881.99</v>
      </c>
      <c r="K477" s="13">
        <v>930</v>
      </c>
      <c r="L477" s="13">
        <v>2146</v>
      </c>
      <c r="M477" s="13">
        <v>2850</v>
      </c>
      <c r="N477" s="61">
        <v>2446416</v>
      </c>
      <c r="O477" s="13">
        <v>3526</v>
      </c>
      <c r="P477" s="13">
        <v>4348</v>
      </c>
      <c r="Q477" s="61">
        <v>4708619</v>
      </c>
      <c r="R477" s="13">
        <v>29808</v>
      </c>
      <c r="S477" s="61">
        <v>114831432</v>
      </c>
    </row>
    <row r="478" spans="2:19" s="1" customFormat="1" ht="7.7" customHeight="1" x14ac:dyDescent="0.2">
      <c r="B478" s="24"/>
      <c r="C478" s="135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</row>
    <row r="479" spans="2:19" s="1" customFormat="1" ht="11.85" customHeight="1" x14ac:dyDescent="0.15">
      <c r="B479" s="165" t="s">
        <v>2107</v>
      </c>
      <c r="C479" s="165" t="s">
        <v>40</v>
      </c>
      <c r="D479" s="17" t="s">
        <v>2000</v>
      </c>
      <c r="E479" s="10">
        <v>10578</v>
      </c>
      <c r="F479" s="10">
        <v>78909</v>
      </c>
      <c r="G479" s="59">
        <v>39685574</v>
      </c>
      <c r="H479" s="10">
        <v>892</v>
      </c>
      <c r="I479" s="10">
        <v>6294</v>
      </c>
      <c r="J479" s="59">
        <v>1242465.3700000001</v>
      </c>
      <c r="K479" s="10">
        <v>327</v>
      </c>
      <c r="L479" s="10">
        <v>1931</v>
      </c>
      <c r="M479" s="10">
        <v>2264</v>
      </c>
      <c r="N479" s="59">
        <v>2419398</v>
      </c>
      <c r="O479" s="10">
        <v>1246</v>
      </c>
      <c r="P479" s="10">
        <v>1744</v>
      </c>
      <c r="Q479" s="59">
        <v>1507249</v>
      </c>
      <c r="R479" s="10">
        <v>13755</v>
      </c>
      <c r="S479" s="59">
        <v>43612221</v>
      </c>
    </row>
    <row r="480" spans="2:19" s="1" customFormat="1" ht="11.85" customHeight="1" x14ac:dyDescent="0.15">
      <c r="B480" s="165"/>
      <c r="C480" s="165"/>
      <c r="D480" s="17" t="s">
        <v>2002</v>
      </c>
      <c r="E480" s="8">
        <v>230</v>
      </c>
      <c r="F480" s="8">
        <v>651</v>
      </c>
      <c r="G480" s="55">
        <v>157428</v>
      </c>
      <c r="H480" s="8"/>
      <c r="I480" s="8">
        <v>0</v>
      </c>
      <c r="J480" s="55"/>
      <c r="K480" s="8"/>
      <c r="L480" s="8"/>
      <c r="M480" s="8"/>
      <c r="N480" s="55"/>
      <c r="O480" s="8"/>
      <c r="P480" s="8"/>
      <c r="Q480" s="55"/>
      <c r="R480" s="8">
        <v>230</v>
      </c>
      <c r="S480" s="55">
        <v>157428</v>
      </c>
    </row>
    <row r="481" spans="2:19" s="1" customFormat="1" ht="11.85" customHeight="1" x14ac:dyDescent="0.15">
      <c r="B481" s="165"/>
      <c r="C481" s="165" t="s">
        <v>175</v>
      </c>
      <c r="D481" s="17" t="s">
        <v>2000</v>
      </c>
      <c r="E481" s="10">
        <v>16468</v>
      </c>
      <c r="F481" s="10">
        <v>165404</v>
      </c>
      <c r="G481" s="59">
        <v>93256482</v>
      </c>
      <c r="H481" s="10">
        <v>1335</v>
      </c>
      <c r="I481" s="10">
        <v>15250</v>
      </c>
      <c r="J481" s="59">
        <v>3807961.7</v>
      </c>
      <c r="K481" s="10">
        <v>751</v>
      </c>
      <c r="L481" s="10">
        <v>2855</v>
      </c>
      <c r="M481" s="10">
        <v>3350</v>
      </c>
      <c r="N481" s="59">
        <v>5274091</v>
      </c>
      <c r="O481" s="10">
        <v>5092</v>
      </c>
      <c r="P481" s="10">
        <v>8925</v>
      </c>
      <c r="Q481" s="59">
        <v>7556784</v>
      </c>
      <c r="R481" s="10">
        <v>24415</v>
      </c>
      <c r="S481" s="59">
        <v>106087357</v>
      </c>
    </row>
    <row r="482" spans="2:19" s="1" customFormat="1" ht="11.85" customHeight="1" x14ac:dyDescent="0.15">
      <c r="B482" s="165"/>
      <c r="C482" s="165"/>
      <c r="D482" s="17" t="s">
        <v>2001</v>
      </c>
      <c r="E482" s="8">
        <v>93</v>
      </c>
      <c r="F482" s="8">
        <v>3213</v>
      </c>
      <c r="G482" s="55">
        <v>1161466</v>
      </c>
      <c r="H482" s="8">
        <v>13</v>
      </c>
      <c r="I482" s="8">
        <v>124</v>
      </c>
      <c r="J482" s="55">
        <v>17681.599999999999</v>
      </c>
      <c r="K482" s="8"/>
      <c r="L482" s="8"/>
      <c r="M482" s="8"/>
      <c r="N482" s="55"/>
      <c r="O482" s="8"/>
      <c r="P482" s="8"/>
      <c r="Q482" s="55"/>
      <c r="R482" s="8">
        <v>93</v>
      </c>
      <c r="S482" s="55">
        <v>1161466</v>
      </c>
    </row>
    <row r="483" spans="2:19" s="1" customFormat="1" ht="11.85" customHeight="1" x14ac:dyDescent="0.15">
      <c r="B483" s="165"/>
      <c r="C483" s="165"/>
      <c r="D483" s="17" t="s">
        <v>2002</v>
      </c>
      <c r="E483" s="10">
        <v>285</v>
      </c>
      <c r="F483" s="10">
        <v>823</v>
      </c>
      <c r="G483" s="59">
        <v>166699</v>
      </c>
      <c r="H483" s="10"/>
      <c r="I483" s="10">
        <v>0</v>
      </c>
      <c r="J483" s="59"/>
      <c r="K483" s="10"/>
      <c r="L483" s="10"/>
      <c r="M483" s="10"/>
      <c r="N483" s="59"/>
      <c r="O483" s="10"/>
      <c r="P483" s="10"/>
      <c r="Q483" s="59"/>
      <c r="R483" s="10">
        <v>285</v>
      </c>
      <c r="S483" s="59">
        <v>166699</v>
      </c>
    </row>
    <row r="484" spans="2:19" s="1" customFormat="1" ht="11.85" customHeight="1" x14ac:dyDescent="0.15">
      <c r="B484" s="170" t="s">
        <v>2108</v>
      </c>
      <c r="C484" s="170"/>
      <c r="D484" s="170"/>
      <c r="E484" s="13">
        <v>27654</v>
      </c>
      <c r="F484" s="13">
        <v>249000</v>
      </c>
      <c r="G484" s="61">
        <v>134427649</v>
      </c>
      <c r="H484" s="13">
        <v>2240</v>
      </c>
      <c r="I484" s="13">
        <v>21668</v>
      </c>
      <c r="J484" s="61">
        <v>5068108.67</v>
      </c>
      <c r="K484" s="13">
        <v>1078</v>
      </c>
      <c r="L484" s="13">
        <v>4786</v>
      </c>
      <c r="M484" s="13">
        <v>5614</v>
      </c>
      <c r="N484" s="61">
        <v>7693489</v>
      </c>
      <c r="O484" s="13">
        <v>6338</v>
      </c>
      <c r="P484" s="13">
        <v>10669</v>
      </c>
      <c r="Q484" s="61">
        <v>9064033</v>
      </c>
      <c r="R484" s="13">
        <v>38778</v>
      </c>
      <c r="S484" s="61">
        <v>151185171</v>
      </c>
    </row>
    <row r="485" spans="2:19" s="1" customFormat="1" ht="7.7" customHeight="1" x14ac:dyDescent="0.2">
      <c r="B485" s="24"/>
      <c r="C485" s="135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</row>
    <row r="486" spans="2:19" s="1" customFormat="1" ht="11.85" customHeight="1" x14ac:dyDescent="0.15">
      <c r="B486" s="165" t="s">
        <v>2109</v>
      </c>
      <c r="C486" s="165" t="s">
        <v>41</v>
      </c>
      <c r="D486" s="17" t="s">
        <v>2000</v>
      </c>
      <c r="E486" s="8">
        <v>6225</v>
      </c>
      <c r="F486" s="8">
        <v>35161</v>
      </c>
      <c r="G486" s="55">
        <v>16991807</v>
      </c>
      <c r="H486" s="8">
        <v>405</v>
      </c>
      <c r="I486" s="8">
        <v>1586</v>
      </c>
      <c r="J486" s="55">
        <v>277425.32</v>
      </c>
      <c r="K486" s="8">
        <v>135</v>
      </c>
      <c r="L486" s="8">
        <v>1311</v>
      </c>
      <c r="M486" s="8">
        <v>1473</v>
      </c>
      <c r="N486" s="55">
        <v>1917716</v>
      </c>
      <c r="O486" s="8">
        <v>836</v>
      </c>
      <c r="P486" s="8">
        <v>879</v>
      </c>
      <c r="Q486" s="55">
        <v>825437</v>
      </c>
      <c r="R486" s="8">
        <v>8372</v>
      </c>
      <c r="S486" s="55">
        <v>19734960</v>
      </c>
    </row>
    <row r="487" spans="2:19" s="1" customFormat="1" ht="11.85" customHeight="1" x14ac:dyDescent="0.15">
      <c r="B487" s="165"/>
      <c r="C487" s="165"/>
      <c r="D487" s="17" t="s">
        <v>2002</v>
      </c>
      <c r="E487" s="10">
        <v>138</v>
      </c>
      <c r="F487" s="10">
        <v>387</v>
      </c>
      <c r="G487" s="59">
        <v>90160</v>
      </c>
      <c r="H487" s="10"/>
      <c r="I487" s="10">
        <v>0</v>
      </c>
      <c r="J487" s="59"/>
      <c r="K487" s="10"/>
      <c r="L487" s="10"/>
      <c r="M487" s="10"/>
      <c r="N487" s="59"/>
      <c r="O487" s="10"/>
      <c r="P487" s="10"/>
      <c r="Q487" s="59"/>
      <c r="R487" s="10">
        <v>138</v>
      </c>
      <c r="S487" s="59">
        <v>90160</v>
      </c>
    </row>
    <row r="488" spans="2:19" s="1" customFormat="1" ht="11.85" customHeight="1" x14ac:dyDescent="0.15">
      <c r="B488" s="165"/>
      <c r="C488" s="165" t="s">
        <v>50</v>
      </c>
      <c r="D488" s="17" t="s">
        <v>2000</v>
      </c>
      <c r="E488" s="8">
        <v>13199</v>
      </c>
      <c r="F488" s="8">
        <v>111265</v>
      </c>
      <c r="G488" s="55">
        <v>49071269</v>
      </c>
      <c r="H488" s="8">
        <v>1054</v>
      </c>
      <c r="I488" s="8">
        <v>8983</v>
      </c>
      <c r="J488" s="55">
        <v>2018059.32</v>
      </c>
      <c r="K488" s="8">
        <v>487</v>
      </c>
      <c r="L488" s="8">
        <v>1780</v>
      </c>
      <c r="M488" s="8">
        <v>2136</v>
      </c>
      <c r="N488" s="55">
        <v>2097184</v>
      </c>
      <c r="O488" s="8">
        <v>1444</v>
      </c>
      <c r="P488" s="8">
        <v>2091</v>
      </c>
      <c r="Q488" s="55">
        <v>1501391</v>
      </c>
      <c r="R488" s="8">
        <v>16423</v>
      </c>
      <c r="S488" s="55">
        <v>52669844</v>
      </c>
    </row>
    <row r="489" spans="2:19" s="1" customFormat="1" ht="11.85" customHeight="1" x14ac:dyDescent="0.15">
      <c r="B489" s="165"/>
      <c r="C489" s="165"/>
      <c r="D489" s="17" t="s">
        <v>2001</v>
      </c>
      <c r="E489" s="10">
        <v>97</v>
      </c>
      <c r="F489" s="10">
        <v>2730</v>
      </c>
      <c r="G489" s="59">
        <v>923611</v>
      </c>
      <c r="H489" s="10">
        <v>7</v>
      </c>
      <c r="I489" s="10">
        <v>43</v>
      </c>
      <c r="J489" s="59">
        <v>5430.72</v>
      </c>
      <c r="K489" s="10"/>
      <c r="L489" s="10"/>
      <c r="M489" s="10"/>
      <c r="N489" s="59"/>
      <c r="O489" s="10"/>
      <c r="P489" s="10"/>
      <c r="Q489" s="59"/>
      <c r="R489" s="10">
        <v>97</v>
      </c>
      <c r="S489" s="59">
        <v>923611</v>
      </c>
    </row>
    <row r="490" spans="2:19" s="1" customFormat="1" ht="11.85" customHeight="1" x14ac:dyDescent="0.15">
      <c r="B490" s="165"/>
      <c r="C490" s="165"/>
      <c r="D490" s="17" t="s">
        <v>2002</v>
      </c>
      <c r="E490" s="8">
        <v>419</v>
      </c>
      <c r="F490" s="8">
        <v>1166</v>
      </c>
      <c r="G490" s="55">
        <v>298897</v>
      </c>
      <c r="H490" s="8"/>
      <c r="I490" s="8">
        <v>0</v>
      </c>
      <c r="J490" s="55"/>
      <c r="K490" s="8"/>
      <c r="L490" s="8"/>
      <c r="M490" s="8"/>
      <c r="N490" s="55"/>
      <c r="O490" s="8"/>
      <c r="P490" s="8"/>
      <c r="Q490" s="55"/>
      <c r="R490" s="8">
        <v>419</v>
      </c>
      <c r="S490" s="55">
        <v>298897</v>
      </c>
    </row>
    <row r="491" spans="2:19" s="1" customFormat="1" ht="11.85" customHeight="1" x14ac:dyDescent="0.15">
      <c r="B491" s="165"/>
      <c r="C491" s="79" t="s">
        <v>53</v>
      </c>
      <c r="D491" s="17" t="s">
        <v>2002</v>
      </c>
      <c r="E491" s="10">
        <v>478</v>
      </c>
      <c r="F491" s="10">
        <v>5888</v>
      </c>
      <c r="G491" s="59">
        <v>1555982</v>
      </c>
      <c r="H491" s="10"/>
      <c r="I491" s="10">
        <v>0</v>
      </c>
      <c r="J491" s="59"/>
      <c r="K491" s="10"/>
      <c r="L491" s="10"/>
      <c r="M491" s="10"/>
      <c r="N491" s="59"/>
      <c r="O491" s="10"/>
      <c r="P491" s="10"/>
      <c r="Q491" s="59"/>
      <c r="R491" s="10">
        <v>478</v>
      </c>
      <c r="S491" s="59">
        <v>1555982</v>
      </c>
    </row>
    <row r="492" spans="2:19" s="1" customFormat="1" ht="11.85" customHeight="1" x14ac:dyDescent="0.15">
      <c r="B492" s="165"/>
      <c r="C492" s="79" t="s">
        <v>54</v>
      </c>
      <c r="D492" s="17" t="s">
        <v>2001</v>
      </c>
      <c r="E492" s="8">
        <v>1142</v>
      </c>
      <c r="F492" s="8">
        <v>24763</v>
      </c>
      <c r="G492" s="55">
        <v>7686465</v>
      </c>
      <c r="H492" s="8">
        <v>168</v>
      </c>
      <c r="I492" s="8">
        <v>1306</v>
      </c>
      <c r="J492" s="55">
        <v>165182.75</v>
      </c>
      <c r="K492" s="8"/>
      <c r="L492" s="8"/>
      <c r="M492" s="8"/>
      <c r="N492" s="55"/>
      <c r="O492" s="8">
        <v>16</v>
      </c>
      <c r="P492" s="8">
        <v>578</v>
      </c>
      <c r="Q492" s="55">
        <v>161207</v>
      </c>
      <c r="R492" s="8">
        <v>1158</v>
      </c>
      <c r="S492" s="55">
        <v>7847672</v>
      </c>
    </row>
    <row r="493" spans="2:19" s="1" customFormat="1" ht="11.85" customHeight="1" x14ac:dyDescent="0.15">
      <c r="B493" s="170" t="s">
        <v>2110</v>
      </c>
      <c r="C493" s="170"/>
      <c r="D493" s="170"/>
      <c r="E493" s="13">
        <v>21698</v>
      </c>
      <c r="F493" s="13">
        <v>181360</v>
      </c>
      <c r="G493" s="61">
        <v>76618191</v>
      </c>
      <c r="H493" s="13">
        <v>1634</v>
      </c>
      <c r="I493" s="13">
        <v>11918</v>
      </c>
      <c r="J493" s="61">
        <v>2466098.11</v>
      </c>
      <c r="K493" s="13">
        <v>622</v>
      </c>
      <c r="L493" s="13">
        <v>3091</v>
      </c>
      <c r="M493" s="13">
        <v>3609</v>
      </c>
      <c r="N493" s="61">
        <v>4014900</v>
      </c>
      <c r="O493" s="13">
        <v>2296</v>
      </c>
      <c r="P493" s="13">
        <v>3548</v>
      </c>
      <c r="Q493" s="61">
        <v>2488035</v>
      </c>
      <c r="R493" s="13">
        <v>27085</v>
      </c>
      <c r="S493" s="61">
        <v>83121126</v>
      </c>
    </row>
    <row r="494" spans="2:19" s="1" customFormat="1" ht="7.7" customHeight="1" x14ac:dyDescent="0.2">
      <c r="B494" s="24"/>
      <c r="C494" s="135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</row>
    <row r="495" spans="2:19" s="1" customFormat="1" ht="11.85" customHeight="1" x14ac:dyDescent="0.15">
      <c r="B495" s="165" t="s">
        <v>2111</v>
      </c>
      <c r="C495" s="165" t="s">
        <v>77</v>
      </c>
      <c r="D495" s="17" t="s">
        <v>2000</v>
      </c>
      <c r="E495" s="10">
        <v>1491</v>
      </c>
      <c r="F495" s="10">
        <v>12281</v>
      </c>
      <c r="G495" s="59">
        <v>4346258</v>
      </c>
      <c r="H495" s="10">
        <v>93</v>
      </c>
      <c r="I495" s="10">
        <v>522</v>
      </c>
      <c r="J495" s="59">
        <v>82691.05</v>
      </c>
      <c r="K495" s="10">
        <v>25</v>
      </c>
      <c r="L495" s="10">
        <v>397</v>
      </c>
      <c r="M495" s="10">
        <v>482</v>
      </c>
      <c r="N495" s="59">
        <v>582293</v>
      </c>
      <c r="O495" s="10">
        <v>727</v>
      </c>
      <c r="P495" s="10">
        <v>727</v>
      </c>
      <c r="Q495" s="59">
        <v>1206107</v>
      </c>
      <c r="R495" s="10">
        <v>2615</v>
      </c>
      <c r="S495" s="59">
        <v>6134658</v>
      </c>
    </row>
    <row r="496" spans="2:19" s="1" customFormat="1" ht="11.85" customHeight="1" x14ac:dyDescent="0.15">
      <c r="B496" s="165"/>
      <c r="C496" s="165"/>
      <c r="D496" s="17" t="s">
        <v>2001</v>
      </c>
      <c r="E496" s="8">
        <v>71</v>
      </c>
      <c r="F496" s="8">
        <v>1303</v>
      </c>
      <c r="G496" s="55">
        <v>322935</v>
      </c>
      <c r="H496" s="8">
        <v>7</v>
      </c>
      <c r="I496" s="8">
        <v>25</v>
      </c>
      <c r="J496" s="55">
        <v>2410.5500000000002</v>
      </c>
      <c r="K496" s="8"/>
      <c r="L496" s="8"/>
      <c r="M496" s="8"/>
      <c r="N496" s="55"/>
      <c r="O496" s="8"/>
      <c r="P496" s="8"/>
      <c r="Q496" s="55"/>
      <c r="R496" s="8">
        <v>71</v>
      </c>
      <c r="S496" s="55">
        <v>322935</v>
      </c>
    </row>
    <row r="497" spans="2:19" s="1" customFormat="1" ht="11.85" customHeight="1" x14ac:dyDescent="0.15">
      <c r="B497" s="165"/>
      <c r="C497" s="165"/>
      <c r="D497" s="17" t="s">
        <v>2002</v>
      </c>
      <c r="E497" s="10">
        <v>60</v>
      </c>
      <c r="F497" s="10">
        <v>177</v>
      </c>
      <c r="G497" s="59">
        <v>32470</v>
      </c>
      <c r="H497" s="10"/>
      <c r="I497" s="10">
        <v>0</v>
      </c>
      <c r="J497" s="59"/>
      <c r="K497" s="10"/>
      <c r="L497" s="10"/>
      <c r="M497" s="10"/>
      <c r="N497" s="59"/>
      <c r="O497" s="10"/>
      <c r="P497" s="10"/>
      <c r="Q497" s="59"/>
      <c r="R497" s="10">
        <v>60</v>
      </c>
      <c r="S497" s="59">
        <v>32470</v>
      </c>
    </row>
    <row r="498" spans="2:19" s="1" customFormat="1" ht="11.85" customHeight="1" x14ac:dyDescent="0.15">
      <c r="B498" s="165"/>
      <c r="C498" s="165" t="s">
        <v>171</v>
      </c>
      <c r="D498" s="17" t="s">
        <v>2000</v>
      </c>
      <c r="E498" s="8">
        <v>28493</v>
      </c>
      <c r="F498" s="8">
        <v>268683</v>
      </c>
      <c r="G498" s="55">
        <v>152127347</v>
      </c>
      <c r="H498" s="8">
        <v>3077</v>
      </c>
      <c r="I498" s="8">
        <v>38010</v>
      </c>
      <c r="J498" s="55">
        <v>11642111.77</v>
      </c>
      <c r="K498" s="8">
        <v>1025</v>
      </c>
      <c r="L498" s="8">
        <v>3820</v>
      </c>
      <c r="M498" s="8">
        <v>4287</v>
      </c>
      <c r="N498" s="55">
        <v>5371262</v>
      </c>
      <c r="O498" s="8">
        <v>7351</v>
      </c>
      <c r="P498" s="8">
        <v>10072</v>
      </c>
      <c r="Q498" s="55">
        <v>9848906</v>
      </c>
      <c r="R498" s="8">
        <v>39664</v>
      </c>
      <c r="S498" s="55">
        <v>167347515</v>
      </c>
    </row>
    <row r="499" spans="2:19" s="1" customFormat="1" ht="11.85" customHeight="1" x14ac:dyDescent="0.15">
      <c r="B499" s="165"/>
      <c r="C499" s="165"/>
      <c r="D499" s="17" t="s">
        <v>2001</v>
      </c>
      <c r="E499" s="10">
        <v>444</v>
      </c>
      <c r="F499" s="10">
        <v>14502</v>
      </c>
      <c r="G499" s="59">
        <v>4760974</v>
      </c>
      <c r="H499" s="10">
        <v>85</v>
      </c>
      <c r="I499" s="10">
        <v>1716</v>
      </c>
      <c r="J499" s="59">
        <v>217263.6</v>
      </c>
      <c r="K499" s="10"/>
      <c r="L499" s="10"/>
      <c r="M499" s="10"/>
      <c r="N499" s="59"/>
      <c r="O499" s="10"/>
      <c r="P499" s="10"/>
      <c r="Q499" s="59"/>
      <c r="R499" s="10">
        <v>444</v>
      </c>
      <c r="S499" s="59">
        <v>4760974</v>
      </c>
    </row>
    <row r="500" spans="2:19" s="1" customFormat="1" ht="11.85" customHeight="1" x14ac:dyDescent="0.15">
      <c r="B500" s="165"/>
      <c r="C500" s="165"/>
      <c r="D500" s="17" t="s">
        <v>2002</v>
      </c>
      <c r="E500" s="8">
        <v>695</v>
      </c>
      <c r="F500" s="8">
        <v>5212</v>
      </c>
      <c r="G500" s="55">
        <v>1321973</v>
      </c>
      <c r="H500" s="8"/>
      <c r="I500" s="8">
        <v>0</v>
      </c>
      <c r="J500" s="55"/>
      <c r="K500" s="8"/>
      <c r="L500" s="8"/>
      <c r="M500" s="8"/>
      <c r="N500" s="55"/>
      <c r="O500" s="8"/>
      <c r="P500" s="8"/>
      <c r="Q500" s="55"/>
      <c r="R500" s="8">
        <v>695</v>
      </c>
      <c r="S500" s="55">
        <v>1321973</v>
      </c>
    </row>
    <row r="501" spans="2:19" s="1" customFormat="1" ht="11.85" customHeight="1" x14ac:dyDescent="0.15">
      <c r="B501" s="170" t="s">
        <v>2112</v>
      </c>
      <c r="C501" s="170"/>
      <c r="D501" s="170"/>
      <c r="E501" s="13">
        <v>31254</v>
      </c>
      <c r="F501" s="13">
        <v>302158</v>
      </c>
      <c r="G501" s="61">
        <v>162911957</v>
      </c>
      <c r="H501" s="13">
        <v>3262</v>
      </c>
      <c r="I501" s="13">
        <v>40273</v>
      </c>
      <c r="J501" s="61">
        <v>11944476.970000001</v>
      </c>
      <c r="K501" s="13">
        <v>1050</v>
      </c>
      <c r="L501" s="13">
        <v>4217</v>
      </c>
      <c r="M501" s="13">
        <v>4769</v>
      </c>
      <c r="N501" s="61">
        <v>5953555</v>
      </c>
      <c r="O501" s="13">
        <v>8078</v>
      </c>
      <c r="P501" s="13">
        <v>10799</v>
      </c>
      <c r="Q501" s="61">
        <v>11055013</v>
      </c>
      <c r="R501" s="13">
        <v>43549</v>
      </c>
      <c r="S501" s="61">
        <v>179920525</v>
      </c>
    </row>
    <row r="502" spans="2:19" s="1" customFormat="1" ht="7.7" customHeight="1" x14ac:dyDescent="0.2">
      <c r="B502" s="24"/>
      <c r="C502" s="135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</row>
    <row r="503" spans="2:19" s="1" customFormat="1" ht="11.85" customHeight="1" x14ac:dyDescent="0.15">
      <c r="B503" s="165" t="s">
        <v>2113</v>
      </c>
      <c r="C503" s="165" t="s">
        <v>76</v>
      </c>
      <c r="D503" s="17" t="s">
        <v>2000</v>
      </c>
      <c r="E503" s="10">
        <v>9219</v>
      </c>
      <c r="F503" s="10">
        <v>77770</v>
      </c>
      <c r="G503" s="59">
        <v>33896698</v>
      </c>
      <c r="H503" s="10">
        <v>887</v>
      </c>
      <c r="I503" s="10">
        <v>8571</v>
      </c>
      <c r="J503" s="59">
        <v>1832714.72</v>
      </c>
      <c r="K503" s="10">
        <v>396</v>
      </c>
      <c r="L503" s="10">
        <v>1844</v>
      </c>
      <c r="M503" s="10">
        <v>2207</v>
      </c>
      <c r="N503" s="59">
        <v>2954035</v>
      </c>
      <c r="O503" s="10">
        <v>1138</v>
      </c>
      <c r="P503" s="10">
        <v>1138</v>
      </c>
      <c r="Q503" s="59">
        <v>1038981</v>
      </c>
      <c r="R503" s="10">
        <v>12201</v>
      </c>
      <c r="S503" s="59">
        <v>37889714</v>
      </c>
    </row>
    <row r="504" spans="2:19" s="1" customFormat="1" ht="11.85" customHeight="1" x14ac:dyDescent="0.15">
      <c r="B504" s="165"/>
      <c r="C504" s="165"/>
      <c r="D504" s="17" t="s">
        <v>2001</v>
      </c>
      <c r="E504" s="8">
        <v>86</v>
      </c>
      <c r="F504" s="8">
        <v>2156</v>
      </c>
      <c r="G504" s="55">
        <v>462748</v>
      </c>
      <c r="H504" s="8">
        <v>38</v>
      </c>
      <c r="I504" s="8">
        <v>550</v>
      </c>
      <c r="J504" s="55">
        <v>55751.38</v>
      </c>
      <c r="K504" s="8"/>
      <c r="L504" s="8"/>
      <c r="M504" s="8"/>
      <c r="N504" s="55"/>
      <c r="O504" s="8"/>
      <c r="P504" s="8"/>
      <c r="Q504" s="55"/>
      <c r="R504" s="8">
        <v>86</v>
      </c>
      <c r="S504" s="55">
        <v>462748</v>
      </c>
    </row>
    <row r="505" spans="2:19" s="1" customFormat="1" ht="11.85" customHeight="1" x14ac:dyDescent="0.15">
      <c r="B505" s="165"/>
      <c r="C505" s="165"/>
      <c r="D505" s="17" t="s">
        <v>2002</v>
      </c>
      <c r="E505" s="10">
        <v>255</v>
      </c>
      <c r="F505" s="10">
        <v>683</v>
      </c>
      <c r="G505" s="59">
        <v>161715</v>
      </c>
      <c r="H505" s="10"/>
      <c r="I505" s="10">
        <v>0</v>
      </c>
      <c r="J505" s="59"/>
      <c r="K505" s="10"/>
      <c r="L505" s="10"/>
      <c r="M505" s="10"/>
      <c r="N505" s="59"/>
      <c r="O505" s="10"/>
      <c r="P505" s="10"/>
      <c r="Q505" s="59"/>
      <c r="R505" s="10">
        <v>255</v>
      </c>
      <c r="S505" s="59">
        <v>161715</v>
      </c>
    </row>
    <row r="506" spans="2:19" s="1" customFormat="1" ht="11.85" customHeight="1" x14ac:dyDescent="0.15">
      <c r="B506" s="165"/>
      <c r="C506" s="165" t="s">
        <v>81</v>
      </c>
      <c r="D506" s="17" t="s">
        <v>2000</v>
      </c>
      <c r="E506" s="8">
        <v>2684</v>
      </c>
      <c r="F506" s="8">
        <v>21691</v>
      </c>
      <c r="G506" s="55">
        <v>9047294</v>
      </c>
      <c r="H506" s="8">
        <v>163</v>
      </c>
      <c r="I506" s="8">
        <v>1025</v>
      </c>
      <c r="J506" s="55">
        <v>182158.65</v>
      </c>
      <c r="K506" s="8">
        <v>71</v>
      </c>
      <c r="L506" s="8">
        <v>533</v>
      </c>
      <c r="M506" s="8">
        <v>646</v>
      </c>
      <c r="N506" s="55">
        <v>692326</v>
      </c>
      <c r="O506" s="8">
        <v>577</v>
      </c>
      <c r="P506" s="8">
        <v>577</v>
      </c>
      <c r="Q506" s="55">
        <v>716752</v>
      </c>
      <c r="R506" s="8">
        <v>3794</v>
      </c>
      <c r="S506" s="55">
        <v>10456372</v>
      </c>
    </row>
    <row r="507" spans="2:19" s="1" customFormat="1" ht="11.85" customHeight="1" x14ac:dyDescent="0.15">
      <c r="B507" s="165"/>
      <c r="C507" s="165"/>
      <c r="D507" s="17" t="s">
        <v>2001</v>
      </c>
      <c r="E507" s="10">
        <v>513</v>
      </c>
      <c r="F507" s="10">
        <v>11945</v>
      </c>
      <c r="G507" s="59">
        <v>3130907</v>
      </c>
      <c r="H507" s="10">
        <v>156</v>
      </c>
      <c r="I507" s="10">
        <v>1433</v>
      </c>
      <c r="J507" s="59">
        <v>158055.88</v>
      </c>
      <c r="K507" s="10"/>
      <c r="L507" s="10"/>
      <c r="M507" s="10"/>
      <c r="N507" s="59"/>
      <c r="O507" s="10"/>
      <c r="P507" s="10"/>
      <c r="Q507" s="59"/>
      <c r="R507" s="10">
        <v>513</v>
      </c>
      <c r="S507" s="59">
        <v>3130907</v>
      </c>
    </row>
    <row r="508" spans="2:19" s="1" customFormat="1" ht="11.85" customHeight="1" x14ac:dyDescent="0.15">
      <c r="B508" s="165"/>
      <c r="C508" s="165"/>
      <c r="D508" s="17" t="s">
        <v>2002</v>
      </c>
      <c r="E508" s="8">
        <v>92</v>
      </c>
      <c r="F508" s="8">
        <v>276</v>
      </c>
      <c r="G508" s="55">
        <v>52118</v>
      </c>
      <c r="H508" s="8"/>
      <c r="I508" s="8">
        <v>0</v>
      </c>
      <c r="J508" s="55"/>
      <c r="K508" s="8"/>
      <c r="L508" s="8"/>
      <c r="M508" s="8"/>
      <c r="N508" s="55"/>
      <c r="O508" s="8"/>
      <c r="P508" s="8"/>
      <c r="Q508" s="55"/>
      <c r="R508" s="8">
        <v>92</v>
      </c>
      <c r="S508" s="55">
        <v>52118</v>
      </c>
    </row>
    <row r="509" spans="2:19" s="1" customFormat="1" ht="11.85" customHeight="1" x14ac:dyDescent="0.15">
      <c r="B509" s="170" t="s">
        <v>2114</v>
      </c>
      <c r="C509" s="170"/>
      <c r="D509" s="170"/>
      <c r="E509" s="13">
        <v>12849</v>
      </c>
      <c r="F509" s="13">
        <v>114521</v>
      </c>
      <c r="G509" s="61">
        <v>46751480</v>
      </c>
      <c r="H509" s="13">
        <v>1244</v>
      </c>
      <c r="I509" s="13">
        <v>11579</v>
      </c>
      <c r="J509" s="61">
        <v>2228680.63</v>
      </c>
      <c r="K509" s="13">
        <v>467</v>
      </c>
      <c r="L509" s="13">
        <v>2377</v>
      </c>
      <c r="M509" s="13">
        <v>2853</v>
      </c>
      <c r="N509" s="61">
        <v>3646361</v>
      </c>
      <c r="O509" s="13">
        <v>1715</v>
      </c>
      <c r="P509" s="13">
        <v>1715</v>
      </c>
      <c r="Q509" s="61">
        <v>1755733</v>
      </c>
      <c r="R509" s="13">
        <v>16941</v>
      </c>
      <c r="S509" s="61">
        <v>52153574</v>
      </c>
    </row>
    <row r="510" spans="2:19" s="1" customFormat="1" ht="7.7" customHeight="1" x14ac:dyDescent="0.2">
      <c r="B510" s="24"/>
      <c r="C510" s="135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</row>
    <row r="511" spans="2:19" s="1" customFormat="1" ht="11.85" customHeight="1" x14ac:dyDescent="0.15">
      <c r="B511" s="165" t="s">
        <v>2115</v>
      </c>
      <c r="C511" s="165" t="s">
        <v>78</v>
      </c>
      <c r="D511" s="17" t="s">
        <v>2000</v>
      </c>
      <c r="E511" s="10">
        <v>5860</v>
      </c>
      <c r="F511" s="10">
        <v>43551</v>
      </c>
      <c r="G511" s="59">
        <v>17020686</v>
      </c>
      <c r="H511" s="10">
        <v>310</v>
      </c>
      <c r="I511" s="10">
        <v>3223</v>
      </c>
      <c r="J511" s="59">
        <v>455697.82</v>
      </c>
      <c r="K511" s="10">
        <v>141</v>
      </c>
      <c r="L511" s="10">
        <v>1024</v>
      </c>
      <c r="M511" s="10">
        <v>1317</v>
      </c>
      <c r="N511" s="59">
        <v>786242</v>
      </c>
      <c r="O511" s="10">
        <v>927</v>
      </c>
      <c r="P511" s="10">
        <v>927</v>
      </c>
      <c r="Q511" s="59">
        <v>1276280</v>
      </c>
      <c r="R511" s="10">
        <v>7811</v>
      </c>
      <c r="S511" s="59">
        <v>19083208</v>
      </c>
    </row>
    <row r="512" spans="2:19" s="1" customFormat="1" ht="11.85" customHeight="1" x14ac:dyDescent="0.15">
      <c r="B512" s="165"/>
      <c r="C512" s="165"/>
      <c r="D512" s="17" t="s">
        <v>2002</v>
      </c>
      <c r="E512" s="8">
        <v>245</v>
      </c>
      <c r="F512" s="8">
        <v>678</v>
      </c>
      <c r="G512" s="55">
        <v>170774</v>
      </c>
      <c r="H512" s="8"/>
      <c r="I512" s="8">
        <v>0</v>
      </c>
      <c r="J512" s="55"/>
      <c r="K512" s="8"/>
      <c r="L512" s="8"/>
      <c r="M512" s="8"/>
      <c r="N512" s="55"/>
      <c r="O512" s="8"/>
      <c r="P512" s="8"/>
      <c r="Q512" s="55"/>
      <c r="R512" s="8">
        <v>245</v>
      </c>
      <c r="S512" s="55">
        <v>170774</v>
      </c>
    </row>
    <row r="513" spans="2:19" s="1" customFormat="1" ht="11.85" customHeight="1" x14ac:dyDescent="0.15">
      <c r="B513" s="165"/>
      <c r="C513" s="165" t="s">
        <v>79</v>
      </c>
      <c r="D513" s="17" t="s">
        <v>2001</v>
      </c>
      <c r="E513" s="10">
        <v>422</v>
      </c>
      <c r="F513" s="10">
        <v>10938</v>
      </c>
      <c r="G513" s="59">
        <v>3444295</v>
      </c>
      <c r="H513" s="10">
        <v>17</v>
      </c>
      <c r="I513" s="10">
        <v>86</v>
      </c>
      <c r="J513" s="59">
        <v>9381.5799999999908</v>
      </c>
      <c r="K513" s="10"/>
      <c r="L513" s="10"/>
      <c r="M513" s="10"/>
      <c r="N513" s="59"/>
      <c r="O513" s="10"/>
      <c r="P513" s="10"/>
      <c r="Q513" s="59"/>
      <c r="R513" s="10">
        <v>422</v>
      </c>
      <c r="S513" s="59">
        <v>3444295</v>
      </c>
    </row>
    <row r="514" spans="2:19" s="1" customFormat="1" ht="11.85" customHeight="1" x14ac:dyDescent="0.15">
      <c r="B514" s="165"/>
      <c r="C514" s="165"/>
      <c r="D514" s="17" t="s">
        <v>2002</v>
      </c>
      <c r="E514" s="8">
        <v>115</v>
      </c>
      <c r="F514" s="8">
        <v>4028</v>
      </c>
      <c r="G514" s="55">
        <v>626159</v>
      </c>
      <c r="H514" s="8">
        <v>8</v>
      </c>
      <c r="I514" s="8">
        <v>46</v>
      </c>
      <c r="J514" s="55">
        <v>4329.5200000000004</v>
      </c>
      <c r="K514" s="8"/>
      <c r="L514" s="8"/>
      <c r="M514" s="8"/>
      <c r="N514" s="55"/>
      <c r="O514" s="8"/>
      <c r="P514" s="8"/>
      <c r="Q514" s="55"/>
      <c r="R514" s="8">
        <v>115</v>
      </c>
      <c r="S514" s="55">
        <v>626159</v>
      </c>
    </row>
    <row r="515" spans="2:19" s="1" customFormat="1" ht="11.85" customHeight="1" x14ac:dyDescent="0.15">
      <c r="B515" s="165"/>
      <c r="C515" s="165" t="s">
        <v>80</v>
      </c>
      <c r="D515" s="17" t="s">
        <v>2000</v>
      </c>
      <c r="E515" s="10">
        <v>1936</v>
      </c>
      <c r="F515" s="10">
        <v>15446</v>
      </c>
      <c r="G515" s="59">
        <v>6973866</v>
      </c>
      <c r="H515" s="10">
        <v>123</v>
      </c>
      <c r="I515" s="10">
        <v>728</v>
      </c>
      <c r="J515" s="59">
        <v>131985.25</v>
      </c>
      <c r="K515" s="10">
        <v>41</v>
      </c>
      <c r="L515" s="10">
        <v>258</v>
      </c>
      <c r="M515" s="10">
        <v>325</v>
      </c>
      <c r="N515" s="59">
        <v>323375</v>
      </c>
      <c r="O515" s="10">
        <v>712</v>
      </c>
      <c r="P515" s="10">
        <v>881</v>
      </c>
      <c r="Q515" s="59">
        <v>874944</v>
      </c>
      <c r="R515" s="10">
        <v>2906</v>
      </c>
      <c r="S515" s="59">
        <v>8172185</v>
      </c>
    </row>
    <row r="516" spans="2:19" s="1" customFormat="1" ht="11.85" customHeight="1" x14ac:dyDescent="0.15">
      <c r="B516" s="165"/>
      <c r="C516" s="165"/>
      <c r="D516" s="17" t="s">
        <v>2002</v>
      </c>
      <c r="E516" s="8">
        <v>186</v>
      </c>
      <c r="F516" s="8">
        <v>4825</v>
      </c>
      <c r="G516" s="55">
        <v>757775</v>
      </c>
      <c r="H516" s="8">
        <v>12</v>
      </c>
      <c r="I516" s="8">
        <v>68</v>
      </c>
      <c r="J516" s="55">
        <v>6399.8</v>
      </c>
      <c r="K516" s="8"/>
      <c r="L516" s="8"/>
      <c r="M516" s="8"/>
      <c r="N516" s="55"/>
      <c r="O516" s="8"/>
      <c r="P516" s="8"/>
      <c r="Q516" s="55"/>
      <c r="R516" s="8">
        <v>186</v>
      </c>
      <c r="S516" s="55">
        <v>757775</v>
      </c>
    </row>
    <row r="517" spans="2:19" s="1" customFormat="1" ht="11.85" customHeight="1" x14ac:dyDescent="0.15">
      <c r="B517" s="165"/>
      <c r="C517" s="165" t="s">
        <v>82</v>
      </c>
      <c r="D517" s="17" t="s">
        <v>2000</v>
      </c>
      <c r="E517" s="10">
        <v>9208</v>
      </c>
      <c r="F517" s="10">
        <v>62614</v>
      </c>
      <c r="G517" s="59">
        <v>37226693</v>
      </c>
      <c r="H517" s="10">
        <v>572</v>
      </c>
      <c r="I517" s="10">
        <v>3550</v>
      </c>
      <c r="J517" s="59">
        <v>795209.57</v>
      </c>
      <c r="K517" s="10">
        <v>208</v>
      </c>
      <c r="L517" s="10">
        <v>1605</v>
      </c>
      <c r="M517" s="10">
        <v>1779</v>
      </c>
      <c r="N517" s="59">
        <v>2913289</v>
      </c>
      <c r="O517" s="10">
        <v>1557</v>
      </c>
      <c r="P517" s="10">
        <v>1589</v>
      </c>
      <c r="Q517" s="59">
        <v>1855988</v>
      </c>
      <c r="R517" s="10">
        <v>12370</v>
      </c>
      <c r="S517" s="59">
        <v>41995970</v>
      </c>
    </row>
    <row r="518" spans="2:19" s="1" customFormat="1" ht="11.85" customHeight="1" x14ac:dyDescent="0.15">
      <c r="B518" s="165"/>
      <c r="C518" s="165"/>
      <c r="D518" s="17" t="s">
        <v>2001</v>
      </c>
      <c r="E518" s="8">
        <v>487</v>
      </c>
      <c r="F518" s="8">
        <v>6115</v>
      </c>
      <c r="G518" s="55">
        <v>1603901</v>
      </c>
      <c r="H518" s="8">
        <v>24</v>
      </c>
      <c r="I518" s="8">
        <v>78</v>
      </c>
      <c r="J518" s="55">
        <v>8033.4</v>
      </c>
      <c r="K518" s="8"/>
      <c r="L518" s="8"/>
      <c r="M518" s="8"/>
      <c r="N518" s="55"/>
      <c r="O518" s="8"/>
      <c r="P518" s="8"/>
      <c r="Q518" s="55"/>
      <c r="R518" s="8">
        <v>487</v>
      </c>
      <c r="S518" s="55">
        <v>1603901</v>
      </c>
    </row>
    <row r="519" spans="2:19" s="1" customFormat="1" ht="11.85" customHeight="1" x14ac:dyDescent="0.15">
      <c r="B519" s="165"/>
      <c r="C519" s="165"/>
      <c r="D519" s="17" t="s">
        <v>2002</v>
      </c>
      <c r="E519" s="10">
        <v>87</v>
      </c>
      <c r="F519" s="10">
        <v>259</v>
      </c>
      <c r="G519" s="59">
        <v>48088</v>
      </c>
      <c r="H519" s="10"/>
      <c r="I519" s="10">
        <v>0</v>
      </c>
      <c r="J519" s="59"/>
      <c r="K519" s="10"/>
      <c r="L519" s="10"/>
      <c r="M519" s="10"/>
      <c r="N519" s="59"/>
      <c r="O519" s="10"/>
      <c r="P519" s="10"/>
      <c r="Q519" s="59"/>
      <c r="R519" s="10">
        <v>87</v>
      </c>
      <c r="S519" s="59">
        <v>48088</v>
      </c>
    </row>
    <row r="520" spans="2:19" s="1" customFormat="1" ht="11.85" customHeight="1" x14ac:dyDescent="0.15">
      <c r="B520" s="165"/>
      <c r="C520" s="165" t="s">
        <v>160</v>
      </c>
      <c r="D520" s="17" t="s">
        <v>2000</v>
      </c>
      <c r="E520" s="8">
        <v>2897</v>
      </c>
      <c r="F520" s="8">
        <v>20017</v>
      </c>
      <c r="G520" s="55">
        <v>9845747</v>
      </c>
      <c r="H520" s="8">
        <v>144</v>
      </c>
      <c r="I520" s="8">
        <v>816</v>
      </c>
      <c r="J520" s="55">
        <v>158877.4</v>
      </c>
      <c r="K520" s="8">
        <v>56</v>
      </c>
      <c r="L520" s="8">
        <v>478</v>
      </c>
      <c r="M520" s="8">
        <v>557</v>
      </c>
      <c r="N520" s="55">
        <v>459147</v>
      </c>
      <c r="O520" s="8">
        <v>667</v>
      </c>
      <c r="P520" s="8">
        <v>669</v>
      </c>
      <c r="Q520" s="55">
        <v>926054</v>
      </c>
      <c r="R520" s="8">
        <v>4042</v>
      </c>
      <c r="S520" s="55">
        <v>11230948</v>
      </c>
    </row>
    <row r="521" spans="2:19" s="1" customFormat="1" ht="11.85" customHeight="1" x14ac:dyDescent="0.15">
      <c r="B521" s="165"/>
      <c r="C521" s="165"/>
      <c r="D521" s="17" t="s">
        <v>2002</v>
      </c>
      <c r="E521" s="10">
        <v>58</v>
      </c>
      <c r="F521" s="10">
        <v>185</v>
      </c>
      <c r="G521" s="59">
        <v>34774</v>
      </c>
      <c r="H521" s="10"/>
      <c r="I521" s="10">
        <v>0</v>
      </c>
      <c r="J521" s="59"/>
      <c r="K521" s="10"/>
      <c r="L521" s="10"/>
      <c r="M521" s="10"/>
      <c r="N521" s="59"/>
      <c r="O521" s="10"/>
      <c r="P521" s="10"/>
      <c r="Q521" s="59"/>
      <c r="R521" s="10">
        <v>58</v>
      </c>
      <c r="S521" s="59">
        <v>34774</v>
      </c>
    </row>
    <row r="522" spans="2:19" s="1" customFormat="1" ht="11.85" customHeight="1" x14ac:dyDescent="0.15">
      <c r="B522" s="170" t="s">
        <v>2116</v>
      </c>
      <c r="C522" s="170"/>
      <c r="D522" s="170"/>
      <c r="E522" s="13">
        <v>21501</v>
      </c>
      <c r="F522" s="13">
        <v>168656</v>
      </c>
      <c r="G522" s="61">
        <v>77752758</v>
      </c>
      <c r="H522" s="13">
        <v>1210</v>
      </c>
      <c r="I522" s="13">
        <v>8595</v>
      </c>
      <c r="J522" s="61">
        <v>1569914.34</v>
      </c>
      <c r="K522" s="13">
        <v>446</v>
      </c>
      <c r="L522" s="13">
        <v>3365</v>
      </c>
      <c r="M522" s="13">
        <v>3978</v>
      </c>
      <c r="N522" s="61">
        <v>4482053</v>
      </c>
      <c r="O522" s="13">
        <v>3863</v>
      </c>
      <c r="P522" s="13">
        <v>4066</v>
      </c>
      <c r="Q522" s="61">
        <v>4933266</v>
      </c>
      <c r="R522" s="13">
        <v>28729</v>
      </c>
      <c r="S522" s="61">
        <v>87168077</v>
      </c>
    </row>
    <row r="523" spans="2:19" s="1" customFormat="1" ht="7.7" customHeight="1" x14ac:dyDescent="0.2">
      <c r="B523" s="24"/>
      <c r="C523" s="135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</row>
    <row r="524" spans="2:19" s="1" customFormat="1" ht="11.85" customHeight="1" x14ac:dyDescent="0.15">
      <c r="B524" s="165" t="s">
        <v>2117</v>
      </c>
      <c r="C524" s="165" t="s">
        <v>95</v>
      </c>
      <c r="D524" s="17" t="s">
        <v>2000</v>
      </c>
      <c r="E524" s="8">
        <v>4091</v>
      </c>
      <c r="F524" s="8">
        <v>42756</v>
      </c>
      <c r="G524" s="55">
        <v>12809894</v>
      </c>
      <c r="H524" s="8">
        <v>422</v>
      </c>
      <c r="I524" s="8">
        <v>3439</v>
      </c>
      <c r="J524" s="55">
        <v>527032.5</v>
      </c>
      <c r="K524" s="8">
        <v>183</v>
      </c>
      <c r="L524" s="8">
        <v>475</v>
      </c>
      <c r="M524" s="8">
        <v>712</v>
      </c>
      <c r="N524" s="55">
        <v>399786</v>
      </c>
      <c r="O524" s="8">
        <v>1084</v>
      </c>
      <c r="P524" s="8">
        <v>1311</v>
      </c>
      <c r="Q524" s="55">
        <v>1818334</v>
      </c>
      <c r="R524" s="8">
        <v>5650</v>
      </c>
      <c r="S524" s="55">
        <v>15028014</v>
      </c>
    </row>
    <row r="525" spans="2:19" s="1" customFormat="1" ht="11.85" customHeight="1" x14ac:dyDescent="0.15">
      <c r="B525" s="165"/>
      <c r="C525" s="165"/>
      <c r="D525" s="17" t="s">
        <v>2002</v>
      </c>
      <c r="E525" s="10">
        <v>153</v>
      </c>
      <c r="F525" s="10">
        <v>465</v>
      </c>
      <c r="G525" s="59">
        <v>81940</v>
      </c>
      <c r="H525" s="10"/>
      <c r="I525" s="10">
        <v>0</v>
      </c>
      <c r="J525" s="59"/>
      <c r="K525" s="10"/>
      <c r="L525" s="10"/>
      <c r="M525" s="10"/>
      <c r="N525" s="59"/>
      <c r="O525" s="10"/>
      <c r="P525" s="10"/>
      <c r="Q525" s="59"/>
      <c r="R525" s="10">
        <v>153</v>
      </c>
      <c r="S525" s="59">
        <v>81940</v>
      </c>
    </row>
    <row r="526" spans="2:19" s="1" customFormat="1" ht="11.85" customHeight="1" x14ac:dyDescent="0.15">
      <c r="B526" s="165"/>
      <c r="C526" s="165" t="s">
        <v>97</v>
      </c>
      <c r="D526" s="17" t="s">
        <v>2000</v>
      </c>
      <c r="E526" s="8">
        <v>2885</v>
      </c>
      <c r="F526" s="8">
        <v>30848</v>
      </c>
      <c r="G526" s="55">
        <v>10840143</v>
      </c>
      <c r="H526" s="8">
        <v>329</v>
      </c>
      <c r="I526" s="8">
        <v>2782</v>
      </c>
      <c r="J526" s="55">
        <v>471090.25</v>
      </c>
      <c r="K526" s="8">
        <v>98</v>
      </c>
      <c r="L526" s="8">
        <v>298</v>
      </c>
      <c r="M526" s="8">
        <v>414</v>
      </c>
      <c r="N526" s="55">
        <v>550601</v>
      </c>
      <c r="O526" s="8">
        <v>347</v>
      </c>
      <c r="P526" s="8">
        <v>346</v>
      </c>
      <c r="Q526" s="55">
        <v>549568</v>
      </c>
      <c r="R526" s="8">
        <v>3530</v>
      </c>
      <c r="S526" s="55">
        <v>11940312</v>
      </c>
    </row>
    <row r="527" spans="2:19" s="1" customFormat="1" ht="11.85" customHeight="1" x14ac:dyDescent="0.15">
      <c r="B527" s="165"/>
      <c r="C527" s="165"/>
      <c r="D527" s="17" t="s">
        <v>2001</v>
      </c>
      <c r="E527" s="10">
        <v>413</v>
      </c>
      <c r="F527" s="10">
        <v>6611</v>
      </c>
      <c r="G527" s="59">
        <v>1738697</v>
      </c>
      <c r="H527" s="10">
        <v>68</v>
      </c>
      <c r="I527" s="10">
        <v>499</v>
      </c>
      <c r="J527" s="59">
        <v>54641</v>
      </c>
      <c r="K527" s="10"/>
      <c r="L527" s="10"/>
      <c r="M527" s="10"/>
      <c r="N527" s="59"/>
      <c r="O527" s="10"/>
      <c r="P527" s="10"/>
      <c r="Q527" s="59"/>
      <c r="R527" s="10">
        <v>413</v>
      </c>
      <c r="S527" s="59">
        <v>1738697</v>
      </c>
    </row>
    <row r="528" spans="2:19" s="1" customFormat="1" ht="11.85" customHeight="1" x14ac:dyDescent="0.15">
      <c r="B528" s="165"/>
      <c r="C528" s="165"/>
      <c r="D528" s="17" t="s">
        <v>2002</v>
      </c>
      <c r="E528" s="8">
        <v>44</v>
      </c>
      <c r="F528" s="8">
        <v>135</v>
      </c>
      <c r="G528" s="55">
        <v>22991</v>
      </c>
      <c r="H528" s="8"/>
      <c r="I528" s="8">
        <v>0</v>
      </c>
      <c r="J528" s="55"/>
      <c r="K528" s="8"/>
      <c r="L528" s="8"/>
      <c r="M528" s="8"/>
      <c r="N528" s="55"/>
      <c r="O528" s="8"/>
      <c r="P528" s="8"/>
      <c r="Q528" s="55"/>
      <c r="R528" s="8">
        <v>44</v>
      </c>
      <c r="S528" s="55">
        <v>22991</v>
      </c>
    </row>
    <row r="529" spans="2:19" s="1" customFormat="1" ht="11.85" customHeight="1" x14ac:dyDescent="0.15">
      <c r="B529" s="165"/>
      <c r="C529" s="165" t="s">
        <v>99</v>
      </c>
      <c r="D529" s="17" t="s">
        <v>2000</v>
      </c>
      <c r="E529" s="10">
        <v>6254</v>
      </c>
      <c r="F529" s="10">
        <v>43471</v>
      </c>
      <c r="G529" s="59">
        <v>21402504</v>
      </c>
      <c r="H529" s="10">
        <v>328</v>
      </c>
      <c r="I529" s="10">
        <v>5584</v>
      </c>
      <c r="J529" s="59">
        <v>1851421.6</v>
      </c>
      <c r="K529" s="10">
        <v>167</v>
      </c>
      <c r="L529" s="10">
        <v>1328</v>
      </c>
      <c r="M529" s="10">
        <v>1584</v>
      </c>
      <c r="N529" s="59">
        <v>936676</v>
      </c>
      <c r="O529" s="10">
        <v>1014</v>
      </c>
      <c r="P529" s="10">
        <v>1014</v>
      </c>
      <c r="Q529" s="59">
        <v>1065233</v>
      </c>
      <c r="R529" s="10">
        <v>8596</v>
      </c>
      <c r="S529" s="59">
        <v>23404413</v>
      </c>
    </row>
    <row r="530" spans="2:19" s="1" customFormat="1" ht="11.85" customHeight="1" x14ac:dyDescent="0.15">
      <c r="B530" s="165"/>
      <c r="C530" s="165"/>
      <c r="D530" s="17" t="s">
        <v>2002</v>
      </c>
      <c r="E530" s="8">
        <v>447</v>
      </c>
      <c r="F530" s="8">
        <v>1074</v>
      </c>
      <c r="G530" s="55">
        <v>339909</v>
      </c>
      <c r="H530" s="8"/>
      <c r="I530" s="8">
        <v>0</v>
      </c>
      <c r="J530" s="55"/>
      <c r="K530" s="8"/>
      <c r="L530" s="8"/>
      <c r="M530" s="8"/>
      <c r="N530" s="55"/>
      <c r="O530" s="8"/>
      <c r="P530" s="8"/>
      <c r="Q530" s="55"/>
      <c r="R530" s="8">
        <v>447</v>
      </c>
      <c r="S530" s="55">
        <v>339909</v>
      </c>
    </row>
    <row r="531" spans="2:19" s="1" customFormat="1" ht="11.85" customHeight="1" x14ac:dyDescent="0.15">
      <c r="B531" s="165"/>
      <c r="C531" s="165" t="s">
        <v>172</v>
      </c>
      <c r="D531" s="17" t="s">
        <v>2000</v>
      </c>
      <c r="E531" s="10">
        <v>32326</v>
      </c>
      <c r="F531" s="10">
        <v>306439</v>
      </c>
      <c r="G531" s="59">
        <v>159668952</v>
      </c>
      <c r="H531" s="10">
        <v>3242</v>
      </c>
      <c r="I531" s="10">
        <v>31559</v>
      </c>
      <c r="J531" s="59">
        <v>7602416.2599999998</v>
      </c>
      <c r="K531" s="10">
        <v>1577</v>
      </c>
      <c r="L531" s="10">
        <v>7003</v>
      </c>
      <c r="M531" s="10">
        <v>8615</v>
      </c>
      <c r="N531" s="59">
        <v>9374461</v>
      </c>
      <c r="O531" s="10">
        <v>4904</v>
      </c>
      <c r="P531" s="10">
        <v>5153</v>
      </c>
      <c r="Q531" s="59">
        <v>7075211</v>
      </c>
      <c r="R531" s="10">
        <v>44233</v>
      </c>
      <c r="S531" s="59">
        <v>176118624</v>
      </c>
    </row>
    <row r="532" spans="2:19" s="1" customFormat="1" ht="11.85" customHeight="1" x14ac:dyDescent="0.15">
      <c r="B532" s="165"/>
      <c r="C532" s="165"/>
      <c r="D532" s="17" t="s">
        <v>2001</v>
      </c>
      <c r="E532" s="8">
        <v>32</v>
      </c>
      <c r="F532" s="8">
        <v>3217</v>
      </c>
      <c r="G532" s="55">
        <v>412268</v>
      </c>
      <c r="H532" s="8">
        <v>26</v>
      </c>
      <c r="I532" s="8">
        <v>2314</v>
      </c>
      <c r="J532" s="55">
        <v>208577.17</v>
      </c>
      <c r="K532" s="8"/>
      <c r="L532" s="8"/>
      <c r="M532" s="8"/>
      <c r="N532" s="55"/>
      <c r="O532" s="8"/>
      <c r="P532" s="8"/>
      <c r="Q532" s="55"/>
      <c r="R532" s="8">
        <v>32</v>
      </c>
      <c r="S532" s="55">
        <v>412268</v>
      </c>
    </row>
    <row r="533" spans="2:19" s="1" customFormat="1" ht="11.85" customHeight="1" x14ac:dyDescent="0.15">
      <c r="B533" s="165"/>
      <c r="C533" s="165"/>
      <c r="D533" s="17" t="s">
        <v>2002</v>
      </c>
      <c r="E533" s="10">
        <v>1269</v>
      </c>
      <c r="F533" s="10">
        <v>3562</v>
      </c>
      <c r="G533" s="59">
        <v>734663</v>
      </c>
      <c r="H533" s="10"/>
      <c r="I533" s="10">
        <v>0</v>
      </c>
      <c r="J533" s="59"/>
      <c r="K533" s="10"/>
      <c r="L533" s="10"/>
      <c r="M533" s="10"/>
      <c r="N533" s="59"/>
      <c r="O533" s="10"/>
      <c r="P533" s="10"/>
      <c r="Q533" s="59"/>
      <c r="R533" s="10">
        <v>1269</v>
      </c>
      <c r="S533" s="59">
        <v>734663</v>
      </c>
    </row>
    <row r="534" spans="2:19" s="1" customFormat="1" ht="11.85" customHeight="1" x14ac:dyDescent="0.15">
      <c r="B534" s="170" t="s">
        <v>2118</v>
      </c>
      <c r="C534" s="170"/>
      <c r="D534" s="170"/>
      <c r="E534" s="13">
        <v>47914</v>
      </c>
      <c r="F534" s="13">
        <v>438578</v>
      </c>
      <c r="G534" s="61">
        <v>208051961</v>
      </c>
      <c r="H534" s="13">
        <v>4415</v>
      </c>
      <c r="I534" s="13">
        <v>46177</v>
      </c>
      <c r="J534" s="61">
        <v>10715178.779999999</v>
      </c>
      <c r="K534" s="13">
        <v>2025</v>
      </c>
      <c r="L534" s="13">
        <v>9104</v>
      </c>
      <c r="M534" s="13">
        <v>11325</v>
      </c>
      <c r="N534" s="61">
        <v>11261524</v>
      </c>
      <c r="O534" s="13">
        <v>7349</v>
      </c>
      <c r="P534" s="13">
        <v>7824</v>
      </c>
      <c r="Q534" s="61">
        <v>10508346</v>
      </c>
      <c r="R534" s="13">
        <v>64367</v>
      </c>
      <c r="S534" s="61">
        <v>229821831</v>
      </c>
    </row>
    <row r="535" spans="2:19" s="1" customFormat="1" ht="7.7" customHeight="1" x14ac:dyDescent="0.2">
      <c r="B535" s="24"/>
      <c r="C535" s="135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</row>
    <row r="536" spans="2:19" s="1" customFormat="1" ht="11.85" customHeight="1" x14ac:dyDescent="0.15">
      <c r="B536" s="165" t="s">
        <v>2119</v>
      </c>
      <c r="C536" s="165" t="s">
        <v>90</v>
      </c>
      <c r="D536" s="17" t="s">
        <v>2000</v>
      </c>
      <c r="E536" s="8">
        <v>6909</v>
      </c>
      <c r="F536" s="8">
        <v>48062</v>
      </c>
      <c r="G536" s="55">
        <v>26420384</v>
      </c>
      <c r="H536" s="8">
        <v>441</v>
      </c>
      <c r="I536" s="8">
        <v>2314</v>
      </c>
      <c r="J536" s="55">
        <v>583541.61</v>
      </c>
      <c r="K536" s="8">
        <v>257</v>
      </c>
      <c r="L536" s="8">
        <v>1487</v>
      </c>
      <c r="M536" s="8">
        <v>1822</v>
      </c>
      <c r="N536" s="55">
        <v>2864195</v>
      </c>
      <c r="O536" s="8">
        <v>768</v>
      </c>
      <c r="P536" s="8">
        <v>768</v>
      </c>
      <c r="Q536" s="55">
        <v>899378</v>
      </c>
      <c r="R536" s="8">
        <v>9164</v>
      </c>
      <c r="S536" s="55">
        <v>30183957</v>
      </c>
    </row>
    <row r="537" spans="2:19" s="1" customFormat="1" ht="11.85" customHeight="1" x14ac:dyDescent="0.15">
      <c r="B537" s="165"/>
      <c r="C537" s="165"/>
      <c r="D537" s="17" t="s">
        <v>2002</v>
      </c>
      <c r="E537" s="10">
        <v>395</v>
      </c>
      <c r="F537" s="10">
        <v>1066</v>
      </c>
      <c r="G537" s="59">
        <v>281680</v>
      </c>
      <c r="H537" s="10"/>
      <c r="I537" s="10">
        <v>0</v>
      </c>
      <c r="J537" s="59"/>
      <c r="K537" s="10"/>
      <c r="L537" s="10"/>
      <c r="M537" s="10"/>
      <c r="N537" s="59"/>
      <c r="O537" s="10"/>
      <c r="P537" s="10"/>
      <c r="Q537" s="59"/>
      <c r="R537" s="10">
        <v>395</v>
      </c>
      <c r="S537" s="59">
        <v>281680</v>
      </c>
    </row>
    <row r="538" spans="2:19" s="1" customFormat="1" ht="11.85" customHeight="1" x14ac:dyDescent="0.15">
      <c r="B538" s="165"/>
      <c r="C538" s="79" t="s">
        <v>91</v>
      </c>
      <c r="D538" s="17" t="s">
        <v>2002</v>
      </c>
      <c r="E538" s="8">
        <v>347</v>
      </c>
      <c r="F538" s="8">
        <v>4325</v>
      </c>
      <c r="G538" s="55">
        <v>1142931</v>
      </c>
      <c r="H538" s="8"/>
      <c r="I538" s="8">
        <v>0</v>
      </c>
      <c r="J538" s="55"/>
      <c r="K538" s="8"/>
      <c r="L538" s="8"/>
      <c r="M538" s="8"/>
      <c r="N538" s="55"/>
      <c r="O538" s="8"/>
      <c r="P538" s="8"/>
      <c r="Q538" s="55"/>
      <c r="R538" s="8">
        <v>347</v>
      </c>
      <c r="S538" s="55">
        <v>1142931</v>
      </c>
    </row>
    <row r="539" spans="2:19" s="1" customFormat="1" ht="11.85" customHeight="1" x14ac:dyDescent="0.15">
      <c r="B539" s="165"/>
      <c r="C539" s="165" t="s">
        <v>98</v>
      </c>
      <c r="D539" s="17" t="s">
        <v>2000</v>
      </c>
      <c r="E539" s="10">
        <v>3245</v>
      </c>
      <c r="F539" s="10">
        <v>22670</v>
      </c>
      <c r="G539" s="59">
        <v>8756731</v>
      </c>
      <c r="H539" s="10">
        <v>122</v>
      </c>
      <c r="I539" s="10">
        <v>1019</v>
      </c>
      <c r="J539" s="59">
        <v>125662.47</v>
      </c>
      <c r="K539" s="10">
        <v>112</v>
      </c>
      <c r="L539" s="10">
        <v>602</v>
      </c>
      <c r="M539" s="10">
        <v>780</v>
      </c>
      <c r="N539" s="59">
        <v>661616</v>
      </c>
      <c r="O539" s="10">
        <v>354</v>
      </c>
      <c r="P539" s="10">
        <v>354</v>
      </c>
      <c r="Q539" s="59">
        <v>460654</v>
      </c>
      <c r="R539" s="10">
        <v>4201</v>
      </c>
      <c r="S539" s="59">
        <v>9879001</v>
      </c>
    </row>
    <row r="540" spans="2:19" s="1" customFormat="1" ht="11.85" customHeight="1" x14ac:dyDescent="0.15">
      <c r="B540" s="165"/>
      <c r="C540" s="165"/>
      <c r="D540" s="17" t="s">
        <v>2002</v>
      </c>
      <c r="E540" s="8">
        <v>131</v>
      </c>
      <c r="F540" s="8">
        <v>398</v>
      </c>
      <c r="G540" s="55">
        <v>69849</v>
      </c>
      <c r="H540" s="8"/>
      <c r="I540" s="8">
        <v>0</v>
      </c>
      <c r="J540" s="55"/>
      <c r="K540" s="8"/>
      <c r="L540" s="8"/>
      <c r="M540" s="8"/>
      <c r="N540" s="55"/>
      <c r="O540" s="8"/>
      <c r="P540" s="8"/>
      <c r="Q540" s="55"/>
      <c r="R540" s="8">
        <v>131</v>
      </c>
      <c r="S540" s="55">
        <v>69849</v>
      </c>
    </row>
    <row r="541" spans="2:19" s="1" customFormat="1" ht="11.85" customHeight="1" x14ac:dyDescent="0.15">
      <c r="B541" s="170" t="s">
        <v>2120</v>
      </c>
      <c r="C541" s="170"/>
      <c r="D541" s="170"/>
      <c r="E541" s="13">
        <v>11027</v>
      </c>
      <c r="F541" s="13">
        <v>76521</v>
      </c>
      <c r="G541" s="61">
        <v>36671575</v>
      </c>
      <c r="H541" s="13">
        <v>563</v>
      </c>
      <c r="I541" s="13">
        <v>3333</v>
      </c>
      <c r="J541" s="61">
        <v>709204.08</v>
      </c>
      <c r="K541" s="13">
        <v>369</v>
      </c>
      <c r="L541" s="13">
        <v>2089</v>
      </c>
      <c r="M541" s="13">
        <v>2602</v>
      </c>
      <c r="N541" s="61">
        <v>3525811</v>
      </c>
      <c r="O541" s="13">
        <v>1122</v>
      </c>
      <c r="P541" s="13">
        <v>1122</v>
      </c>
      <c r="Q541" s="61">
        <v>1360032</v>
      </c>
      <c r="R541" s="13">
        <v>14238</v>
      </c>
      <c r="S541" s="61">
        <v>41557418</v>
      </c>
    </row>
    <row r="542" spans="2:19" s="1" customFormat="1" ht="7.7" customHeight="1" x14ac:dyDescent="0.2">
      <c r="B542" s="24"/>
      <c r="C542" s="135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</row>
    <row r="543" spans="2:19" s="1" customFormat="1" ht="11.85" customHeight="1" x14ac:dyDescent="0.15">
      <c r="B543" s="165" t="s">
        <v>2121</v>
      </c>
      <c r="C543" s="165" t="s">
        <v>92</v>
      </c>
      <c r="D543" s="17" t="s">
        <v>2000</v>
      </c>
      <c r="E543" s="10">
        <v>7660</v>
      </c>
      <c r="F543" s="10">
        <v>51264</v>
      </c>
      <c r="G543" s="59">
        <v>27650872</v>
      </c>
      <c r="H543" s="10">
        <v>381</v>
      </c>
      <c r="I543" s="10">
        <v>2130</v>
      </c>
      <c r="J543" s="59">
        <v>507801</v>
      </c>
      <c r="K543" s="10">
        <v>240</v>
      </c>
      <c r="L543" s="10">
        <v>1461</v>
      </c>
      <c r="M543" s="10">
        <v>1690</v>
      </c>
      <c r="N543" s="59">
        <v>1818755</v>
      </c>
      <c r="O543" s="10">
        <v>1383</v>
      </c>
      <c r="P543" s="10">
        <v>1383</v>
      </c>
      <c r="Q543" s="59">
        <v>1775754</v>
      </c>
      <c r="R543" s="10">
        <v>10504</v>
      </c>
      <c r="S543" s="59">
        <v>31245381</v>
      </c>
    </row>
    <row r="544" spans="2:19" s="1" customFormat="1" ht="11.85" customHeight="1" x14ac:dyDescent="0.15">
      <c r="B544" s="165"/>
      <c r="C544" s="165"/>
      <c r="D544" s="17" t="s">
        <v>2002</v>
      </c>
      <c r="E544" s="8">
        <v>208</v>
      </c>
      <c r="F544" s="8">
        <v>631</v>
      </c>
      <c r="G544" s="55">
        <v>129031</v>
      </c>
      <c r="H544" s="8"/>
      <c r="I544" s="8">
        <v>0</v>
      </c>
      <c r="J544" s="55"/>
      <c r="K544" s="8"/>
      <c r="L544" s="8"/>
      <c r="M544" s="8"/>
      <c r="N544" s="55"/>
      <c r="O544" s="8"/>
      <c r="P544" s="8"/>
      <c r="Q544" s="55"/>
      <c r="R544" s="8">
        <v>208</v>
      </c>
      <c r="S544" s="55">
        <v>129031</v>
      </c>
    </row>
    <row r="545" spans="2:19" s="1" customFormat="1" ht="11.85" customHeight="1" x14ac:dyDescent="0.15">
      <c r="B545" s="165"/>
      <c r="C545" s="165" t="s">
        <v>93</v>
      </c>
      <c r="D545" s="17" t="s">
        <v>2000</v>
      </c>
      <c r="E545" s="10">
        <v>5287</v>
      </c>
      <c r="F545" s="10">
        <v>35125</v>
      </c>
      <c r="G545" s="59">
        <v>18454884</v>
      </c>
      <c r="H545" s="10">
        <v>240</v>
      </c>
      <c r="I545" s="10">
        <v>1184</v>
      </c>
      <c r="J545" s="59">
        <v>225916.65</v>
      </c>
      <c r="K545" s="10">
        <v>135</v>
      </c>
      <c r="L545" s="10">
        <v>547</v>
      </c>
      <c r="M545" s="10">
        <v>695</v>
      </c>
      <c r="N545" s="59">
        <v>897490</v>
      </c>
      <c r="O545" s="10">
        <v>635</v>
      </c>
      <c r="P545" s="10">
        <v>635</v>
      </c>
      <c r="Q545" s="59">
        <v>841763</v>
      </c>
      <c r="R545" s="10">
        <v>6469</v>
      </c>
      <c r="S545" s="59">
        <v>20194137</v>
      </c>
    </row>
    <row r="546" spans="2:19" s="1" customFormat="1" ht="11.85" customHeight="1" x14ac:dyDescent="0.15">
      <c r="B546" s="165"/>
      <c r="C546" s="165"/>
      <c r="D546" s="17" t="s">
        <v>2002</v>
      </c>
      <c r="E546" s="8">
        <v>329</v>
      </c>
      <c r="F546" s="8">
        <v>3806</v>
      </c>
      <c r="G546" s="55">
        <v>1006717</v>
      </c>
      <c r="H546" s="8"/>
      <c r="I546" s="8">
        <v>0</v>
      </c>
      <c r="J546" s="55"/>
      <c r="K546" s="8"/>
      <c r="L546" s="8"/>
      <c r="M546" s="8"/>
      <c r="N546" s="55"/>
      <c r="O546" s="8"/>
      <c r="P546" s="8"/>
      <c r="Q546" s="55"/>
      <c r="R546" s="8">
        <v>329</v>
      </c>
      <c r="S546" s="55">
        <v>1006717</v>
      </c>
    </row>
    <row r="547" spans="2:19" s="1" customFormat="1" ht="11.85" customHeight="1" x14ac:dyDescent="0.15">
      <c r="B547" s="165"/>
      <c r="C547" s="165" t="s">
        <v>94</v>
      </c>
      <c r="D547" s="17" t="s">
        <v>2000</v>
      </c>
      <c r="E547" s="10">
        <v>255</v>
      </c>
      <c r="F547" s="10">
        <v>5534</v>
      </c>
      <c r="G547" s="59">
        <v>1001433</v>
      </c>
      <c r="H547" s="10">
        <v>38</v>
      </c>
      <c r="I547" s="10">
        <v>1167</v>
      </c>
      <c r="J547" s="59">
        <v>122151.01</v>
      </c>
      <c r="K547" s="10">
        <v>41</v>
      </c>
      <c r="L547" s="10">
        <v>6</v>
      </c>
      <c r="M547" s="10">
        <v>10</v>
      </c>
      <c r="N547" s="59">
        <v>1934</v>
      </c>
      <c r="O547" s="10"/>
      <c r="P547" s="10"/>
      <c r="Q547" s="59"/>
      <c r="R547" s="10">
        <v>261</v>
      </c>
      <c r="S547" s="59">
        <v>1003367</v>
      </c>
    </row>
    <row r="548" spans="2:19" s="1" customFormat="1" ht="11.85" customHeight="1" x14ac:dyDescent="0.15">
      <c r="B548" s="165"/>
      <c r="C548" s="165"/>
      <c r="D548" s="17" t="s">
        <v>2002</v>
      </c>
      <c r="E548" s="8">
        <v>1</v>
      </c>
      <c r="F548" s="8">
        <v>3</v>
      </c>
      <c r="G548" s="55">
        <v>521</v>
      </c>
      <c r="H548" s="8"/>
      <c r="I548" s="8">
        <v>0</v>
      </c>
      <c r="J548" s="55"/>
      <c r="K548" s="8"/>
      <c r="L548" s="8"/>
      <c r="M548" s="8"/>
      <c r="N548" s="55"/>
      <c r="O548" s="8"/>
      <c r="P548" s="8"/>
      <c r="Q548" s="55"/>
      <c r="R548" s="8">
        <v>1</v>
      </c>
      <c r="S548" s="55">
        <v>521</v>
      </c>
    </row>
    <row r="549" spans="2:19" s="1" customFormat="1" ht="11.85" customHeight="1" x14ac:dyDescent="0.15">
      <c r="B549" s="165"/>
      <c r="C549" s="165" t="s">
        <v>96</v>
      </c>
      <c r="D549" s="17" t="s">
        <v>2000</v>
      </c>
      <c r="E549" s="10">
        <v>386</v>
      </c>
      <c r="F549" s="10">
        <v>5232</v>
      </c>
      <c r="G549" s="59">
        <v>1236047</v>
      </c>
      <c r="H549" s="10">
        <v>19</v>
      </c>
      <c r="I549" s="10">
        <v>828</v>
      </c>
      <c r="J549" s="59">
        <v>77567.83</v>
      </c>
      <c r="K549" s="10">
        <v>57</v>
      </c>
      <c r="L549" s="10">
        <v>16</v>
      </c>
      <c r="M549" s="10">
        <v>23</v>
      </c>
      <c r="N549" s="59">
        <v>4000</v>
      </c>
      <c r="O549" s="10"/>
      <c r="P549" s="10"/>
      <c r="Q549" s="59"/>
      <c r="R549" s="10">
        <v>402</v>
      </c>
      <c r="S549" s="59">
        <v>1240047</v>
      </c>
    </row>
    <row r="550" spans="2:19" s="1" customFormat="1" ht="11.85" customHeight="1" x14ac:dyDescent="0.15">
      <c r="B550" s="165"/>
      <c r="C550" s="165"/>
      <c r="D550" s="17" t="s">
        <v>2002</v>
      </c>
      <c r="E550" s="8">
        <v>4</v>
      </c>
      <c r="F550" s="8">
        <v>14</v>
      </c>
      <c r="G550" s="55">
        <v>2480</v>
      </c>
      <c r="H550" s="8"/>
      <c r="I550" s="8">
        <v>0</v>
      </c>
      <c r="J550" s="55"/>
      <c r="K550" s="8"/>
      <c r="L550" s="8"/>
      <c r="M550" s="8"/>
      <c r="N550" s="55"/>
      <c r="O550" s="8"/>
      <c r="P550" s="8"/>
      <c r="Q550" s="55"/>
      <c r="R550" s="8">
        <v>4</v>
      </c>
      <c r="S550" s="55">
        <v>2480</v>
      </c>
    </row>
    <row r="551" spans="2:19" s="1" customFormat="1" ht="11.85" customHeight="1" x14ac:dyDescent="0.15">
      <c r="B551" s="165"/>
      <c r="C551" s="165" t="s">
        <v>104</v>
      </c>
      <c r="D551" s="17" t="s">
        <v>2001</v>
      </c>
      <c r="E551" s="10">
        <v>391</v>
      </c>
      <c r="F551" s="10">
        <v>11066</v>
      </c>
      <c r="G551" s="59">
        <v>3297149</v>
      </c>
      <c r="H551" s="10">
        <v>93</v>
      </c>
      <c r="I551" s="10">
        <v>287</v>
      </c>
      <c r="J551" s="59">
        <v>32074.75</v>
      </c>
      <c r="K551" s="10"/>
      <c r="L551" s="10"/>
      <c r="M551" s="10"/>
      <c r="N551" s="59"/>
      <c r="O551" s="10"/>
      <c r="P551" s="10"/>
      <c r="Q551" s="59"/>
      <c r="R551" s="10">
        <v>391</v>
      </c>
      <c r="S551" s="59">
        <v>3297149</v>
      </c>
    </row>
    <row r="552" spans="2:19" s="1" customFormat="1" ht="11.85" customHeight="1" x14ac:dyDescent="0.15">
      <c r="B552" s="165"/>
      <c r="C552" s="165"/>
      <c r="D552" s="17" t="s">
        <v>2002</v>
      </c>
      <c r="E552" s="8">
        <v>38</v>
      </c>
      <c r="F552" s="8">
        <v>1329</v>
      </c>
      <c r="G552" s="55">
        <v>198061</v>
      </c>
      <c r="H552" s="8">
        <v>6</v>
      </c>
      <c r="I552" s="8">
        <v>152</v>
      </c>
      <c r="J552" s="55">
        <v>14301.4</v>
      </c>
      <c r="K552" s="8"/>
      <c r="L552" s="8"/>
      <c r="M552" s="8"/>
      <c r="N552" s="55"/>
      <c r="O552" s="8"/>
      <c r="P552" s="8"/>
      <c r="Q552" s="55"/>
      <c r="R552" s="8">
        <v>38</v>
      </c>
      <c r="S552" s="55">
        <v>198061</v>
      </c>
    </row>
    <row r="553" spans="2:19" s="1" customFormat="1" ht="11.85" customHeight="1" x14ac:dyDescent="0.15">
      <c r="B553" s="165"/>
      <c r="C553" s="165" t="s">
        <v>105</v>
      </c>
      <c r="D553" s="17" t="s">
        <v>2000</v>
      </c>
      <c r="E553" s="10">
        <v>7769</v>
      </c>
      <c r="F553" s="10">
        <v>51890</v>
      </c>
      <c r="G553" s="59">
        <v>28246041</v>
      </c>
      <c r="H553" s="10">
        <v>411</v>
      </c>
      <c r="I553" s="10">
        <v>2734</v>
      </c>
      <c r="J553" s="59">
        <v>638430.53</v>
      </c>
      <c r="K553" s="10">
        <v>222</v>
      </c>
      <c r="L553" s="10">
        <v>1833</v>
      </c>
      <c r="M553" s="10">
        <v>2013</v>
      </c>
      <c r="N553" s="59">
        <v>3303801</v>
      </c>
      <c r="O553" s="10">
        <v>1332</v>
      </c>
      <c r="P553" s="10">
        <v>1332</v>
      </c>
      <c r="Q553" s="59">
        <v>1913924</v>
      </c>
      <c r="R553" s="10">
        <v>10934</v>
      </c>
      <c r="S553" s="59">
        <v>33463766</v>
      </c>
    </row>
    <row r="554" spans="2:19" s="1" customFormat="1" ht="11.85" customHeight="1" x14ac:dyDescent="0.15">
      <c r="B554" s="165"/>
      <c r="C554" s="165"/>
      <c r="D554" s="17" t="s">
        <v>2002</v>
      </c>
      <c r="E554" s="8">
        <v>101</v>
      </c>
      <c r="F554" s="8">
        <v>301</v>
      </c>
      <c r="G554" s="55">
        <v>65771</v>
      </c>
      <c r="H554" s="8"/>
      <c r="I554" s="8">
        <v>0</v>
      </c>
      <c r="J554" s="55"/>
      <c r="K554" s="8"/>
      <c r="L554" s="8"/>
      <c r="M554" s="8"/>
      <c r="N554" s="55"/>
      <c r="O554" s="8"/>
      <c r="P554" s="8"/>
      <c r="Q554" s="55"/>
      <c r="R554" s="8">
        <v>101</v>
      </c>
      <c r="S554" s="55">
        <v>65771</v>
      </c>
    </row>
    <row r="555" spans="2:19" s="1" customFormat="1" ht="11.85" customHeight="1" x14ac:dyDescent="0.15">
      <c r="B555" s="170" t="s">
        <v>2122</v>
      </c>
      <c r="C555" s="170"/>
      <c r="D555" s="170"/>
      <c r="E555" s="13">
        <v>22429</v>
      </c>
      <c r="F555" s="13">
        <v>166195</v>
      </c>
      <c r="G555" s="61">
        <v>81289007</v>
      </c>
      <c r="H555" s="13">
        <v>1188</v>
      </c>
      <c r="I555" s="13">
        <v>8482</v>
      </c>
      <c r="J555" s="61">
        <v>1618243.17</v>
      </c>
      <c r="K555" s="13">
        <v>695</v>
      </c>
      <c r="L555" s="13">
        <v>3863</v>
      </c>
      <c r="M555" s="13">
        <v>4431</v>
      </c>
      <c r="N555" s="61">
        <v>6025980</v>
      </c>
      <c r="O555" s="13">
        <v>3350</v>
      </c>
      <c r="P555" s="13">
        <v>3350</v>
      </c>
      <c r="Q555" s="61">
        <v>4531441</v>
      </c>
      <c r="R555" s="13">
        <v>29642</v>
      </c>
      <c r="S555" s="61">
        <v>91846428</v>
      </c>
    </row>
    <row r="556" spans="2:19" s="1" customFormat="1" ht="7.7" customHeight="1" x14ac:dyDescent="0.2">
      <c r="B556" s="24"/>
      <c r="C556" s="135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</row>
    <row r="557" spans="2:19" s="1" customFormat="1" ht="11.85" customHeight="1" x14ac:dyDescent="0.15">
      <c r="B557" s="165" t="s">
        <v>2123</v>
      </c>
      <c r="C557" s="165" t="s">
        <v>125</v>
      </c>
      <c r="D557" s="17" t="s">
        <v>2000</v>
      </c>
      <c r="E557" s="10">
        <v>4186</v>
      </c>
      <c r="F557" s="10">
        <v>36659</v>
      </c>
      <c r="G557" s="59">
        <v>16643729</v>
      </c>
      <c r="H557" s="10">
        <v>293</v>
      </c>
      <c r="I557" s="10">
        <v>2241</v>
      </c>
      <c r="J557" s="59">
        <v>429608.6</v>
      </c>
      <c r="K557" s="10">
        <v>152</v>
      </c>
      <c r="L557" s="10">
        <v>582</v>
      </c>
      <c r="M557" s="10">
        <v>767</v>
      </c>
      <c r="N557" s="59">
        <v>981826</v>
      </c>
      <c r="O557" s="10">
        <v>847</v>
      </c>
      <c r="P557" s="10">
        <v>860</v>
      </c>
      <c r="Q557" s="59">
        <v>1280112</v>
      </c>
      <c r="R557" s="10">
        <v>5615</v>
      </c>
      <c r="S557" s="59">
        <v>18905667</v>
      </c>
    </row>
    <row r="558" spans="2:19" s="1" customFormat="1" ht="11.85" customHeight="1" x14ac:dyDescent="0.15">
      <c r="B558" s="165"/>
      <c r="C558" s="165"/>
      <c r="D558" s="17" t="s">
        <v>2002</v>
      </c>
      <c r="E558" s="8">
        <v>72</v>
      </c>
      <c r="F558" s="8">
        <v>202</v>
      </c>
      <c r="G558" s="55">
        <v>47758</v>
      </c>
      <c r="H558" s="8"/>
      <c r="I558" s="8">
        <v>0</v>
      </c>
      <c r="J558" s="55"/>
      <c r="K558" s="8"/>
      <c r="L558" s="8"/>
      <c r="M558" s="8"/>
      <c r="N558" s="55"/>
      <c r="O558" s="8"/>
      <c r="P558" s="8"/>
      <c r="Q558" s="55"/>
      <c r="R558" s="8">
        <v>72</v>
      </c>
      <c r="S558" s="55">
        <v>47758</v>
      </c>
    </row>
    <row r="559" spans="2:19" s="1" customFormat="1" ht="11.85" customHeight="1" x14ac:dyDescent="0.15">
      <c r="B559" s="165"/>
      <c r="C559" s="165" t="s">
        <v>174</v>
      </c>
      <c r="D559" s="17" t="s">
        <v>2000</v>
      </c>
      <c r="E559" s="10">
        <v>15881</v>
      </c>
      <c r="F559" s="10">
        <v>132873</v>
      </c>
      <c r="G559" s="59">
        <v>68868579</v>
      </c>
      <c r="H559" s="10">
        <v>1232</v>
      </c>
      <c r="I559" s="10">
        <v>10783</v>
      </c>
      <c r="J559" s="59">
        <v>2756268.47</v>
      </c>
      <c r="K559" s="10">
        <v>710</v>
      </c>
      <c r="L559" s="10">
        <v>1876</v>
      </c>
      <c r="M559" s="10">
        <v>2526</v>
      </c>
      <c r="N559" s="59">
        <v>2120661</v>
      </c>
      <c r="O559" s="10">
        <v>2540</v>
      </c>
      <c r="P559" s="10">
        <v>2694</v>
      </c>
      <c r="Q559" s="59">
        <v>4073532</v>
      </c>
      <c r="R559" s="10">
        <v>20297</v>
      </c>
      <c r="S559" s="59">
        <v>75062772</v>
      </c>
    </row>
    <row r="560" spans="2:19" s="1" customFormat="1" ht="11.85" customHeight="1" x14ac:dyDescent="0.15">
      <c r="B560" s="165"/>
      <c r="C560" s="165"/>
      <c r="D560" s="17" t="s">
        <v>2001</v>
      </c>
      <c r="E560" s="8">
        <v>427</v>
      </c>
      <c r="F560" s="8">
        <v>11387</v>
      </c>
      <c r="G560" s="55">
        <v>3438175</v>
      </c>
      <c r="H560" s="8">
        <v>35</v>
      </c>
      <c r="I560" s="8">
        <v>242</v>
      </c>
      <c r="J560" s="55">
        <v>23545.85</v>
      </c>
      <c r="K560" s="8"/>
      <c r="L560" s="8"/>
      <c r="M560" s="8"/>
      <c r="N560" s="55"/>
      <c r="O560" s="8"/>
      <c r="P560" s="8"/>
      <c r="Q560" s="55"/>
      <c r="R560" s="8">
        <v>427</v>
      </c>
      <c r="S560" s="55">
        <v>3438175</v>
      </c>
    </row>
    <row r="561" spans="2:19" s="1" customFormat="1" ht="11.85" customHeight="1" x14ac:dyDescent="0.15">
      <c r="B561" s="165"/>
      <c r="C561" s="165"/>
      <c r="D561" s="17" t="s">
        <v>2002</v>
      </c>
      <c r="E561" s="10">
        <v>756</v>
      </c>
      <c r="F561" s="10">
        <v>6076</v>
      </c>
      <c r="G561" s="59">
        <v>1479772</v>
      </c>
      <c r="H561" s="10"/>
      <c r="I561" s="10">
        <v>0</v>
      </c>
      <c r="J561" s="59"/>
      <c r="K561" s="10"/>
      <c r="L561" s="10"/>
      <c r="M561" s="10"/>
      <c r="N561" s="59"/>
      <c r="O561" s="10"/>
      <c r="P561" s="10"/>
      <c r="Q561" s="59"/>
      <c r="R561" s="10">
        <v>756</v>
      </c>
      <c r="S561" s="59">
        <v>1479772</v>
      </c>
    </row>
    <row r="562" spans="2:19" s="1" customFormat="1" ht="11.85" customHeight="1" x14ac:dyDescent="0.15">
      <c r="B562" s="170" t="s">
        <v>2124</v>
      </c>
      <c r="C562" s="170"/>
      <c r="D562" s="170"/>
      <c r="E562" s="13">
        <v>21322</v>
      </c>
      <c r="F562" s="13">
        <v>187197</v>
      </c>
      <c r="G562" s="61">
        <v>90478013</v>
      </c>
      <c r="H562" s="13">
        <v>1560</v>
      </c>
      <c r="I562" s="13">
        <v>13266</v>
      </c>
      <c r="J562" s="61">
        <v>3209422.92</v>
      </c>
      <c r="K562" s="13">
        <v>862</v>
      </c>
      <c r="L562" s="13">
        <v>2458</v>
      </c>
      <c r="M562" s="13">
        <v>3293</v>
      </c>
      <c r="N562" s="61">
        <v>3102487</v>
      </c>
      <c r="O562" s="13">
        <v>3387</v>
      </c>
      <c r="P562" s="13">
        <v>3554</v>
      </c>
      <c r="Q562" s="61">
        <v>5353644</v>
      </c>
      <c r="R562" s="13">
        <v>27167</v>
      </c>
      <c r="S562" s="61">
        <v>98934144</v>
      </c>
    </row>
    <row r="563" spans="2:19" s="1" customFormat="1" ht="7.7" customHeight="1" x14ac:dyDescent="0.2">
      <c r="B563" s="24"/>
      <c r="C563" s="135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</row>
    <row r="564" spans="2:19" s="1" customFormat="1" ht="11.85" customHeight="1" x14ac:dyDescent="0.15">
      <c r="B564" s="165" t="s">
        <v>2125</v>
      </c>
      <c r="C564" s="165" t="s">
        <v>121</v>
      </c>
      <c r="D564" s="17" t="s">
        <v>2000</v>
      </c>
      <c r="E564" s="8">
        <v>2300</v>
      </c>
      <c r="F564" s="8">
        <v>14979</v>
      </c>
      <c r="G564" s="55">
        <v>5577446</v>
      </c>
      <c r="H564" s="8">
        <v>132</v>
      </c>
      <c r="I564" s="8">
        <v>666</v>
      </c>
      <c r="J564" s="55">
        <v>113445.45</v>
      </c>
      <c r="K564" s="8">
        <v>79</v>
      </c>
      <c r="L564" s="8">
        <v>431</v>
      </c>
      <c r="M564" s="8">
        <v>524</v>
      </c>
      <c r="N564" s="55">
        <v>436610</v>
      </c>
      <c r="O564" s="8">
        <v>881</v>
      </c>
      <c r="P564" s="8">
        <v>881</v>
      </c>
      <c r="Q564" s="55">
        <v>1192682</v>
      </c>
      <c r="R564" s="8">
        <v>3612</v>
      </c>
      <c r="S564" s="55">
        <v>7206738</v>
      </c>
    </row>
    <row r="565" spans="2:19" s="1" customFormat="1" ht="11.85" customHeight="1" x14ac:dyDescent="0.15">
      <c r="B565" s="165"/>
      <c r="C565" s="165"/>
      <c r="D565" s="17" t="s">
        <v>2002</v>
      </c>
      <c r="E565" s="10">
        <v>60</v>
      </c>
      <c r="F565" s="10">
        <v>150</v>
      </c>
      <c r="G565" s="59">
        <v>47402</v>
      </c>
      <c r="H565" s="10"/>
      <c r="I565" s="10">
        <v>0</v>
      </c>
      <c r="J565" s="59"/>
      <c r="K565" s="10"/>
      <c r="L565" s="10"/>
      <c r="M565" s="10"/>
      <c r="N565" s="59"/>
      <c r="O565" s="10"/>
      <c r="P565" s="10"/>
      <c r="Q565" s="59"/>
      <c r="R565" s="10">
        <v>60</v>
      </c>
      <c r="S565" s="59">
        <v>47402</v>
      </c>
    </row>
    <row r="566" spans="2:19" s="1" customFormat="1" ht="11.85" customHeight="1" x14ac:dyDescent="0.15">
      <c r="B566" s="165"/>
      <c r="C566" s="79" t="s">
        <v>122</v>
      </c>
      <c r="D566" s="17" t="s">
        <v>2001</v>
      </c>
      <c r="E566" s="8">
        <v>461</v>
      </c>
      <c r="F566" s="8">
        <v>16045</v>
      </c>
      <c r="G566" s="55">
        <v>5025543</v>
      </c>
      <c r="H566" s="8">
        <v>140</v>
      </c>
      <c r="I566" s="8">
        <v>1800</v>
      </c>
      <c r="J566" s="55">
        <v>222946.59</v>
      </c>
      <c r="K566" s="8"/>
      <c r="L566" s="8"/>
      <c r="M566" s="8"/>
      <c r="N566" s="55"/>
      <c r="O566" s="8"/>
      <c r="P566" s="8"/>
      <c r="Q566" s="55"/>
      <c r="R566" s="8">
        <v>461</v>
      </c>
      <c r="S566" s="55">
        <v>5025543</v>
      </c>
    </row>
    <row r="567" spans="2:19" s="1" customFormat="1" ht="11.85" customHeight="1" x14ac:dyDescent="0.15">
      <c r="B567" s="165"/>
      <c r="C567" s="165" t="s">
        <v>123</v>
      </c>
      <c r="D567" s="17" t="s">
        <v>2000</v>
      </c>
      <c r="E567" s="10">
        <v>4792</v>
      </c>
      <c r="F567" s="10">
        <v>31553</v>
      </c>
      <c r="G567" s="59">
        <v>17903492</v>
      </c>
      <c r="H567" s="10">
        <v>205</v>
      </c>
      <c r="I567" s="10">
        <v>1270</v>
      </c>
      <c r="J567" s="59">
        <v>257361.9</v>
      </c>
      <c r="K567" s="10">
        <v>165</v>
      </c>
      <c r="L567" s="10">
        <v>549</v>
      </c>
      <c r="M567" s="10">
        <v>705</v>
      </c>
      <c r="N567" s="59">
        <v>690668</v>
      </c>
      <c r="O567" s="10">
        <v>728</v>
      </c>
      <c r="P567" s="10">
        <v>732</v>
      </c>
      <c r="Q567" s="59">
        <v>1114462</v>
      </c>
      <c r="R567" s="10">
        <v>6069</v>
      </c>
      <c r="S567" s="59">
        <v>19708622</v>
      </c>
    </row>
    <row r="568" spans="2:19" s="1" customFormat="1" ht="11.85" customHeight="1" x14ac:dyDescent="0.15">
      <c r="B568" s="165"/>
      <c r="C568" s="165"/>
      <c r="D568" s="17" t="s">
        <v>2001</v>
      </c>
      <c r="E568" s="8">
        <v>357</v>
      </c>
      <c r="F568" s="8">
        <v>8314</v>
      </c>
      <c r="G568" s="55">
        <v>2488251</v>
      </c>
      <c r="H568" s="8">
        <v>44</v>
      </c>
      <c r="I568" s="8">
        <v>186</v>
      </c>
      <c r="J568" s="55">
        <v>18202.05</v>
      </c>
      <c r="K568" s="8"/>
      <c r="L568" s="8"/>
      <c r="M568" s="8"/>
      <c r="N568" s="55"/>
      <c r="O568" s="8"/>
      <c r="P568" s="8"/>
      <c r="Q568" s="55"/>
      <c r="R568" s="8">
        <v>357</v>
      </c>
      <c r="S568" s="55">
        <v>2488251</v>
      </c>
    </row>
    <row r="569" spans="2:19" s="1" customFormat="1" ht="11.85" customHeight="1" x14ac:dyDescent="0.15">
      <c r="B569" s="165"/>
      <c r="C569" s="165"/>
      <c r="D569" s="17" t="s">
        <v>2002</v>
      </c>
      <c r="E569" s="10">
        <v>57</v>
      </c>
      <c r="F569" s="10">
        <v>157</v>
      </c>
      <c r="G569" s="59">
        <v>39776</v>
      </c>
      <c r="H569" s="10"/>
      <c r="I569" s="10">
        <v>0</v>
      </c>
      <c r="J569" s="59"/>
      <c r="K569" s="10"/>
      <c r="L569" s="10"/>
      <c r="M569" s="10"/>
      <c r="N569" s="59"/>
      <c r="O569" s="10"/>
      <c r="P569" s="10"/>
      <c r="Q569" s="59"/>
      <c r="R569" s="10">
        <v>57</v>
      </c>
      <c r="S569" s="59">
        <v>39776</v>
      </c>
    </row>
    <row r="570" spans="2:19" s="1" customFormat="1" ht="11.85" customHeight="1" x14ac:dyDescent="0.15">
      <c r="B570" s="165"/>
      <c r="C570" s="165" t="s">
        <v>173</v>
      </c>
      <c r="D570" s="17" t="s">
        <v>2000</v>
      </c>
      <c r="E570" s="8">
        <v>15984</v>
      </c>
      <c r="F570" s="8">
        <v>137577</v>
      </c>
      <c r="G570" s="55">
        <v>77418229</v>
      </c>
      <c r="H570" s="8">
        <v>1462</v>
      </c>
      <c r="I570" s="8">
        <v>12084</v>
      </c>
      <c r="J570" s="55">
        <v>3026964.72</v>
      </c>
      <c r="K570" s="8">
        <v>698</v>
      </c>
      <c r="L570" s="8">
        <v>1763</v>
      </c>
      <c r="M570" s="8">
        <v>2266</v>
      </c>
      <c r="N570" s="55">
        <v>1903748</v>
      </c>
      <c r="O570" s="8">
        <v>3983</v>
      </c>
      <c r="P570" s="8">
        <v>4599</v>
      </c>
      <c r="Q570" s="55">
        <v>6447812</v>
      </c>
      <c r="R570" s="8">
        <v>21730</v>
      </c>
      <c r="S570" s="55">
        <v>85769789</v>
      </c>
    </row>
    <row r="571" spans="2:19" s="1" customFormat="1" ht="11.85" customHeight="1" x14ac:dyDescent="0.15">
      <c r="B571" s="165"/>
      <c r="C571" s="165"/>
      <c r="D571" s="17" t="s">
        <v>2001</v>
      </c>
      <c r="E571" s="10">
        <v>418</v>
      </c>
      <c r="F571" s="10">
        <v>6339</v>
      </c>
      <c r="G571" s="59">
        <v>1940639</v>
      </c>
      <c r="H571" s="10">
        <v>5</v>
      </c>
      <c r="I571" s="10">
        <v>31</v>
      </c>
      <c r="J571" s="59">
        <v>3711.45</v>
      </c>
      <c r="K571" s="10"/>
      <c r="L571" s="10"/>
      <c r="M571" s="10"/>
      <c r="N571" s="59"/>
      <c r="O571" s="10"/>
      <c r="P571" s="10"/>
      <c r="Q571" s="59"/>
      <c r="R571" s="10">
        <v>418</v>
      </c>
      <c r="S571" s="59">
        <v>1940639</v>
      </c>
    </row>
    <row r="572" spans="2:19" s="1" customFormat="1" ht="11.85" customHeight="1" x14ac:dyDescent="0.15">
      <c r="B572" s="165"/>
      <c r="C572" s="165"/>
      <c r="D572" s="17" t="s">
        <v>2002</v>
      </c>
      <c r="E572" s="8">
        <v>982</v>
      </c>
      <c r="F572" s="8">
        <v>14585</v>
      </c>
      <c r="G572" s="55">
        <v>2718658</v>
      </c>
      <c r="H572" s="8">
        <v>9</v>
      </c>
      <c r="I572" s="8">
        <v>145</v>
      </c>
      <c r="J572" s="55">
        <v>13642.88</v>
      </c>
      <c r="K572" s="8"/>
      <c r="L572" s="8"/>
      <c r="M572" s="8"/>
      <c r="N572" s="55"/>
      <c r="O572" s="8"/>
      <c r="P572" s="8"/>
      <c r="Q572" s="55"/>
      <c r="R572" s="8">
        <v>982</v>
      </c>
      <c r="S572" s="55">
        <v>2718658</v>
      </c>
    </row>
    <row r="573" spans="2:19" s="1" customFormat="1" ht="11.85" customHeight="1" x14ac:dyDescent="0.15">
      <c r="B573" s="170" t="s">
        <v>2126</v>
      </c>
      <c r="C573" s="170"/>
      <c r="D573" s="170"/>
      <c r="E573" s="13">
        <v>25411</v>
      </c>
      <c r="F573" s="13">
        <v>229699</v>
      </c>
      <c r="G573" s="61">
        <v>113159436</v>
      </c>
      <c r="H573" s="13">
        <v>1997</v>
      </c>
      <c r="I573" s="13">
        <v>16182</v>
      </c>
      <c r="J573" s="61">
        <v>3656275.04</v>
      </c>
      <c r="K573" s="13">
        <v>942</v>
      </c>
      <c r="L573" s="13">
        <v>2743</v>
      </c>
      <c r="M573" s="13">
        <v>3495</v>
      </c>
      <c r="N573" s="61">
        <v>3031026</v>
      </c>
      <c r="O573" s="13">
        <v>5592</v>
      </c>
      <c r="P573" s="13">
        <v>6212</v>
      </c>
      <c r="Q573" s="61">
        <v>8754956</v>
      </c>
      <c r="R573" s="13">
        <v>33746</v>
      </c>
      <c r="S573" s="61">
        <v>124945418</v>
      </c>
    </row>
    <row r="574" spans="2:19" s="1" customFormat="1" ht="7.7" customHeight="1" x14ac:dyDescent="0.2">
      <c r="B574" s="24"/>
      <c r="C574" s="135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</row>
    <row r="575" spans="2:19" s="1" customFormat="1" ht="11.85" customHeight="1" x14ac:dyDescent="0.15">
      <c r="B575" s="165" t="s">
        <v>2127</v>
      </c>
      <c r="C575" s="165" t="s">
        <v>116</v>
      </c>
      <c r="D575" s="17" t="s">
        <v>2000</v>
      </c>
      <c r="E575" s="10">
        <v>10713</v>
      </c>
      <c r="F575" s="10">
        <v>91439</v>
      </c>
      <c r="G575" s="59">
        <v>42710408</v>
      </c>
      <c r="H575" s="10">
        <v>989</v>
      </c>
      <c r="I575" s="10">
        <v>7455</v>
      </c>
      <c r="J575" s="59">
        <v>1800935.82</v>
      </c>
      <c r="K575" s="10">
        <v>544</v>
      </c>
      <c r="L575" s="10">
        <v>1921</v>
      </c>
      <c r="M575" s="10">
        <v>2243</v>
      </c>
      <c r="N575" s="59">
        <v>2940794</v>
      </c>
      <c r="O575" s="10">
        <v>1452</v>
      </c>
      <c r="P575" s="10">
        <v>1789</v>
      </c>
      <c r="Q575" s="59">
        <v>1757250</v>
      </c>
      <c r="R575" s="10">
        <v>14086</v>
      </c>
      <c r="S575" s="59">
        <v>47408452</v>
      </c>
    </row>
    <row r="576" spans="2:19" s="1" customFormat="1" ht="11.85" customHeight="1" x14ac:dyDescent="0.15">
      <c r="B576" s="165"/>
      <c r="C576" s="165"/>
      <c r="D576" s="17" t="s">
        <v>2002</v>
      </c>
      <c r="E576" s="8">
        <v>250</v>
      </c>
      <c r="F576" s="8">
        <v>736</v>
      </c>
      <c r="G576" s="55">
        <v>161872</v>
      </c>
      <c r="H576" s="8"/>
      <c r="I576" s="8">
        <v>0</v>
      </c>
      <c r="J576" s="55"/>
      <c r="K576" s="8"/>
      <c r="L576" s="8"/>
      <c r="M576" s="8"/>
      <c r="N576" s="55"/>
      <c r="O576" s="8"/>
      <c r="P576" s="8"/>
      <c r="Q576" s="55"/>
      <c r="R576" s="8">
        <v>250</v>
      </c>
      <c r="S576" s="55">
        <v>161872</v>
      </c>
    </row>
    <row r="577" spans="2:19" s="1" customFormat="1" ht="11.85" customHeight="1" x14ac:dyDescent="0.15">
      <c r="B577" s="165"/>
      <c r="C577" s="79" t="s">
        <v>117</v>
      </c>
      <c r="D577" s="17" t="s">
        <v>2001</v>
      </c>
      <c r="E577" s="10">
        <v>1292</v>
      </c>
      <c r="F577" s="10">
        <v>27018</v>
      </c>
      <c r="G577" s="59">
        <v>8266444</v>
      </c>
      <c r="H577" s="10">
        <v>169</v>
      </c>
      <c r="I577" s="10">
        <v>517</v>
      </c>
      <c r="J577" s="59">
        <v>55696.3500000001</v>
      </c>
      <c r="K577" s="10"/>
      <c r="L577" s="10"/>
      <c r="M577" s="10"/>
      <c r="N577" s="59"/>
      <c r="O577" s="10"/>
      <c r="P577" s="10"/>
      <c r="Q577" s="59"/>
      <c r="R577" s="10">
        <v>1292</v>
      </c>
      <c r="S577" s="59">
        <v>8266444</v>
      </c>
    </row>
    <row r="578" spans="2:19" s="1" customFormat="1" ht="11.85" customHeight="1" x14ac:dyDescent="0.15">
      <c r="B578" s="170" t="s">
        <v>2128</v>
      </c>
      <c r="C578" s="170"/>
      <c r="D578" s="170"/>
      <c r="E578" s="13">
        <v>12255</v>
      </c>
      <c r="F578" s="13">
        <v>119193</v>
      </c>
      <c r="G578" s="61">
        <v>51138724</v>
      </c>
      <c r="H578" s="13">
        <v>1158</v>
      </c>
      <c r="I578" s="13">
        <v>7972</v>
      </c>
      <c r="J578" s="61">
        <v>1856632.17</v>
      </c>
      <c r="K578" s="13">
        <v>544</v>
      </c>
      <c r="L578" s="13">
        <v>1921</v>
      </c>
      <c r="M578" s="13">
        <v>2243</v>
      </c>
      <c r="N578" s="61">
        <v>2940794</v>
      </c>
      <c r="O578" s="13">
        <v>1452</v>
      </c>
      <c r="P578" s="13">
        <v>1789</v>
      </c>
      <c r="Q578" s="61">
        <v>1757250</v>
      </c>
      <c r="R578" s="13">
        <v>15628</v>
      </c>
      <c r="S578" s="61">
        <v>55836768</v>
      </c>
    </row>
    <row r="579" spans="2:19" s="1" customFormat="1" ht="7.7" customHeight="1" x14ac:dyDescent="0.2">
      <c r="B579" s="24"/>
      <c r="C579" s="135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</row>
    <row r="580" spans="2:19" s="1" customFormat="1" ht="11.85" customHeight="1" x14ac:dyDescent="0.15">
      <c r="B580" s="165" t="s">
        <v>2129</v>
      </c>
      <c r="C580" s="165" t="s">
        <v>106</v>
      </c>
      <c r="D580" s="17" t="s">
        <v>2000</v>
      </c>
      <c r="E580" s="8">
        <v>1166</v>
      </c>
      <c r="F580" s="8">
        <v>13963</v>
      </c>
      <c r="G580" s="55">
        <v>3488087</v>
      </c>
      <c r="H580" s="8">
        <v>123</v>
      </c>
      <c r="I580" s="8">
        <v>1095</v>
      </c>
      <c r="J580" s="55">
        <v>144826.09</v>
      </c>
      <c r="K580" s="8">
        <v>76</v>
      </c>
      <c r="L580" s="8">
        <v>56</v>
      </c>
      <c r="M580" s="8">
        <v>103</v>
      </c>
      <c r="N580" s="55">
        <v>18604</v>
      </c>
      <c r="O580" s="8"/>
      <c r="P580" s="8"/>
      <c r="Q580" s="55"/>
      <c r="R580" s="8">
        <v>1222</v>
      </c>
      <c r="S580" s="55">
        <v>3506691</v>
      </c>
    </row>
    <row r="581" spans="2:19" s="1" customFormat="1" ht="11.85" customHeight="1" x14ac:dyDescent="0.15">
      <c r="B581" s="165"/>
      <c r="C581" s="165"/>
      <c r="D581" s="17" t="s">
        <v>2001</v>
      </c>
      <c r="E581" s="10">
        <v>230</v>
      </c>
      <c r="F581" s="10">
        <v>6334</v>
      </c>
      <c r="G581" s="59">
        <v>1774365</v>
      </c>
      <c r="H581" s="10">
        <v>12</v>
      </c>
      <c r="I581" s="10">
        <v>26</v>
      </c>
      <c r="J581" s="59">
        <v>2491.5</v>
      </c>
      <c r="K581" s="10"/>
      <c r="L581" s="10"/>
      <c r="M581" s="10"/>
      <c r="N581" s="59"/>
      <c r="O581" s="10"/>
      <c r="P581" s="10"/>
      <c r="Q581" s="59"/>
      <c r="R581" s="10">
        <v>230</v>
      </c>
      <c r="S581" s="59">
        <v>1774365</v>
      </c>
    </row>
    <row r="582" spans="2:19" s="1" customFormat="1" ht="11.85" customHeight="1" x14ac:dyDescent="0.15">
      <c r="B582" s="165"/>
      <c r="C582" s="165"/>
      <c r="D582" s="17" t="s">
        <v>2002</v>
      </c>
      <c r="E582" s="8">
        <v>196</v>
      </c>
      <c r="F582" s="8">
        <v>7539</v>
      </c>
      <c r="G582" s="55">
        <v>1176446</v>
      </c>
      <c r="H582" s="8">
        <v>3</v>
      </c>
      <c r="I582" s="8">
        <v>31</v>
      </c>
      <c r="J582" s="55">
        <v>2916.56</v>
      </c>
      <c r="K582" s="8"/>
      <c r="L582" s="8"/>
      <c r="M582" s="8"/>
      <c r="N582" s="55"/>
      <c r="O582" s="8"/>
      <c r="P582" s="8"/>
      <c r="Q582" s="55"/>
      <c r="R582" s="8">
        <v>196</v>
      </c>
      <c r="S582" s="55">
        <v>1176446</v>
      </c>
    </row>
    <row r="583" spans="2:19" s="1" customFormat="1" ht="11.85" customHeight="1" x14ac:dyDescent="0.15">
      <c r="B583" s="165"/>
      <c r="C583" s="165" t="s">
        <v>107</v>
      </c>
      <c r="D583" s="17" t="s">
        <v>2000</v>
      </c>
      <c r="E583" s="10">
        <v>805</v>
      </c>
      <c r="F583" s="10">
        <v>7587</v>
      </c>
      <c r="G583" s="59">
        <v>2226770</v>
      </c>
      <c r="H583" s="10">
        <v>74</v>
      </c>
      <c r="I583" s="10">
        <v>495</v>
      </c>
      <c r="J583" s="59">
        <v>73905.17</v>
      </c>
      <c r="K583" s="10">
        <v>24</v>
      </c>
      <c r="L583" s="10">
        <v>79</v>
      </c>
      <c r="M583" s="10">
        <v>134</v>
      </c>
      <c r="N583" s="59">
        <v>25978</v>
      </c>
      <c r="O583" s="10"/>
      <c r="P583" s="10"/>
      <c r="Q583" s="59"/>
      <c r="R583" s="10">
        <v>884</v>
      </c>
      <c r="S583" s="59">
        <v>2252748</v>
      </c>
    </row>
    <row r="584" spans="2:19" s="1" customFormat="1" ht="11.85" customHeight="1" x14ac:dyDescent="0.15">
      <c r="B584" s="165"/>
      <c r="C584" s="165"/>
      <c r="D584" s="17" t="s">
        <v>2001</v>
      </c>
      <c r="E584" s="8">
        <v>226</v>
      </c>
      <c r="F584" s="8">
        <v>5657</v>
      </c>
      <c r="G584" s="55">
        <v>1633429</v>
      </c>
      <c r="H584" s="8">
        <v>26</v>
      </c>
      <c r="I584" s="8">
        <v>96</v>
      </c>
      <c r="J584" s="55">
        <v>9573.25</v>
      </c>
      <c r="K584" s="8"/>
      <c r="L584" s="8"/>
      <c r="M584" s="8"/>
      <c r="N584" s="55"/>
      <c r="O584" s="8"/>
      <c r="P584" s="8"/>
      <c r="Q584" s="55"/>
      <c r="R584" s="8">
        <v>226</v>
      </c>
      <c r="S584" s="55">
        <v>1633429</v>
      </c>
    </row>
    <row r="585" spans="2:19" s="1" customFormat="1" ht="11.85" customHeight="1" x14ac:dyDescent="0.15">
      <c r="B585" s="165"/>
      <c r="C585" s="165"/>
      <c r="D585" s="17" t="s">
        <v>2002</v>
      </c>
      <c r="E585" s="10">
        <v>192</v>
      </c>
      <c r="F585" s="10">
        <v>4272</v>
      </c>
      <c r="G585" s="59">
        <v>1032384</v>
      </c>
      <c r="H585" s="10"/>
      <c r="I585" s="10">
        <v>0</v>
      </c>
      <c r="J585" s="59"/>
      <c r="K585" s="10"/>
      <c r="L585" s="10"/>
      <c r="M585" s="10"/>
      <c r="N585" s="59"/>
      <c r="O585" s="10"/>
      <c r="P585" s="10"/>
      <c r="Q585" s="59"/>
      <c r="R585" s="10">
        <v>192</v>
      </c>
      <c r="S585" s="59">
        <v>1032384</v>
      </c>
    </row>
    <row r="586" spans="2:19" s="1" customFormat="1" ht="11.85" customHeight="1" x14ac:dyDescent="0.15">
      <c r="B586" s="165"/>
      <c r="C586" s="165" t="s">
        <v>108</v>
      </c>
      <c r="D586" s="17" t="s">
        <v>2000</v>
      </c>
      <c r="E586" s="8">
        <v>749</v>
      </c>
      <c r="F586" s="8">
        <v>8981</v>
      </c>
      <c r="G586" s="55">
        <v>2230657</v>
      </c>
      <c r="H586" s="8">
        <v>153</v>
      </c>
      <c r="I586" s="8">
        <v>1109</v>
      </c>
      <c r="J586" s="55">
        <v>170725.05</v>
      </c>
      <c r="K586" s="8">
        <v>21</v>
      </c>
      <c r="L586" s="8">
        <v>106</v>
      </c>
      <c r="M586" s="8">
        <v>135</v>
      </c>
      <c r="N586" s="55">
        <v>117203</v>
      </c>
      <c r="O586" s="8">
        <v>169</v>
      </c>
      <c r="P586" s="8">
        <v>169</v>
      </c>
      <c r="Q586" s="55">
        <v>219460</v>
      </c>
      <c r="R586" s="8">
        <v>1024</v>
      </c>
      <c r="S586" s="55">
        <v>2567320</v>
      </c>
    </row>
    <row r="587" spans="2:19" s="1" customFormat="1" ht="11.85" customHeight="1" x14ac:dyDescent="0.15">
      <c r="B587" s="165"/>
      <c r="C587" s="165"/>
      <c r="D587" s="17" t="s">
        <v>2002</v>
      </c>
      <c r="E587" s="10">
        <v>4</v>
      </c>
      <c r="F587" s="10">
        <v>13</v>
      </c>
      <c r="G587" s="59">
        <v>2337</v>
      </c>
      <c r="H587" s="10"/>
      <c r="I587" s="10">
        <v>0</v>
      </c>
      <c r="J587" s="59"/>
      <c r="K587" s="10"/>
      <c r="L587" s="10"/>
      <c r="M587" s="10"/>
      <c r="N587" s="59"/>
      <c r="O587" s="10"/>
      <c r="P587" s="10"/>
      <c r="Q587" s="59"/>
      <c r="R587" s="10">
        <v>4</v>
      </c>
      <c r="S587" s="59">
        <v>2337</v>
      </c>
    </row>
    <row r="588" spans="2:19" s="1" customFormat="1" ht="11.85" customHeight="1" x14ac:dyDescent="0.15">
      <c r="B588" s="165"/>
      <c r="C588" s="165" t="s">
        <v>109</v>
      </c>
      <c r="D588" s="17" t="s">
        <v>2000</v>
      </c>
      <c r="E588" s="8">
        <v>6577</v>
      </c>
      <c r="F588" s="8">
        <v>62896</v>
      </c>
      <c r="G588" s="55">
        <v>26634729</v>
      </c>
      <c r="H588" s="8">
        <v>801</v>
      </c>
      <c r="I588" s="8">
        <v>9758</v>
      </c>
      <c r="J588" s="55">
        <v>1918757.81</v>
      </c>
      <c r="K588" s="8">
        <v>203</v>
      </c>
      <c r="L588" s="8">
        <v>1320</v>
      </c>
      <c r="M588" s="8">
        <v>1631</v>
      </c>
      <c r="N588" s="55">
        <v>1778627</v>
      </c>
      <c r="O588" s="8">
        <v>1031</v>
      </c>
      <c r="P588" s="8">
        <v>1031</v>
      </c>
      <c r="Q588" s="55">
        <v>1566761</v>
      </c>
      <c r="R588" s="8">
        <v>8928</v>
      </c>
      <c r="S588" s="55">
        <v>29980117</v>
      </c>
    </row>
    <row r="589" spans="2:19" s="1" customFormat="1" ht="11.85" customHeight="1" x14ac:dyDescent="0.15">
      <c r="B589" s="165"/>
      <c r="C589" s="165"/>
      <c r="D589" s="17" t="s">
        <v>2002</v>
      </c>
      <c r="E589" s="10">
        <v>163</v>
      </c>
      <c r="F589" s="10">
        <v>455</v>
      </c>
      <c r="G589" s="59">
        <v>110039</v>
      </c>
      <c r="H589" s="10"/>
      <c r="I589" s="10">
        <v>0</v>
      </c>
      <c r="J589" s="59"/>
      <c r="K589" s="10"/>
      <c r="L589" s="10"/>
      <c r="M589" s="10"/>
      <c r="N589" s="59"/>
      <c r="O589" s="10"/>
      <c r="P589" s="10"/>
      <c r="Q589" s="59"/>
      <c r="R589" s="10">
        <v>163</v>
      </c>
      <c r="S589" s="59">
        <v>110039</v>
      </c>
    </row>
    <row r="590" spans="2:19" s="1" customFormat="1" ht="11.85" customHeight="1" x14ac:dyDescent="0.15">
      <c r="B590" s="165"/>
      <c r="C590" s="165" t="s">
        <v>110</v>
      </c>
      <c r="D590" s="17" t="s">
        <v>2000</v>
      </c>
      <c r="E590" s="8">
        <v>7324</v>
      </c>
      <c r="F590" s="8">
        <v>66764</v>
      </c>
      <c r="G590" s="55">
        <v>28715329</v>
      </c>
      <c r="H590" s="8">
        <v>666</v>
      </c>
      <c r="I590" s="8">
        <v>5881</v>
      </c>
      <c r="J590" s="55">
        <v>1063738.81</v>
      </c>
      <c r="K590" s="8">
        <v>270</v>
      </c>
      <c r="L590" s="8">
        <v>1047</v>
      </c>
      <c r="M590" s="8">
        <v>1443</v>
      </c>
      <c r="N590" s="55">
        <v>1301053</v>
      </c>
      <c r="O590" s="8">
        <v>1043</v>
      </c>
      <c r="P590" s="8">
        <v>1147</v>
      </c>
      <c r="Q590" s="55">
        <v>1419752</v>
      </c>
      <c r="R590" s="8">
        <v>9414</v>
      </c>
      <c r="S590" s="55">
        <v>31436134</v>
      </c>
    </row>
    <row r="591" spans="2:19" s="1" customFormat="1" ht="11.85" customHeight="1" x14ac:dyDescent="0.15">
      <c r="B591" s="165"/>
      <c r="C591" s="165"/>
      <c r="D591" s="17" t="s">
        <v>2001</v>
      </c>
      <c r="E591" s="10">
        <v>291</v>
      </c>
      <c r="F591" s="10">
        <v>8371</v>
      </c>
      <c r="G591" s="59">
        <v>2386123</v>
      </c>
      <c r="H591" s="10">
        <v>64</v>
      </c>
      <c r="I591" s="10">
        <v>581</v>
      </c>
      <c r="J591" s="59">
        <v>64211.07</v>
      </c>
      <c r="K591" s="10"/>
      <c r="L591" s="10"/>
      <c r="M591" s="10"/>
      <c r="N591" s="59"/>
      <c r="O591" s="10"/>
      <c r="P591" s="10"/>
      <c r="Q591" s="59"/>
      <c r="R591" s="10">
        <v>291</v>
      </c>
      <c r="S591" s="59">
        <v>2386123</v>
      </c>
    </row>
    <row r="592" spans="2:19" s="1" customFormat="1" ht="11.85" customHeight="1" x14ac:dyDescent="0.15">
      <c r="B592" s="165"/>
      <c r="C592" s="165"/>
      <c r="D592" s="17" t="s">
        <v>2002</v>
      </c>
      <c r="E592" s="8">
        <v>241</v>
      </c>
      <c r="F592" s="8">
        <v>953</v>
      </c>
      <c r="G592" s="55">
        <v>208061</v>
      </c>
      <c r="H592" s="8"/>
      <c r="I592" s="8">
        <v>0</v>
      </c>
      <c r="J592" s="55"/>
      <c r="K592" s="8"/>
      <c r="L592" s="8"/>
      <c r="M592" s="8"/>
      <c r="N592" s="55"/>
      <c r="O592" s="8"/>
      <c r="P592" s="8"/>
      <c r="Q592" s="55"/>
      <c r="R592" s="8">
        <v>241</v>
      </c>
      <c r="S592" s="55">
        <v>208061</v>
      </c>
    </row>
    <row r="593" spans="2:19" s="1" customFormat="1" ht="11.85" customHeight="1" x14ac:dyDescent="0.15">
      <c r="B593" s="165"/>
      <c r="C593" s="165" t="s">
        <v>115</v>
      </c>
      <c r="D593" s="17" t="s">
        <v>2000</v>
      </c>
      <c r="E593" s="10">
        <v>1507</v>
      </c>
      <c r="F593" s="10">
        <v>17616</v>
      </c>
      <c r="G593" s="59">
        <v>4724419</v>
      </c>
      <c r="H593" s="10">
        <v>224</v>
      </c>
      <c r="I593" s="10">
        <v>1878</v>
      </c>
      <c r="J593" s="59">
        <v>293112.76</v>
      </c>
      <c r="K593" s="10">
        <v>73</v>
      </c>
      <c r="L593" s="10">
        <v>144</v>
      </c>
      <c r="M593" s="10">
        <v>228</v>
      </c>
      <c r="N593" s="59">
        <v>79791</v>
      </c>
      <c r="O593" s="10">
        <v>402</v>
      </c>
      <c r="P593" s="10">
        <v>402</v>
      </c>
      <c r="Q593" s="59">
        <v>510712</v>
      </c>
      <c r="R593" s="10">
        <v>2053</v>
      </c>
      <c r="S593" s="59">
        <v>5314922</v>
      </c>
    </row>
    <row r="594" spans="2:19" s="1" customFormat="1" ht="11.85" customHeight="1" x14ac:dyDescent="0.15">
      <c r="B594" s="165"/>
      <c r="C594" s="165"/>
      <c r="D594" s="17" t="s">
        <v>2001</v>
      </c>
      <c r="E594" s="8">
        <v>280</v>
      </c>
      <c r="F594" s="8">
        <v>7725</v>
      </c>
      <c r="G594" s="55">
        <v>2043129</v>
      </c>
      <c r="H594" s="8">
        <v>61</v>
      </c>
      <c r="I594" s="8">
        <v>573</v>
      </c>
      <c r="J594" s="55">
        <v>57846.37</v>
      </c>
      <c r="K594" s="8"/>
      <c r="L594" s="8"/>
      <c r="M594" s="8"/>
      <c r="N594" s="55"/>
      <c r="O594" s="8"/>
      <c r="P594" s="8"/>
      <c r="Q594" s="55"/>
      <c r="R594" s="8">
        <v>280</v>
      </c>
      <c r="S594" s="55">
        <v>2043129</v>
      </c>
    </row>
    <row r="595" spans="2:19" s="1" customFormat="1" ht="11.85" customHeight="1" x14ac:dyDescent="0.15">
      <c r="B595" s="165"/>
      <c r="C595" s="165"/>
      <c r="D595" s="17" t="s">
        <v>2002</v>
      </c>
      <c r="E595" s="10">
        <v>67</v>
      </c>
      <c r="F595" s="10">
        <v>826</v>
      </c>
      <c r="G595" s="59">
        <v>136843</v>
      </c>
      <c r="H595" s="10"/>
      <c r="I595" s="10">
        <v>0</v>
      </c>
      <c r="J595" s="59"/>
      <c r="K595" s="10"/>
      <c r="L595" s="10"/>
      <c r="M595" s="10"/>
      <c r="N595" s="59"/>
      <c r="O595" s="10"/>
      <c r="P595" s="10"/>
      <c r="Q595" s="59"/>
      <c r="R595" s="10">
        <v>67</v>
      </c>
      <c r="S595" s="59">
        <v>136843</v>
      </c>
    </row>
    <row r="596" spans="2:19" s="1" customFormat="1" ht="11.85" customHeight="1" x14ac:dyDescent="0.15">
      <c r="B596" s="165"/>
      <c r="C596" s="165" t="s">
        <v>161</v>
      </c>
      <c r="D596" s="17" t="s">
        <v>2000</v>
      </c>
      <c r="E596" s="8">
        <v>3172</v>
      </c>
      <c r="F596" s="8">
        <v>25054</v>
      </c>
      <c r="G596" s="55">
        <v>9207277</v>
      </c>
      <c r="H596" s="8">
        <v>327</v>
      </c>
      <c r="I596" s="8">
        <v>2097</v>
      </c>
      <c r="J596" s="55">
        <v>355776.33</v>
      </c>
      <c r="K596" s="8">
        <v>70</v>
      </c>
      <c r="L596" s="8">
        <v>429</v>
      </c>
      <c r="M596" s="8">
        <v>552</v>
      </c>
      <c r="N596" s="55">
        <v>363862</v>
      </c>
      <c r="O596" s="8">
        <v>532</v>
      </c>
      <c r="P596" s="8">
        <v>532</v>
      </c>
      <c r="Q596" s="55">
        <v>714549</v>
      </c>
      <c r="R596" s="8">
        <v>4133</v>
      </c>
      <c r="S596" s="55">
        <v>10285688</v>
      </c>
    </row>
    <row r="597" spans="2:19" s="1" customFormat="1" ht="11.85" customHeight="1" x14ac:dyDescent="0.15">
      <c r="B597" s="165"/>
      <c r="C597" s="165"/>
      <c r="D597" s="17" t="s">
        <v>2001</v>
      </c>
      <c r="E597" s="10">
        <v>151</v>
      </c>
      <c r="F597" s="10">
        <v>3334</v>
      </c>
      <c r="G597" s="59">
        <v>870221</v>
      </c>
      <c r="H597" s="10">
        <v>35</v>
      </c>
      <c r="I597" s="10">
        <v>121</v>
      </c>
      <c r="J597" s="59">
        <v>12237.52</v>
      </c>
      <c r="K597" s="10"/>
      <c r="L597" s="10"/>
      <c r="M597" s="10"/>
      <c r="N597" s="59"/>
      <c r="O597" s="10"/>
      <c r="P597" s="10"/>
      <c r="Q597" s="59"/>
      <c r="R597" s="10">
        <v>151</v>
      </c>
      <c r="S597" s="59">
        <v>870221</v>
      </c>
    </row>
    <row r="598" spans="2:19" s="1" customFormat="1" ht="11.85" customHeight="1" x14ac:dyDescent="0.15">
      <c r="B598" s="165"/>
      <c r="C598" s="165"/>
      <c r="D598" s="17" t="s">
        <v>2002</v>
      </c>
      <c r="E598" s="8">
        <v>188</v>
      </c>
      <c r="F598" s="8">
        <v>4386</v>
      </c>
      <c r="G598" s="55">
        <v>686814</v>
      </c>
      <c r="H598" s="8">
        <v>1</v>
      </c>
      <c r="I598" s="8">
        <v>2</v>
      </c>
      <c r="J598" s="55">
        <v>188.4</v>
      </c>
      <c r="K598" s="8"/>
      <c r="L598" s="8"/>
      <c r="M598" s="8"/>
      <c r="N598" s="55"/>
      <c r="O598" s="8"/>
      <c r="P598" s="8"/>
      <c r="Q598" s="55"/>
      <c r="R598" s="8">
        <v>188</v>
      </c>
      <c r="S598" s="55">
        <v>686814</v>
      </c>
    </row>
    <row r="599" spans="2:19" s="1" customFormat="1" ht="11.85" customHeight="1" x14ac:dyDescent="0.15">
      <c r="B599" s="170" t="s">
        <v>2130</v>
      </c>
      <c r="C599" s="170"/>
      <c r="D599" s="170"/>
      <c r="E599" s="13">
        <v>23529</v>
      </c>
      <c r="F599" s="13">
        <v>252726</v>
      </c>
      <c r="G599" s="61">
        <v>89287459</v>
      </c>
      <c r="H599" s="13">
        <v>2570</v>
      </c>
      <c r="I599" s="13">
        <v>23743</v>
      </c>
      <c r="J599" s="61">
        <v>4170306.69</v>
      </c>
      <c r="K599" s="13">
        <v>737</v>
      </c>
      <c r="L599" s="13">
        <v>3181</v>
      </c>
      <c r="M599" s="13">
        <v>4226</v>
      </c>
      <c r="N599" s="61">
        <v>3685118</v>
      </c>
      <c r="O599" s="13">
        <v>3177</v>
      </c>
      <c r="P599" s="13">
        <v>3281</v>
      </c>
      <c r="Q599" s="61">
        <v>4431234</v>
      </c>
      <c r="R599" s="13">
        <v>29887</v>
      </c>
      <c r="S599" s="61">
        <v>97403811</v>
      </c>
    </row>
    <row r="600" spans="2:19" s="1" customFormat="1" ht="7.7" customHeight="1" x14ac:dyDescent="0.2">
      <c r="B600" s="24"/>
      <c r="C600" s="135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</row>
    <row r="601" spans="2:19" s="1" customFormat="1" ht="11.85" customHeight="1" x14ac:dyDescent="0.15">
      <c r="B601" s="165" t="s">
        <v>2131</v>
      </c>
      <c r="C601" s="165" t="s">
        <v>183</v>
      </c>
      <c r="D601" s="17" t="s">
        <v>2000</v>
      </c>
      <c r="E601" s="10">
        <v>797</v>
      </c>
      <c r="F601" s="10">
        <v>7857</v>
      </c>
      <c r="G601" s="59">
        <v>2407110</v>
      </c>
      <c r="H601" s="10">
        <v>55</v>
      </c>
      <c r="I601" s="10">
        <v>422</v>
      </c>
      <c r="J601" s="59">
        <v>62399.59</v>
      </c>
      <c r="K601" s="10">
        <v>11</v>
      </c>
      <c r="L601" s="10">
        <v>21</v>
      </c>
      <c r="M601" s="10">
        <v>35</v>
      </c>
      <c r="N601" s="59">
        <v>6724</v>
      </c>
      <c r="O601" s="10"/>
      <c r="P601" s="10"/>
      <c r="Q601" s="59"/>
      <c r="R601" s="10">
        <v>818</v>
      </c>
      <c r="S601" s="59">
        <v>2413834</v>
      </c>
    </row>
    <row r="602" spans="2:19" s="1" customFormat="1" ht="11.85" customHeight="1" x14ac:dyDescent="0.15">
      <c r="B602" s="165"/>
      <c r="C602" s="165"/>
      <c r="D602" s="17" t="s">
        <v>2001</v>
      </c>
      <c r="E602" s="8">
        <v>713</v>
      </c>
      <c r="F602" s="8">
        <v>9594</v>
      </c>
      <c r="G602" s="55">
        <v>2865800</v>
      </c>
      <c r="H602" s="8">
        <v>31</v>
      </c>
      <c r="I602" s="8">
        <v>298</v>
      </c>
      <c r="J602" s="55">
        <v>34335.57</v>
      </c>
      <c r="K602" s="8"/>
      <c r="L602" s="8"/>
      <c r="M602" s="8"/>
      <c r="N602" s="55"/>
      <c r="O602" s="8"/>
      <c r="P602" s="8"/>
      <c r="Q602" s="55"/>
      <c r="R602" s="8">
        <v>713</v>
      </c>
      <c r="S602" s="55">
        <v>2865800</v>
      </c>
    </row>
    <row r="603" spans="2:19" s="1" customFormat="1" ht="11.85" customHeight="1" x14ac:dyDescent="0.15">
      <c r="B603" s="165"/>
      <c r="C603" s="165"/>
      <c r="D603" s="17" t="s">
        <v>2002</v>
      </c>
      <c r="E603" s="10">
        <v>15</v>
      </c>
      <c r="F603" s="10">
        <v>45</v>
      </c>
      <c r="G603" s="59">
        <v>9915</v>
      </c>
      <c r="H603" s="10"/>
      <c r="I603" s="10">
        <v>0</v>
      </c>
      <c r="J603" s="59"/>
      <c r="K603" s="10"/>
      <c r="L603" s="10"/>
      <c r="M603" s="10"/>
      <c r="N603" s="59"/>
      <c r="O603" s="10"/>
      <c r="P603" s="10"/>
      <c r="Q603" s="59"/>
      <c r="R603" s="10">
        <v>15</v>
      </c>
      <c r="S603" s="59">
        <v>9915</v>
      </c>
    </row>
    <row r="604" spans="2:19" s="1" customFormat="1" ht="11.85" customHeight="1" x14ac:dyDescent="0.15">
      <c r="B604" s="170" t="s">
        <v>2132</v>
      </c>
      <c r="C604" s="170"/>
      <c r="D604" s="170"/>
      <c r="E604" s="13">
        <v>1525</v>
      </c>
      <c r="F604" s="13">
        <v>17496</v>
      </c>
      <c r="G604" s="61">
        <v>5282825</v>
      </c>
      <c r="H604" s="13">
        <v>86</v>
      </c>
      <c r="I604" s="13">
        <v>720</v>
      </c>
      <c r="J604" s="61">
        <v>96735.16</v>
      </c>
      <c r="K604" s="13">
        <v>11</v>
      </c>
      <c r="L604" s="13">
        <v>21</v>
      </c>
      <c r="M604" s="13">
        <v>35</v>
      </c>
      <c r="N604" s="61">
        <v>6724</v>
      </c>
      <c r="O604" s="13"/>
      <c r="P604" s="13"/>
      <c r="Q604" s="61"/>
      <c r="R604" s="13">
        <v>1546</v>
      </c>
      <c r="S604" s="61">
        <v>5289549</v>
      </c>
    </row>
    <row r="605" spans="2:19" s="1" customFormat="1" ht="7.7" customHeight="1" x14ac:dyDescent="0.2">
      <c r="B605" s="24"/>
      <c r="C605" s="135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</row>
    <row r="606" spans="2:19" s="1" customFormat="1" ht="11.85" customHeight="1" x14ac:dyDescent="0.15">
      <c r="B606" s="165" t="s">
        <v>2133</v>
      </c>
      <c r="C606" s="165" t="s">
        <v>184</v>
      </c>
      <c r="D606" s="17" t="s">
        <v>2000</v>
      </c>
      <c r="E606" s="8">
        <v>8368</v>
      </c>
      <c r="F606" s="8">
        <v>60301</v>
      </c>
      <c r="G606" s="55">
        <v>48482690</v>
      </c>
      <c r="H606" s="8">
        <v>382</v>
      </c>
      <c r="I606" s="8">
        <v>3935</v>
      </c>
      <c r="J606" s="55">
        <v>1017076.75</v>
      </c>
      <c r="K606" s="8">
        <v>288</v>
      </c>
      <c r="L606" s="8">
        <v>2498</v>
      </c>
      <c r="M606" s="8">
        <v>3046</v>
      </c>
      <c r="N606" s="55">
        <v>2341886</v>
      </c>
      <c r="O606" s="8">
        <v>4192</v>
      </c>
      <c r="P606" s="8">
        <v>5415</v>
      </c>
      <c r="Q606" s="55">
        <v>5179250</v>
      </c>
      <c r="R606" s="8">
        <v>15058</v>
      </c>
      <c r="S606" s="55">
        <v>56003826</v>
      </c>
    </row>
    <row r="607" spans="2:19" s="1" customFormat="1" ht="11.85" customHeight="1" x14ac:dyDescent="0.15">
      <c r="B607" s="165"/>
      <c r="C607" s="165"/>
      <c r="D607" s="17" t="s">
        <v>2002</v>
      </c>
      <c r="E607" s="10">
        <v>788</v>
      </c>
      <c r="F607" s="10">
        <v>4608</v>
      </c>
      <c r="G607" s="59">
        <v>1329521</v>
      </c>
      <c r="H607" s="10"/>
      <c r="I607" s="10">
        <v>0</v>
      </c>
      <c r="J607" s="59"/>
      <c r="K607" s="10"/>
      <c r="L607" s="10"/>
      <c r="M607" s="10"/>
      <c r="N607" s="59"/>
      <c r="O607" s="10"/>
      <c r="P607" s="10"/>
      <c r="Q607" s="59"/>
      <c r="R607" s="10">
        <v>788</v>
      </c>
      <c r="S607" s="59">
        <v>1329521</v>
      </c>
    </row>
    <row r="608" spans="2:19" s="1" customFormat="1" ht="11.85" customHeight="1" x14ac:dyDescent="0.15">
      <c r="B608" s="170" t="s">
        <v>2134</v>
      </c>
      <c r="C608" s="170"/>
      <c r="D608" s="170"/>
      <c r="E608" s="13">
        <v>9156</v>
      </c>
      <c r="F608" s="13">
        <v>64909</v>
      </c>
      <c r="G608" s="61">
        <v>49812211</v>
      </c>
      <c r="H608" s="13">
        <v>382</v>
      </c>
      <c r="I608" s="13">
        <v>3935</v>
      </c>
      <c r="J608" s="61">
        <v>1017076.75</v>
      </c>
      <c r="K608" s="13">
        <v>288</v>
      </c>
      <c r="L608" s="13">
        <v>2498</v>
      </c>
      <c r="M608" s="13">
        <v>3046</v>
      </c>
      <c r="N608" s="61">
        <v>2341886</v>
      </c>
      <c r="O608" s="13">
        <v>4192</v>
      </c>
      <c r="P608" s="13">
        <v>5415</v>
      </c>
      <c r="Q608" s="61">
        <v>5179250</v>
      </c>
      <c r="R608" s="13">
        <v>15846</v>
      </c>
      <c r="S608" s="61">
        <v>57333347</v>
      </c>
    </row>
    <row r="609" spans="2:19" s="1" customFormat="1" ht="7.7" customHeight="1" x14ac:dyDescent="0.2">
      <c r="B609" s="24"/>
      <c r="C609" s="135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</row>
    <row r="610" spans="2:19" s="1" customFormat="1" ht="11.85" customHeight="1" x14ac:dyDescent="0.15">
      <c r="B610" s="165" t="s">
        <v>2135</v>
      </c>
      <c r="C610" s="165" t="s">
        <v>185</v>
      </c>
      <c r="D610" s="17" t="s">
        <v>2000</v>
      </c>
      <c r="E610" s="8">
        <v>4905</v>
      </c>
      <c r="F610" s="8">
        <v>34485</v>
      </c>
      <c r="G610" s="55">
        <v>25090084</v>
      </c>
      <c r="H610" s="8">
        <v>99</v>
      </c>
      <c r="I610" s="8">
        <v>1288</v>
      </c>
      <c r="J610" s="55">
        <v>301815.65000000002</v>
      </c>
      <c r="K610" s="8">
        <v>161</v>
      </c>
      <c r="L610" s="8">
        <v>442</v>
      </c>
      <c r="M610" s="8">
        <v>600</v>
      </c>
      <c r="N610" s="55">
        <v>707817</v>
      </c>
      <c r="O610" s="8">
        <v>108</v>
      </c>
      <c r="P610" s="8">
        <v>134</v>
      </c>
      <c r="Q610" s="55">
        <v>37490</v>
      </c>
      <c r="R610" s="8">
        <v>5455</v>
      </c>
      <c r="S610" s="55">
        <v>25835391</v>
      </c>
    </row>
    <row r="611" spans="2:19" s="1" customFormat="1" ht="11.85" customHeight="1" x14ac:dyDescent="0.15">
      <c r="B611" s="165"/>
      <c r="C611" s="165"/>
      <c r="D611" s="17" t="s">
        <v>2002</v>
      </c>
      <c r="E611" s="10">
        <v>162</v>
      </c>
      <c r="F611" s="10">
        <v>522</v>
      </c>
      <c r="G611" s="59">
        <v>98479</v>
      </c>
      <c r="H611" s="10"/>
      <c r="I611" s="10">
        <v>0</v>
      </c>
      <c r="J611" s="59"/>
      <c r="K611" s="10"/>
      <c r="L611" s="10"/>
      <c r="M611" s="10"/>
      <c r="N611" s="59"/>
      <c r="O611" s="10"/>
      <c r="P611" s="10"/>
      <c r="Q611" s="59"/>
      <c r="R611" s="10">
        <v>162</v>
      </c>
      <c r="S611" s="59">
        <v>98479</v>
      </c>
    </row>
    <row r="612" spans="2:19" s="1" customFormat="1" ht="11.85" customHeight="1" x14ac:dyDescent="0.15">
      <c r="B612" s="170" t="s">
        <v>2136</v>
      </c>
      <c r="C612" s="170"/>
      <c r="D612" s="170"/>
      <c r="E612" s="13">
        <v>5067</v>
      </c>
      <c r="F612" s="13">
        <v>35007</v>
      </c>
      <c r="G612" s="61">
        <v>25188563</v>
      </c>
      <c r="H612" s="13">
        <v>99</v>
      </c>
      <c r="I612" s="13">
        <v>1288</v>
      </c>
      <c r="J612" s="61">
        <v>301815.65000000002</v>
      </c>
      <c r="K612" s="13">
        <v>161</v>
      </c>
      <c r="L612" s="13">
        <v>442</v>
      </c>
      <c r="M612" s="13">
        <v>600</v>
      </c>
      <c r="N612" s="61">
        <v>707817</v>
      </c>
      <c r="O612" s="13">
        <v>108</v>
      </c>
      <c r="P612" s="13">
        <v>134</v>
      </c>
      <c r="Q612" s="61">
        <v>37490</v>
      </c>
      <c r="R612" s="13">
        <v>5617</v>
      </c>
      <c r="S612" s="61">
        <v>25933870</v>
      </c>
    </row>
    <row r="613" spans="2:19" s="1" customFormat="1" ht="7.7" customHeight="1" x14ac:dyDescent="0.2">
      <c r="B613" s="24"/>
      <c r="C613" s="135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</row>
    <row r="614" spans="2:19" s="1" customFormat="1" ht="11.85" customHeight="1" x14ac:dyDescent="0.15">
      <c r="B614" s="165" t="s">
        <v>2137</v>
      </c>
      <c r="C614" s="165" t="s">
        <v>186</v>
      </c>
      <c r="D614" s="17" t="s">
        <v>2000</v>
      </c>
      <c r="E614" s="8">
        <v>25207</v>
      </c>
      <c r="F614" s="8">
        <v>222590</v>
      </c>
      <c r="G614" s="55">
        <v>132936341</v>
      </c>
      <c r="H614" s="8">
        <v>2215</v>
      </c>
      <c r="I614" s="8">
        <v>21839</v>
      </c>
      <c r="J614" s="55">
        <v>5889641.3099999996</v>
      </c>
      <c r="K614" s="8">
        <v>1184</v>
      </c>
      <c r="L614" s="8">
        <v>5690</v>
      </c>
      <c r="M614" s="8">
        <v>6512</v>
      </c>
      <c r="N614" s="55">
        <v>7925674</v>
      </c>
      <c r="O614" s="8">
        <v>3986</v>
      </c>
      <c r="P614" s="8">
        <v>4684</v>
      </c>
      <c r="Q614" s="55">
        <v>3865452</v>
      </c>
      <c r="R614" s="8">
        <v>34883</v>
      </c>
      <c r="S614" s="55">
        <v>144727467</v>
      </c>
    </row>
    <row r="615" spans="2:19" s="1" customFormat="1" ht="11.85" customHeight="1" x14ac:dyDescent="0.15">
      <c r="B615" s="165"/>
      <c r="C615" s="165"/>
      <c r="D615" s="17" t="s">
        <v>2002</v>
      </c>
      <c r="E615" s="10">
        <v>782</v>
      </c>
      <c r="F615" s="10">
        <v>5182</v>
      </c>
      <c r="G615" s="59">
        <v>1347227</v>
      </c>
      <c r="H615" s="10"/>
      <c r="I615" s="10">
        <v>0</v>
      </c>
      <c r="J615" s="59"/>
      <c r="K615" s="10"/>
      <c r="L615" s="10"/>
      <c r="M615" s="10"/>
      <c r="N615" s="59"/>
      <c r="O615" s="10"/>
      <c r="P615" s="10"/>
      <c r="Q615" s="59"/>
      <c r="R615" s="10">
        <v>782</v>
      </c>
      <c r="S615" s="59">
        <v>1347227</v>
      </c>
    </row>
    <row r="616" spans="2:19" s="1" customFormat="1" ht="11.85" customHeight="1" x14ac:dyDescent="0.15">
      <c r="B616" s="170" t="s">
        <v>2138</v>
      </c>
      <c r="C616" s="170"/>
      <c r="D616" s="170"/>
      <c r="E616" s="13">
        <v>25989</v>
      </c>
      <c r="F616" s="13">
        <v>227772</v>
      </c>
      <c r="G616" s="61">
        <v>134283568</v>
      </c>
      <c r="H616" s="13">
        <v>2215</v>
      </c>
      <c r="I616" s="13">
        <v>21839</v>
      </c>
      <c r="J616" s="61">
        <v>5889641.3099999996</v>
      </c>
      <c r="K616" s="13">
        <v>1184</v>
      </c>
      <c r="L616" s="13">
        <v>5690</v>
      </c>
      <c r="M616" s="13">
        <v>6512</v>
      </c>
      <c r="N616" s="61">
        <v>7925674</v>
      </c>
      <c r="O616" s="13">
        <v>3986</v>
      </c>
      <c r="P616" s="13">
        <v>4684</v>
      </c>
      <c r="Q616" s="61">
        <v>3865452</v>
      </c>
      <c r="R616" s="13">
        <v>35665</v>
      </c>
      <c r="S616" s="61">
        <v>146074694</v>
      </c>
    </row>
    <row r="617" spans="2:19" s="1" customFormat="1" ht="7.7" customHeight="1" x14ac:dyDescent="0.2">
      <c r="B617" s="24"/>
      <c r="C617" s="135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</row>
    <row r="618" spans="2:19" s="1" customFormat="1" ht="11.85" customHeight="1" x14ac:dyDescent="0.15">
      <c r="B618" s="165" t="s">
        <v>2139</v>
      </c>
      <c r="C618" s="165" t="s">
        <v>187</v>
      </c>
      <c r="D618" s="17" t="s">
        <v>2000</v>
      </c>
      <c r="E618" s="8">
        <v>28578</v>
      </c>
      <c r="F618" s="8">
        <v>235882</v>
      </c>
      <c r="G618" s="55">
        <v>116902063</v>
      </c>
      <c r="H618" s="8">
        <v>2827</v>
      </c>
      <c r="I618" s="8">
        <v>28277</v>
      </c>
      <c r="J618" s="55">
        <v>6034329.7800000003</v>
      </c>
      <c r="K618" s="8">
        <v>1198</v>
      </c>
      <c r="L618" s="8">
        <v>5470</v>
      </c>
      <c r="M618" s="8">
        <v>6373</v>
      </c>
      <c r="N618" s="55">
        <v>5186077</v>
      </c>
      <c r="O618" s="8">
        <v>8443</v>
      </c>
      <c r="P618" s="8">
        <v>9226</v>
      </c>
      <c r="Q618" s="55">
        <v>11516007</v>
      </c>
      <c r="R618" s="8">
        <v>42491</v>
      </c>
      <c r="S618" s="55">
        <v>133604147</v>
      </c>
    </row>
    <row r="619" spans="2:19" s="1" customFormat="1" ht="11.85" customHeight="1" x14ac:dyDescent="0.15">
      <c r="B619" s="165"/>
      <c r="C619" s="165"/>
      <c r="D619" s="17" t="s">
        <v>2002</v>
      </c>
      <c r="E619" s="10">
        <v>1080</v>
      </c>
      <c r="F619" s="10">
        <v>6309</v>
      </c>
      <c r="G619" s="59">
        <v>1674072</v>
      </c>
      <c r="H619" s="10"/>
      <c r="I619" s="10">
        <v>0</v>
      </c>
      <c r="J619" s="59"/>
      <c r="K619" s="10"/>
      <c r="L619" s="10"/>
      <c r="M619" s="10"/>
      <c r="N619" s="59"/>
      <c r="O619" s="10"/>
      <c r="P619" s="10"/>
      <c r="Q619" s="59"/>
      <c r="R619" s="10">
        <v>1080</v>
      </c>
      <c r="S619" s="59">
        <v>1674072</v>
      </c>
    </row>
    <row r="620" spans="2:19" s="1" customFormat="1" ht="11.85" customHeight="1" x14ac:dyDescent="0.15">
      <c r="B620" s="170" t="s">
        <v>2140</v>
      </c>
      <c r="C620" s="170"/>
      <c r="D620" s="170"/>
      <c r="E620" s="13">
        <v>29658</v>
      </c>
      <c r="F620" s="13">
        <v>242191</v>
      </c>
      <c r="G620" s="61">
        <v>118576135</v>
      </c>
      <c r="H620" s="13">
        <v>2827</v>
      </c>
      <c r="I620" s="13">
        <v>28277</v>
      </c>
      <c r="J620" s="61">
        <v>6034329.7800000003</v>
      </c>
      <c r="K620" s="13">
        <v>1198</v>
      </c>
      <c r="L620" s="13">
        <v>5470</v>
      </c>
      <c r="M620" s="13">
        <v>6373</v>
      </c>
      <c r="N620" s="61">
        <v>5186077</v>
      </c>
      <c r="O620" s="13">
        <v>8443</v>
      </c>
      <c r="P620" s="13">
        <v>9226</v>
      </c>
      <c r="Q620" s="61">
        <v>11516007</v>
      </c>
      <c r="R620" s="13">
        <v>43571</v>
      </c>
      <c r="S620" s="61">
        <v>135278219</v>
      </c>
    </row>
    <row r="621" spans="2:19" s="1" customFormat="1" ht="7.7" customHeight="1" x14ac:dyDescent="0.2">
      <c r="B621" s="24"/>
      <c r="C621" s="135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</row>
    <row r="622" spans="2:19" s="1" customFormat="1" ht="11.85" customHeight="1" x14ac:dyDescent="0.15">
      <c r="B622" s="165" t="s">
        <v>2141</v>
      </c>
      <c r="C622" s="165" t="s">
        <v>188</v>
      </c>
      <c r="D622" s="17" t="s">
        <v>2000</v>
      </c>
      <c r="E622" s="8">
        <v>343</v>
      </c>
      <c r="F622" s="8">
        <v>3303</v>
      </c>
      <c r="G622" s="55">
        <v>1081274</v>
      </c>
      <c r="H622" s="8">
        <v>10</v>
      </c>
      <c r="I622" s="8">
        <v>42</v>
      </c>
      <c r="J622" s="55">
        <v>7552.69</v>
      </c>
      <c r="K622" s="8">
        <v>10</v>
      </c>
      <c r="L622" s="8">
        <v>8</v>
      </c>
      <c r="M622" s="8">
        <v>13</v>
      </c>
      <c r="N622" s="55">
        <v>6505</v>
      </c>
      <c r="O622" s="8"/>
      <c r="P622" s="8"/>
      <c r="Q622" s="55"/>
      <c r="R622" s="8">
        <v>351</v>
      </c>
      <c r="S622" s="55">
        <v>1087779</v>
      </c>
    </row>
    <row r="623" spans="2:19" s="1" customFormat="1" ht="11.85" customHeight="1" x14ac:dyDescent="0.15">
      <c r="B623" s="165"/>
      <c r="C623" s="165"/>
      <c r="D623" s="17" t="s">
        <v>2001</v>
      </c>
      <c r="E623" s="10">
        <v>1958</v>
      </c>
      <c r="F623" s="10">
        <v>46849</v>
      </c>
      <c r="G623" s="59">
        <v>13651914</v>
      </c>
      <c r="H623" s="10">
        <v>517</v>
      </c>
      <c r="I623" s="10">
        <v>3105</v>
      </c>
      <c r="J623" s="59">
        <v>361580.12</v>
      </c>
      <c r="K623" s="10"/>
      <c r="L623" s="10"/>
      <c r="M623" s="10"/>
      <c r="N623" s="59"/>
      <c r="O623" s="10"/>
      <c r="P623" s="10"/>
      <c r="Q623" s="59"/>
      <c r="R623" s="10">
        <v>1958</v>
      </c>
      <c r="S623" s="59">
        <v>13651914</v>
      </c>
    </row>
    <row r="624" spans="2:19" s="1" customFormat="1" ht="11.85" customHeight="1" x14ac:dyDescent="0.15">
      <c r="B624" s="165"/>
      <c r="C624" s="165"/>
      <c r="D624" s="17" t="s">
        <v>2002</v>
      </c>
      <c r="E624" s="8">
        <v>1</v>
      </c>
      <c r="F624" s="8">
        <v>3</v>
      </c>
      <c r="G624" s="55">
        <v>661</v>
      </c>
      <c r="H624" s="8"/>
      <c r="I624" s="8">
        <v>0</v>
      </c>
      <c r="J624" s="55"/>
      <c r="K624" s="8"/>
      <c r="L624" s="8"/>
      <c r="M624" s="8"/>
      <c r="N624" s="55"/>
      <c r="O624" s="8"/>
      <c r="P624" s="8"/>
      <c r="Q624" s="55"/>
      <c r="R624" s="8">
        <v>1</v>
      </c>
      <c r="S624" s="55">
        <v>661</v>
      </c>
    </row>
    <row r="625" spans="2:19" s="1" customFormat="1" ht="11.85" customHeight="1" x14ac:dyDescent="0.15">
      <c r="B625" s="170" t="s">
        <v>2142</v>
      </c>
      <c r="C625" s="170"/>
      <c r="D625" s="170"/>
      <c r="E625" s="13">
        <v>2302</v>
      </c>
      <c r="F625" s="13">
        <v>50155</v>
      </c>
      <c r="G625" s="61">
        <v>14733849</v>
      </c>
      <c r="H625" s="13">
        <v>527</v>
      </c>
      <c r="I625" s="13">
        <v>3147</v>
      </c>
      <c r="J625" s="61">
        <v>369132.81</v>
      </c>
      <c r="K625" s="13">
        <v>10</v>
      </c>
      <c r="L625" s="13">
        <v>8</v>
      </c>
      <c r="M625" s="13">
        <v>13</v>
      </c>
      <c r="N625" s="61">
        <v>6505</v>
      </c>
      <c r="O625" s="13"/>
      <c r="P625" s="13"/>
      <c r="Q625" s="61"/>
      <c r="R625" s="13">
        <v>2310</v>
      </c>
      <c r="S625" s="61">
        <v>14740354</v>
      </c>
    </row>
    <row r="626" spans="2:19" s="1" customFormat="1" ht="7.7" customHeight="1" x14ac:dyDescent="0.2">
      <c r="B626" s="24"/>
      <c r="C626" s="135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</row>
    <row r="627" spans="2:19" s="1" customFormat="1" ht="11.85" customHeight="1" x14ac:dyDescent="0.15">
      <c r="B627" s="79" t="s">
        <v>2143</v>
      </c>
      <c r="C627" s="79" t="s">
        <v>189</v>
      </c>
      <c r="D627" s="17" t="s">
        <v>2001</v>
      </c>
      <c r="E627" s="10">
        <v>2053</v>
      </c>
      <c r="F627" s="10">
        <v>30567</v>
      </c>
      <c r="G627" s="59">
        <v>10336352</v>
      </c>
      <c r="H627" s="10">
        <v>72</v>
      </c>
      <c r="I627" s="10">
        <v>1434</v>
      </c>
      <c r="J627" s="59">
        <v>177804.19</v>
      </c>
      <c r="K627" s="10"/>
      <c r="L627" s="10"/>
      <c r="M627" s="10"/>
      <c r="N627" s="59"/>
      <c r="O627" s="10">
        <v>786</v>
      </c>
      <c r="P627" s="10">
        <v>2020</v>
      </c>
      <c r="Q627" s="59">
        <v>475953</v>
      </c>
      <c r="R627" s="10">
        <v>2839</v>
      </c>
      <c r="S627" s="59">
        <v>10812305</v>
      </c>
    </row>
    <row r="628" spans="2:19" s="1" customFormat="1" ht="11.85" customHeight="1" x14ac:dyDescent="0.15">
      <c r="B628" s="170" t="s">
        <v>2144</v>
      </c>
      <c r="C628" s="170"/>
      <c r="D628" s="170"/>
      <c r="E628" s="13">
        <v>2053</v>
      </c>
      <c r="F628" s="13">
        <v>30567</v>
      </c>
      <c r="G628" s="61">
        <v>10336352</v>
      </c>
      <c r="H628" s="13">
        <v>72</v>
      </c>
      <c r="I628" s="13">
        <v>1434</v>
      </c>
      <c r="J628" s="61">
        <v>177804.19</v>
      </c>
      <c r="K628" s="13"/>
      <c r="L628" s="13"/>
      <c r="M628" s="13"/>
      <c r="N628" s="61"/>
      <c r="O628" s="13">
        <v>786</v>
      </c>
      <c r="P628" s="13">
        <v>2020</v>
      </c>
      <c r="Q628" s="61">
        <v>475953</v>
      </c>
      <c r="R628" s="13">
        <v>2839</v>
      </c>
      <c r="S628" s="61">
        <v>10812305</v>
      </c>
    </row>
    <row r="629" spans="2:19" s="1" customFormat="1" ht="7.7" customHeight="1" x14ac:dyDescent="0.2">
      <c r="B629" s="24"/>
      <c r="C629" s="135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</row>
    <row r="630" spans="2:19" s="1" customFormat="1" ht="11.85" customHeight="1" x14ac:dyDescent="0.15">
      <c r="B630" s="79" t="s">
        <v>2145</v>
      </c>
      <c r="C630" s="79" t="s">
        <v>190</v>
      </c>
      <c r="D630" s="17" t="s">
        <v>2001</v>
      </c>
      <c r="E630" s="8">
        <v>1311</v>
      </c>
      <c r="F630" s="8">
        <v>41705</v>
      </c>
      <c r="G630" s="55">
        <v>12173534</v>
      </c>
      <c r="H630" s="8">
        <v>506</v>
      </c>
      <c r="I630" s="8">
        <v>5071</v>
      </c>
      <c r="J630" s="55">
        <v>611350.6</v>
      </c>
      <c r="K630" s="8"/>
      <c r="L630" s="8"/>
      <c r="M630" s="8"/>
      <c r="N630" s="55"/>
      <c r="O630" s="8"/>
      <c r="P630" s="8"/>
      <c r="Q630" s="55"/>
      <c r="R630" s="8">
        <v>1311</v>
      </c>
      <c r="S630" s="55">
        <v>12173534</v>
      </c>
    </row>
    <row r="631" spans="2:19" s="1" customFormat="1" ht="11.85" customHeight="1" x14ac:dyDescent="0.15">
      <c r="B631" s="170" t="s">
        <v>2146</v>
      </c>
      <c r="C631" s="170"/>
      <c r="D631" s="170"/>
      <c r="E631" s="13">
        <v>1311</v>
      </c>
      <c r="F631" s="13">
        <v>41705</v>
      </c>
      <c r="G631" s="61">
        <v>12173534</v>
      </c>
      <c r="H631" s="13">
        <v>506</v>
      </c>
      <c r="I631" s="13">
        <v>5071</v>
      </c>
      <c r="J631" s="61">
        <v>611350.6</v>
      </c>
      <c r="K631" s="13"/>
      <c r="L631" s="13"/>
      <c r="M631" s="13"/>
      <c r="N631" s="61"/>
      <c r="O631" s="13"/>
      <c r="P631" s="13"/>
      <c r="Q631" s="61"/>
      <c r="R631" s="13">
        <v>1311</v>
      </c>
      <c r="S631" s="61">
        <v>12173534</v>
      </c>
    </row>
    <row r="632" spans="2:19" s="1" customFormat="1" ht="7.7" customHeight="1" x14ac:dyDescent="0.2">
      <c r="B632" s="24"/>
      <c r="C632" s="135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</row>
    <row r="633" spans="2:19" s="1" customFormat="1" ht="11.85" customHeight="1" x14ac:dyDescent="0.15">
      <c r="B633" s="165" t="s">
        <v>2147</v>
      </c>
      <c r="C633" s="165" t="s">
        <v>191</v>
      </c>
      <c r="D633" s="17" t="s">
        <v>2001</v>
      </c>
      <c r="E633" s="10">
        <v>623</v>
      </c>
      <c r="F633" s="10">
        <v>18866</v>
      </c>
      <c r="G633" s="59">
        <v>5583824</v>
      </c>
      <c r="H633" s="10">
        <v>158</v>
      </c>
      <c r="I633" s="10">
        <v>722</v>
      </c>
      <c r="J633" s="59">
        <v>74442.97</v>
      </c>
      <c r="K633" s="10"/>
      <c r="L633" s="10"/>
      <c r="M633" s="10"/>
      <c r="N633" s="59"/>
      <c r="O633" s="10">
        <v>38</v>
      </c>
      <c r="P633" s="10">
        <v>976</v>
      </c>
      <c r="Q633" s="59">
        <v>262026</v>
      </c>
      <c r="R633" s="10">
        <v>661</v>
      </c>
      <c r="S633" s="59">
        <v>5845850</v>
      </c>
    </row>
    <row r="634" spans="2:19" s="1" customFormat="1" ht="11.85" customHeight="1" x14ac:dyDescent="0.15">
      <c r="B634" s="165"/>
      <c r="C634" s="165"/>
      <c r="D634" s="17" t="s">
        <v>2002</v>
      </c>
      <c r="E634" s="8">
        <v>301</v>
      </c>
      <c r="F634" s="8">
        <v>11531</v>
      </c>
      <c r="G634" s="55">
        <v>1774430</v>
      </c>
      <c r="H634" s="8">
        <v>27</v>
      </c>
      <c r="I634" s="8">
        <v>423</v>
      </c>
      <c r="J634" s="55">
        <v>39803.800000000003</v>
      </c>
      <c r="K634" s="8"/>
      <c r="L634" s="8"/>
      <c r="M634" s="8"/>
      <c r="N634" s="55"/>
      <c r="O634" s="8"/>
      <c r="P634" s="8"/>
      <c r="Q634" s="55"/>
      <c r="R634" s="8">
        <v>301</v>
      </c>
      <c r="S634" s="55">
        <v>1774430</v>
      </c>
    </row>
    <row r="635" spans="2:19" s="1" customFormat="1" ht="11.85" customHeight="1" x14ac:dyDescent="0.15">
      <c r="B635" s="170" t="s">
        <v>2148</v>
      </c>
      <c r="C635" s="170"/>
      <c r="D635" s="170"/>
      <c r="E635" s="13">
        <v>924</v>
      </c>
      <c r="F635" s="13">
        <v>30397</v>
      </c>
      <c r="G635" s="61">
        <v>7358254</v>
      </c>
      <c r="H635" s="13">
        <v>185</v>
      </c>
      <c r="I635" s="13">
        <v>1145</v>
      </c>
      <c r="J635" s="61">
        <v>114246.77</v>
      </c>
      <c r="K635" s="13"/>
      <c r="L635" s="13"/>
      <c r="M635" s="13"/>
      <c r="N635" s="61"/>
      <c r="O635" s="13">
        <v>38</v>
      </c>
      <c r="P635" s="13">
        <v>976</v>
      </c>
      <c r="Q635" s="61">
        <v>262026</v>
      </c>
      <c r="R635" s="13">
        <v>962</v>
      </c>
      <c r="S635" s="61">
        <v>7620280</v>
      </c>
    </row>
    <row r="636" spans="2:19" s="1" customFormat="1" ht="7.7" customHeight="1" x14ac:dyDescent="0.2">
      <c r="B636" s="24"/>
      <c r="C636" s="135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</row>
    <row r="637" spans="2:19" s="1" customFormat="1" ht="11.85" customHeight="1" x14ac:dyDescent="0.15">
      <c r="B637" s="165" t="s">
        <v>2149</v>
      </c>
      <c r="C637" s="165" t="s">
        <v>192</v>
      </c>
      <c r="D637" s="17" t="s">
        <v>2000</v>
      </c>
      <c r="E637" s="10">
        <v>4627</v>
      </c>
      <c r="F637" s="10">
        <v>37969</v>
      </c>
      <c r="G637" s="59">
        <v>36904237</v>
      </c>
      <c r="H637" s="10">
        <v>483</v>
      </c>
      <c r="I637" s="10">
        <v>4083</v>
      </c>
      <c r="J637" s="59">
        <v>1665559.24</v>
      </c>
      <c r="K637" s="10">
        <v>172</v>
      </c>
      <c r="L637" s="10">
        <v>2876</v>
      </c>
      <c r="M637" s="10">
        <v>2977</v>
      </c>
      <c r="N637" s="59">
        <v>10664117</v>
      </c>
      <c r="O637" s="10"/>
      <c r="P637" s="10"/>
      <c r="Q637" s="59"/>
      <c r="R637" s="10">
        <v>7503</v>
      </c>
      <c r="S637" s="59">
        <v>47568354</v>
      </c>
    </row>
    <row r="638" spans="2:19" s="1" customFormat="1" ht="11.85" customHeight="1" x14ac:dyDescent="0.15">
      <c r="B638" s="165"/>
      <c r="C638" s="165"/>
      <c r="D638" s="17" t="s">
        <v>2001</v>
      </c>
      <c r="E638" s="8">
        <v>29</v>
      </c>
      <c r="F638" s="8">
        <v>293</v>
      </c>
      <c r="G638" s="55">
        <v>85419</v>
      </c>
      <c r="H638" s="8"/>
      <c r="I638" s="8">
        <v>0</v>
      </c>
      <c r="J638" s="55"/>
      <c r="K638" s="8"/>
      <c r="L638" s="8"/>
      <c r="M638" s="8"/>
      <c r="N638" s="55"/>
      <c r="O638" s="8"/>
      <c r="P638" s="8"/>
      <c r="Q638" s="55"/>
      <c r="R638" s="8">
        <v>29</v>
      </c>
      <c r="S638" s="55">
        <v>85419</v>
      </c>
    </row>
    <row r="639" spans="2:19" s="1" customFormat="1" ht="11.85" customHeight="1" x14ac:dyDescent="0.15">
      <c r="B639" s="165"/>
      <c r="C639" s="165"/>
      <c r="D639" s="17" t="s">
        <v>2002</v>
      </c>
      <c r="E639" s="10">
        <v>44</v>
      </c>
      <c r="F639" s="10">
        <v>133</v>
      </c>
      <c r="G639" s="59">
        <v>22146</v>
      </c>
      <c r="H639" s="10"/>
      <c r="I639" s="10">
        <v>0</v>
      </c>
      <c r="J639" s="59"/>
      <c r="K639" s="10"/>
      <c r="L639" s="10"/>
      <c r="M639" s="10"/>
      <c r="N639" s="59"/>
      <c r="O639" s="10"/>
      <c r="P639" s="10"/>
      <c r="Q639" s="59"/>
      <c r="R639" s="10">
        <v>44</v>
      </c>
      <c r="S639" s="59">
        <v>22146</v>
      </c>
    </row>
    <row r="640" spans="2:19" s="1" customFormat="1" ht="11.85" customHeight="1" x14ac:dyDescent="0.15">
      <c r="B640" s="170" t="s">
        <v>2150</v>
      </c>
      <c r="C640" s="170"/>
      <c r="D640" s="170"/>
      <c r="E640" s="13">
        <v>4700</v>
      </c>
      <c r="F640" s="13">
        <v>38395</v>
      </c>
      <c r="G640" s="61">
        <v>37011802</v>
      </c>
      <c r="H640" s="13">
        <v>483</v>
      </c>
      <c r="I640" s="13">
        <v>4083</v>
      </c>
      <c r="J640" s="61">
        <v>1665559.24</v>
      </c>
      <c r="K640" s="13">
        <v>172</v>
      </c>
      <c r="L640" s="13">
        <v>2876</v>
      </c>
      <c r="M640" s="13">
        <v>2977</v>
      </c>
      <c r="N640" s="61">
        <v>10664117</v>
      </c>
      <c r="O640" s="13"/>
      <c r="P640" s="13"/>
      <c r="Q640" s="61"/>
      <c r="R640" s="13">
        <v>7576</v>
      </c>
      <c r="S640" s="61">
        <v>47675919</v>
      </c>
    </row>
    <row r="641" spans="2:19" s="1" customFormat="1" ht="7.7" customHeight="1" x14ac:dyDescent="0.2">
      <c r="B641" s="24"/>
      <c r="C641" s="135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</row>
    <row r="642" spans="2:19" s="1" customFormat="1" ht="11.85" customHeight="1" x14ac:dyDescent="0.15">
      <c r="B642" s="165" t="s">
        <v>2151</v>
      </c>
      <c r="C642" s="165" t="s">
        <v>193</v>
      </c>
      <c r="D642" s="17" t="s">
        <v>2000</v>
      </c>
      <c r="E642" s="8">
        <v>25609</v>
      </c>
      <c r="F642" s="8">
        <v>222096</v>
      </c>
      <c r="G642" s="55">
        <v>159063134</v>
      </c>
      <c r="H642" s="8">
        <v>2269</v>
      </c>
      <c r="I642" s="8">
        <v>22201</v>
      </c>
      <c r="J642" s="55">
        <v>6985332.7599999998</v>
      </c>
      <c r="K642" s="8">
        <v>1041</v>
      </c>
      <c r="L642" s="8">
        <v>6941</v>
      </c>
      <c r="M642" s="8">
        <v>7795</v>
      </c>
      <c r="N642" s="55">
        <v>14513174</v>
      </c>
      <c r="O642" s="8">
        <v>6646</v>
      </c>
      <c r="P642" s="8">
        <v>7445</v>
      </c>
      <c r="Q642" s="55">
        <v>9197111</v>
      </c>
      <c r="R642" s="8">
        <v>39196</v>
      </c>
      <c r="S642" s="55">
        <v>182773419</v>
      </c>
    </row>
    <row r="643" spans="2:19" s="1" customFormat="1" ht="11.85" customHeight="1" x14ac:dyDescent="0.15">
      <c r="B643" s="165"/>
      <c r="C643" s="165"/>
      <c r="D643" s="17" t="s">
        <v>2001</v>
      </c>
      <c r="E643" s="10">
        <v>1146</v>
      </c>
      <c r="F643" s="10">
        <v>28463</v>
      </c>
      <c r="G643" s="59">
        <v>9570604</v>
      </c>
      <c r="H643" s="10">
        <v>217</v>
      </c>
      <c r="I643" s="10">
        <v>2087</v>
      </c>
      <c r="J643" s="59">
        <v>250149</v>
      </c>
      <c r="K643" s="10"/>
      <c r="L643" s="10"/>
      <c r="M643" s="10"/>
      <c r="N643" s="59"/>
      <c r="O643" s="10"/>
      <c r="P643" s="10"/>
      <c r="Q643" s="59"/>
      <c r="R643" s="10">
        <v>1146</v>
      </c>
      <c r="S643" s="59">
        <v>9570604</v>
      </c>
    </row>
    <row r="644" spans="2:19" s="1" customFormat="1" ht="11.85" customHeight="1" x14ac:dyDescent="0.15">
      <c r="B644" s="165"/>
      <c r="C644" s="165"/>
      <c r="D644" s="17" t="s">
        <v>2002</v>
      </c>
      <c r="E644" s="8">
        <v>447</v>
      </c>
      <c r="F644" s="8">
        <v>1286</v>
      </c>
      <c r="G644" s="55">
        <v>272516</v>
      </c>
      <c r="H644" s="8"/>
      <c r="I644" s="8">
        <v>0</v>
      </c>
      <c r="J644" s="55"/>
      <c r="K644" s="8"/>
      <c r="L644" s="8"/>
      <c r="M644" s="8"/>
      <c r="N644" s="55"/>
      <c r="O644" s="8"/>
      <c r="P644" s="8"/>
      <c r="Q644" s="55"/>
      <c r="R644" s="8">
        <v>447</v>
      </c>
      <c r="S644" s="55">
        <v>272516</v>
      </c>
    </row>
    <row r="645" spans="2:19" s="1" customFormat="1" ht="11.85" customHeight="1" x14ac:dyDescent="0.15">
      <c r="B645" s="170" t="s">
        <v>2152</v>
      </c>
      <c r="C645" s="170"/>
      <c r="D645" s="170"/>
      <c r="E645" s="13">
        <v>27202</v>
      </c>
      <c r="F645" s="13">
        <v>251845</v>
      </c>
      <c r="G645" s="61">
        <v>168906254</v>
      </c>
      <c r="H645" s="13">
        <v>2486</v>
      </c>
      <c r="I645" s="13">
        <v>24288</v>
      </c>
      <c r="J645" s="61">
        <v>7235481.7599999998</v>
      </c>
      <c r="K645" s="13">
        <v>1041</v>
      </c>
      <c r="L645" s="13">
        <v>6941</v>
      </c>
      <c r="M645" s="13">
        <v>7795</v>
      </c>
      <c r="N645" s="61">
        <v>14513174</v>
      </c>
      <c r="O645" s="13">
        <v>6646</v>
      </c>
      <c r="P645" s="13">
        <v>7445</v>
      </c>
      <c r="Q645" s="61">
        <v>9197111</v>
      </c>
      <c r="R645" s="13">
        <v>40789</v>
      </c>
      <c r="S645" s="61">
        <v>192616539</v>
      </c>
    </row>
    <row r="646" spans="2:19" s="1" customFormat="1" ht="7.7" customHeight="1" x14ac:dyDescent="0.2">
      <c r="B646" s="24"/>
      <c r="C646" s="135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</row>
    <row r="647" spans="2:19" s="1" customFormat="1" ht="11.85" customHeight="1" x14ac:dyDescent="0.15">
      <c r="B647" s="165" t="s">
        <v>2153</v>
      </c>
      <c r="C647" s="165" t="s">
        <v>194</v>
      </c>
      <c r="D647" s="17" t="s">
        <v>2000</v>
      </c>
      <c r="E647" s="10">
        <v>2112</v>
      </c>
      <c r="F647" s="10">
        <v>15561</v>
      </c>
      <c r="G647" s="59">
        <v>9362295</v>
      </c>
      <c r="H647" s="10">
        <v>110</v>
      </c>
      <c r="I647" s="10">
        <v>790</v>
      </c>
      <c r="J647" s="59">
        <v>192492.45</v>
      </c>
      <c r="K647" s="10">
        <v>84</v>
      </c>
      <c r="L647" s="10">
        <v>516</v>
      </c>
      <c r="M647" s="10">
        <v>608</v>
      </c>
      <c r="N647" s="59">
        <v>1536924</v>
      </c>
      <c r="O647" s="10">
        <v>441</v>
      </c>
      <c r="P647" s="10">
        <v>1114</v>
      </c>
      <c r="Q647" s="59">
        <v>485335</v>
      </c>
      <c r="R647" s="10">
        <v>3069</v>
      </c>
      <c r="S647" s="59">
        <v>11384554</v>
      </c>
    </row>
    <row r="648" spans="2:19" s="1" customFormat="1" ht="11.85" customHeight="1" x14ac:dyDescent="0.15">
      <c r="B648" s="165"/>
      <c r="C648" s="165"/>
      <c r="D648" s="17" t="s">
        <v>2001</v>
      </c>
      <c r="E648" s="8">
        <v>1186</v>
      </c>
      <c r="F648" s="8">
        <v>29289</v>
      </c>
      <c r="G648" s="55">
        <v>9554380</v>
      </c>
      <c r="H648" s="8">
        <v>147</v>
      </c>
      <c r="I648" s="8">
        <v>1595</v>
      </c>
      <c r="J648" s="55">
        <v>204295.39</v>
      </c>
      <c r="K648" s="8"/>
      <c r="L648" s="8"/>
      <c r="M648" s="8"/>
      <c r="N648" s="55"/>
      <c r="O648" s="8"/>
      <c r="P648" s="8"/>
      <c r="Q648" s="55"/>
      <c r="R648" s="8">
        <v>1186</v>
      </c>
      <c r="S648" s="55">
        <v>9554380</v>
      </c>
    </row>
    <row r="649" spans="2:19" s="1" customFormat="1" ht="11.85" customHeight="1" x14ac:dyDescent="0.15">
      <c r="B649" s="165"/>
      <c r="C649" s="165"/>
      <c r="D649" s="17" t="s">
        <v>2002</v>
      </c>
      <c r="E649" s="10">
        <v>36</v>
      </c>
      <c r="F649" s="10">
        <v>113</v>
      </c>
      <c r="G649" s="59">
        <v>26569</v>
      </c>
      <c r="H649" s="10"/>
      <c r="I649" s="10">
        <v>0</v>
      </c>
      <c r="J649" s="59"/>
      <c r="K649" s="10"/>
      <c r="L649" s="10"/>
      <c r="M649" s="10"/>
      <c r="N649" s="59"/>
      <c r="O649" s="10"/>
      <c r="P649" s="10"/>
      <c r="Q649" s="59"/>
      <c r="R649" s="10">
        <v>36</v>
      </c>
      <c r="S649" s="59">
        <v>26569</v>
      </c>
    </row>
    <row r="650" spans="2:19" s="1" customFormat="1" ht="11.85" customHeight="1" x14ac:dyDescent="0.15">
      <c r="B650" s="165"/>
      <c r="C650" s="79" t="s">
        <v>195</v>
      </c>
      <c r="D650" s="17" t="s">
        <v>2000</v>
      </c>
      <c r="E650" s="8">
        <v>1346</v>
      </c>
      <c r="F650" s="8">
        <v>5505</v>
      </c>
      <c r="G650" s="55">
        <v>7825162</v>
      </c>
      <c r="H650" s="8">
        <v>5</v>
      </c>
      <c r="I650" s="8">
        <v>32</v>
      </c>
      <c r="J650" s="55">
        <v>8062</v>
      </c>
      <c r="K650" s="8">
        <v>12</v>
      </c>
      <c r="L650" s="8">
        <v>621</v>
      </c>
      <c r="M650" s="8">
        <v>631</v>
      </c>
      <c r="N650" s="55">
        <v>1249773</v>
      </c>
      <c r="O650" s="8">
        <v>1406</v>
      </c>
      <c r="P650" s="8">
        <v>1404</v>
      </c>
      <c r="Q650" s="55">
        <v>2041891</v>
      </c>
      <c r="R650" s="8">
        <v>3373</v>
      </c>
      <c r="S650" s="55">
        <v>11116826</v>
      </c>
    </row>
    <row r="651" spans="2:19" s="1" customFormat="1" ht="11.85" customHeight="1" x14ac:dyDescent="0.15">
      <c r="B651" s="170" t="s">
        <v>2154</v>
      </c>
      <c r="C651" s="170"/>
      <c r="D651" s="170"/>
      <c r="E651" s="13">
        <v>4680</v>
      </c>
      <c r="F651" s="13">
        <v>50468</v>
      </c>
      <c r="G651" s="61">
        <v>26768406</v>
      </c>
      <c r="H651" s="13">
        <v>262</v>
      </c>
      <c r="I651" s="13">
        <v>2417</v>
      </c>
      <c r="J651" s="61">
        <v>404849.84</v>
      </c>
      <c r="K651" s="13">
        <v>96</v>
      </c>
      <c r="L651" s="13">
        <v>1137</v>
      </c>
      <c r="M651" s="13">
        <v>1239</v>
      </c>
      <c r="N651" s="61">
        <v>2786697</v>
      </c>
      <c r="O651" s="13">
        <v>1847</v>
      </c>
      <c r="P651" s="13">
        <v>2518</v>
      </c>
      <c r="Q651" s="61">
        <v>2527226</v>
      </c>
      <c r="R651" s="13">
        <v>7664</v>
      </c>
      <c r="S651" s="61">
        <v>32082329</v>
      </c>
    </row>
    <row r="652" spans="2:19" s="1" customFormat="1" ht="7.7" customHeight="1" x14ac:dyDescent="0.2">
      <c r="B652" s="24"/>
      <c r="C652" s="135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</row>
    <row r="653" spans="2:19" s="1" customFormat="1" ht="11.85" customHeight="1" x14ac:dyDescent="0.15">
      <c r="B653" s="79" t="s">
        <v>2155</v>
      </c>
      <c r="C653" s="79" t="s">
        <v>196</v>
      </c>
      <c r="D653" s="17" t="s">
        <v>2001</v>
      </c>
      <c r="E653" s="10">
        <v>1331</v>
      </c>
      <c r="F653" s="10">
        <v>37215</v>
      </c>
      <c r="G653" s="59">
        <v>12940040</v>
      </c>
      <c r="H653" s="10">
        <v>133</v>
      </c>
      <c r="I653" s="10">
        <v>1106</v>
      </c>
      <c r="J653" s="59">
        <v>148469.41</v>
      </c>
      <c r="K653" s="10"/>
      <c r="L653" s="10"/>
      <c r="M653" s="10"/>
      <c r="N653" s="59"/>
      <c r="O653" s="10">
        <v>39</v>
      </c>
      <c r="P653" s="10">
        <v>1329</v>
      </c>
      <c r="Q653" s="59">
        <v>351715</v>
      </c>
      <c r="R653" s="10">
        <v>1370</v>
      </c>
      <c r="S653" s="59">
        <v>13291755</v>
      </c>
    </row>
    <row r="654" spans="2:19" s="1" customFormat="1" ht="11.85" customHeight="1" x14ac:dyDescent="0.15">
      <c r="B654" s="170" t="s">
        <v>2156</v>
      </c>
      <c r="C654" s="170"/>
      <c r="D654" s="170"/>
      <c r="E654" s="13">
        <v>1331</v>
      </c>
      <c r="F654" s="13">
        <v>37215</v>
      </c>
      <c r="G654" s="61">
        <v>12940040</v>
      </c>
      <c r="H654" s="13">
        <v>133</v>
      </c>
      <c r="I654" s="13">
        <v>1106</v>
      </c>
      <c r="J654" s="61">
        <v>148469.41</v>
      </c>
      <c r="K654" s="13"/>
      <c r="L654" s="13"/>
      <c r="M654" s="13"/>
      <c r="N654" s="61"/>
      <c r="O654" s="13">
        <v>39</v>
      </c>
      <c r="P654" s="13">
        <v>1329</v>
      </c>
      <c r="Q654" s="61">
        <v>351715</v>
      </c>
      <c r="R654" s="13">
        <v>1370</v>
      </c>
      <c r="S654" s="61">
        <v>13291755</v>
      </c>
    </row>
    <row r="655" spans="2:19" s="1" customFormat="1" ht="7.7" customHeight="1" x14ac:dyDescent="0.2">
      <c r="B655" s="24"/>
      <c r="C655" s="135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</row>
    <row r="656" spans="2:19" s="1" customFormat="1" ht="11.85" customHeight="1" x14ac:dyDescent="0.15">
      <c r="B656" s="165" t="s">
        <v>2157</v>
      </c>
      <c r="C656" s="165" t="s">
        <v>197</v>
      </c>
      <c r="D656" s="17" t="s">
        <v>2000</v>
      </c>
      <c r="E656" s="8">
        <v>3417</v>
      </c>
      <c r="F656" s="8">
        <v>22269</v>
      </c>
      <c r="G656" s="55">
        <v>11435732</v>
      </c>
      <c r="H656" s="8">
        <v>121</v>
      </c>
      <c r="I656" s="8">
        <v>906</v>
      </c>
      <c r="J656" s="55">
        <v>156712.04999999999</v>
      </c>
      <c r="K656" s="8">
        <v>143</v>
      </c>
      <c r="L656" s="8">
        <v>694</v>
      </c>
      <c r="M656" s="8">
        <v>856</v>
      </c>
      <c r="N656" s="55">
        <v>826309</v>
      </c>
      <c r="O656" s="8">
        <v>851</v>
      </c>
      <c r="P656" s="8">
        <v>855</v>
      </c>
      <c r="Q656" s="55">
        <v>1377237</v>
      </c>
      <c r="R656" s="8">
        <v>4962</v>
      </c>
      <c r="S656" s="55">
        <v>13639278</v>
      </c>
    </row>
    <row r="657" spans="2:19" s="1" customFormat="1" ht="11.85" customHeight="1" x14ac:dyDescent="0.15">
      <c r="B657" s="165"/>
      <c r="C657" s="165"/>
      <c r="D657" s="17" t="s">
        <v>2001</v>
      </c>
      <c r="E657" s="10">
        <v>2257</v>
      </c>
      <c r="F657" s="10">
        <v>72087</v>
      </c>
      <c r="G657" s="59">
        <v>23450383</v>
      </c>
      <c r="H657" s="10">
        <v>533</v>
      </c>
      <c r="I657" s="10">
        <v>7435</v>
      </c>
      <c r="J657" s="59">
        <v>975127.22</v>
      </c>
      <c r="K657" s="10"/>
      <c r="L657" s="10"/>
      <c r="M657" s="10"/>
      <c r="N657" s="59"/>
      <c r="O657" s="10"/>
      <c r="P657" s="10"/>
      <c r="Q657" s="59"/>
      <c r="R657" s="10">
        <v>2257</v>
      </c>
      <c r="S657" s="59">
        <v>23450383</v>
      </c>
    </row>
    <row r="658" spans="2:19" s="1" customFormat="1" ht="11.85" customHeight="1" x14ac:dyDescent="0.15">
      <c r="B658" s="165"/>
      <c r="C658" s="165"/>
      <c r="D658" s="17" t="s">
        <v>2002</v>
      </c>
      <c r="E658" s="8">
        <v>44</v>
      </c>
      <c r="F658" s="8">
        <v>136</v>
      </c>
      <c r="G658" s="55">
        <v>23466</v>
      </c>
      <c r="H658" s="8"/>
      <c r="I658" s="8">
        <v>0</v>
      </c>
      <c r="J658" s="55"/>
      <c r="K658" s="8"/>
      <c r="L658" s="8"/>
      <c r="M658" s="8"/>
      <c r="N658" s="55"/>
      <c r="O658" s="8"/>
      <c r="P658" s="8"/>
      <c r="Q658" s="55"/>
      <c r="R658" s="8">
        <v>44</v>
      </c>
      <c r="S658" s="55">
        <v>23466</v>
      </c>
    </row>
    <row r="659" spans="2:19" s="1" customFormat="1" ht="11.85" customHeight="1" x14ac:dyDescent="0.15">
      <c r="B659" s="170" t="s">
        <v>2158</v>
      </c>
      <c r="C659" s="170"/>
      <c r="D659" s="170"/>
      <c r="E659" s="13">
        <v>5718</v>
      </c>
      <c r="F659" s="13">
        <v>94492</v>
      </c>
      <c r="G659" s="61">
        <v>34909581</v>
      </c>
      <c r="H659" s="13">
        <v>654</v>
      </c>
      <c r="I659" s="13">
        <v>8341</v>
      </c>
      <c r="J659" s="61">
        <v>1131839.27</v>
      </c>
      <c r="K659" s="13">
        <v>143</v>
      </c>
      <c r="L659" s="13">
        <v>694</v>
      </c>
      <c r="M659" s="13">
        <v>856</v>
      </c>
      <c r="N659" s="61">
        <v>826309</v>
      </c>
      <c r="O659" s="13">
        <v>851</v>
      </c>
      <c r="P659" s="13">
        <v>855</v>
      </c>
      <c r="Q659" s="61">
        <v>1377237</v>
      </c>
      <c r="R659" s="13">
        <v>7263</v>
      </c>
      <c r="S659" s="61">
        <v>37113127</v>
      </c>
    </row>
    <row r="660" spans="2:19" s="1" customFormat="1" ht="7.7" customHeight="1" x14ac:dyDescent="0.2">
      <c r="B660" s="24"/>
      <c r="C660" s="135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</row>
    <row r="661" spans="2:19" s="1" customFormat="1" ht="11.85" customHeight="1" x14ac:dyDescent="0.15">
      <c r="B661" s="165" t="s">
        <v>2159</v>
      </c>
      <c r="C661" s="165" t="s">
        <v>198</v>
      </c>
      <c r="D661" s="17" t="s">
        <v>2000</v>
      </c>
      <c r="E661" s="10">
        <v>2972</v>
      </c>
      <c r="F661" s="10">
        <v>21596</v>
      </c>
      <c r="G661" s="59">
        <v>8144358</v>
      </c>
      <c r="H661" s="10">
        <v>34</v>
      </c>
      <c r="I661" s="10">
        <v>183</v>
      </c>
      <c r="J661" s="59">
        <v>29210.47</v>
      </c>
      <c r="K661" s="10">
        <v>78</v>
      </c>
      <c r="L661" s="10">
        <v>187</v>
      </c>
      <c r="M661" s="10">
        <v>286</v>
      </c>
      <c r="N661" s="59">
        <v>63329</v>
      </c>
      <c r="O661" s="10">
        <v>257</v>
      </c>
      <c r="P661" s="10">
        <v>427</v>
      </c>
      <c r="Q661" s="59">
        <v>89253</v>
      </c>
      <c r="R661" s="10">
        <v>3416</v>
      </c>
      <c r="S661" s="59">
        <v>8296940</v>
      </c>
    </row>
    <row r="662" spans="2:19" s="1" customFormat="1" ht="11.85" customHeight="1" x14ac:dyDescent="0.15">
      <c r="B662" s="165"/>
      <c r="C662" s="165"/>
      <c r="D662" s="17" t="s">
        <v>2001</v>
      </c>
      <c r="E662" s="8">
        <v>278</v>
      </c>
      <c r="F662" s="8">
        <v>12634</v>
      </c>
      <c r="G662" s="55">
        <v>4860475</v>
      </c>
      <c r="H662" s="8">
        <v>29</v>
      </c>
      <c r="I662" s="8">
        <v>227</v>
      </c>
      <c r="J662" s="55">
        <v>23502.9</v>
      </c>
      <c r="K662" s="8"/>
      <c r="L662" s="8"/>
      <c r="M662" s="8"/>
      <c r="N662" s="55"/>
      <c r="O662" s="8"/>
      <c r="P662" s="8"/>
      <c r="Q662" s="55"/>
      <c r="R662" s="8">
        <v>278</v>
      </c>
      <c r="S662" s="55">
        <v>4860475</v>
      </c>
    </row>
    <row r="663" spans="2:19" s="1" customFormat="1" ht="11.85" customHeight="1" x14ac:dyDescent="0.15">
      <c r="B663" s="165"/>
      <c r="C663" s="165"/>
      <c r="D663" s="17" t="s">
        <v>2002</v>
      </c>
      <c r="E663" s="10">
        <v>343</v>
      </c>
      <c r="F663" s="10">
        <v>3789</v>
      </c>
      <c r="G663" s="59">
        <v>548866</v>
      </c>
      <c r="H663" s="10">
        <v>2</v>
      </c>
      <c r="I663" s="10">
        <v>1189</v>
      </c>
      <c r="J663" s="59">
        <v>111873.8</v>
      </c>
      <c r="K663" s="10"/>
      <c r="L663" s="10"/>
      <c r="M663" s="10"/>
      <c r="N663" s="59"/>
      <c r="O663" s="10"/>
      <c r="P663" s="10"/>
      <c r="Q663" s="59"/>
      <c r="R663" s="10">
        <v>343</v>
      </c>
      <c r="S663" s="59">
        <v>548866</v>
      </c>
    </row>
    <row r="664" spans="2:19" s="1" customFormat="1" ht="11.85" customHeight="1" x14ac:dyDescent="0.15">
      <c r="B664" s="170" t="s">
        <v>2160</v>
      </c>
      <c r="C664" s="170"/>
      <c r="D664" s="170"/>
      <c r="E664" s="13">
        <v>3593</v>
      </c>
      <c r="F664" s="13">
        <v>38019</v>
      </c>
      <c r="G664" s="61">
        <v>13553699</v>
      </c>
      <c r="H664" s="13">
        <v>65</v>
      </c>
      <c r="I664" s="13">
        <v>1599</v>
      </c>
      <c r="J664" s="61">
        <v>164587.17000000001</v>
      </c>
      <c r="K664" s="13">
        <v>78</v>
      </c>
      <c r="L664" s="13">
        <v>187</v>
      </c>
      <c r="M664" s="13">
        <v>286</v>
      </c>
      <c r="N664" s="61">
        <v>63329</v>
      </c>
      <c r="O664" s="13">
        <v>257</v>
      </c>
      <c r="P664" s="13">
        <v>427</v>
      </c>
      <c r="Q664" s="61">
        <v>89253</v>
      </c>
      <c r="R664" s="13">
        <v>4037</v>
      </c>
      <c r="S664" s="61">
        <v>13706281</v>
      </c>
    </row>
    <row r="665" spans="2:19" s="1" customFormat="1" ht="7.7" customHeight="1" x14ac:dyDescent="0.2">
      <c r="B665" s="24"/>
      <c r="C665" s="135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</row>
    <row r="666" spans="2:19" s="1" customFormat="1" ht="11.85" customHeight="1" x14ac:dyDescent="0.15">
      <c r="B666" s="79" t="s">
        <v>2161</v>
      </c>
      <c r="C666" s="79" t="s">
        <v>199</v>
      </c>
      <c r="D666" s="17" t="s">
        <v>2001</v>
      </c>
      <c r="E666" s="8">
        <v>2404</v>
      </c>
      <c r="F666" s="8">
        <v>74275</v>
      </c>
      <c r="G666" s="55">
        <v>23559315</v>
      </c>
      <c r="H666" s="8">
        <v>824</v>
      </c>
      <c r="I666" s="8">
        <v>9143</v>
      </c>
      <c r="J666" s="55">
        <v>1142533.68</v>
      </c>
      <c r="K666" s="8"/>
      <c r="L666" s="8"/>
      <c r="M666" s="8"/>
      <c r="N666" s="55"/>
      <c r="O666" s="8"/>
      <c r="P666" s="8"/>
      <c r="Q666" s="55"/>
      <c r="R666" s="8">
        <v>2404</v>
      </c>
      <c r="S666" s="55">
        <v>23559315</v>
      </c>
    </row>
    <row r="667" spans="2:19" s="1" customFormat="1" ht="11.85" customHeight="1" x14ac:dyDescent="0.15">
      <c r="B667" s="170" t="s">
        <v>2162</v>
      </c>
      <c r="C667" s="170"/>
      <c r="D667" s="170"/>
      <c r="E667" s="13">
        <v>2404</v>
      </c>
      <c r="F667" s="13">
        <v>74275</v>
      </c>
      <c r="G667" s="61">
        <v>23559315</v>
      </c>
      <c r="H667" s="13">
        <v>824</v>
      </c>
      <c r="I667" s="13">
        <v>9143</v>
      </c>
      <c r="J667" s="61">
        <v>1142533.68</v>
      </c>
      <c r="K667" s="13"/>
      <c r="L667" s="13"/>
      <c r="M667" s="13"/>
      <c r="N667" s="61"/>
      <c r="O667" s="13"/>
      <c r="P667" s="13"/>
      <c r="Q667" s="61"/>
      <c r="R667" s="13">
        <v>2404</v>
      </c>
      <c r="S667" s="61">
        <v>23559315</v>
      </c>
    </row>
    <row r="668" spans="2:19" s="1" customFormat="1" ht="7.7" customHeight="1" x14ac:dyDescent="0.2">
      <c r="B668" s="24"/>
      <c r="C668" s="135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</row>
    <row r="669" spans="2:19" s="1" customFormat="1" ht="11.85" customHeight="1" x14ac:dyDescent="0.15">
      <c r="B669" s="165" t="s">
        <v>2163</v>
      </c>
      <c r="C669" s="165" t="s">
        <v>200</v>
      </c>
      <c r="D669" s="17" t="s">
        <v>2000</v>
      </c>
      <c r="E669" s="10">
        <v>7045</v>
      </c>
      <c r="F669" s="10">
        <v>37242</v>
      </c>
      <c r="G669" s="59">
        <v>40909895</v>
      </c>
      <c r="H669" s="10">
        <v>134</v>
      </c>
      <c r="I669" s="10">
        <v>1476</v>
      </c>
      <c r="J669" s="59">
        <v>370754.93</v>
      </c>
      <c r="K669" s="10">
        <v>214</v>
      </c>
      <c r="L669" s="10">
        <v>1995</v>
      </c>
      <c r="M669" s="10">
        <v>2137</v>
      </c>
      <c r="N669" s="59">
        <v>3700257</v>
      </c>
      <c r="O669" s="10">
        <v>4327</v>
      </c>
      <c r="P669" s="10">
        <v>4395</v>
      </c>
      <c r="Q669" s="59">
        <v>7825494</v>
      </c>
      <c r="R669" s="10">
        <v>13367</v>
      </c>
      <c r="S669" s="59">
        <v>52435646</v>
      </c>
    </row>
    <row r="670" spans="2:19" s="1" customFormat="1" ht="11.85" customHeight="1" x14ac:dyDescent="0.15">
      <c r="B670" s="165"/>
      <c r="C670" s="165"/>
      <c r="D670" s="17" t="s">
        <v>2002</v>
      </c>
      <c r="E670" s="8">
        <v>611</v>
      </c>
      <c r="F670" s="8">
        <v>1280</v>
      </c>
      <c r="G670" s="55">
        <v>508661</v>
      </c>
      <c r="H670" s="8"/>
      <c r="I670" s="8">
        <v>0</v>
      </c>
      <c r="J670" s="55"/>
      <c r="K670" s="8"/>
      <c r="L670" s="8"/>
      <c r="M670" s="8"/>
      <c r="N670" s="55"/>
      <c r="O670" s="8"/>
      <c r="P670" s="8"/>
      <c r="Q670" s="55"/>
      <c r="R670" s="8">
        <v>611</v>
      </c>
      <c r="S670" s="55">
        <v>508661</v>
      </c>
    </row>
    <row r="671" spans="2:19" s="1" customFormat="1" ht="11.85" customHeight="1" x14ac:dyDescent="0.15">
      <c r="B671" s="170" t="s">
        <v>2164</v>
      </c>
      <c r="C671" s="170"/>
      <c r="D671" s="170"/>
      <c r="E671" s="13">
        <v>7656</v>
      </c>
      <c r="F671" s="13">
        <v>38522</v>
      </c>
      <c r="G671" s="61">
        <v>41418556</v>
      </c>
      <c r="H671" s="13">
        <v>134</v>
      </c>
      <c r="I671" s="13">
        <v>1476</v>
      </c>
      <c r="J671" s="61">
        <v>370754.93</v>
      </c>
      <c r="K671" s="13">
        <v>214</v>
      </c>
      <c r="L671" s="13">
        <v>1995</v>
      </c>
      <c r="M671" s="13">
        <v>2137</v>
      </c>
      <c r="N671" s="61">
        <v>3700257</v>
      </c>
      <c r="O671" s="13">
        <v>4327</v>
      </c>
      <c r="P671" s="13">
        <v>4395</v>
      </c>
      <c r="Q671" s="61">
        <v>7825494</v>
      </c>
      <c r="R671" s="13">
        <v>13978</v>
      </c>
      <c r="S671" s="61">
        <v>52944307</v>
      </c>
    </row>
    <row r="672" spans="2:19" s="1" customFormat="1" ht="7.7" customHeight="1" x14ac:dyDescent="0.2">
      <c r="B672" s="24"/>
      <c r="C672" s="135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</row>
    <row r="673" spans="2:19" s="1" customFormat="1" ht="11.85" customHeight="1" x14ac:dyDescent="0.15">
      <c r="B673" s="79" t="s">
        <v>2165</v>
      </c>
      <c r="C673" s="79" t="s">
        <v>201</v>
      </c>
      <c r="D673" s="17" t="s">
        <v>2001</v>
      </c>
      <c r="E673" s="10">
        <v>604</v>
      </c>
      <c r="F673" s="10">
        <v>19968</v>
      </c>
      <c r="G673" s="59">
        <v>6013911</v>
      </c>
      <c r="H673" s="10">
        <v>108</v>
      </c>
      <c r="I673" s="10">
        <v>810</v>
      </c>
      <c r="J673" s="59">
        <v>85050.21</v>
      </c>
      <c r="K673" s="10"/>
      <c r="L673" s="10"/>
      <c r="M673" s="10"/>
      <c r="N673" s="59"/>
      <c r="O673" s="10"/>
      <c r="P673" s="10"/>
      <c r="Q673" s="59"/>
      <c r="R673" s="10">
        <v>604</v>
      </c>
      <c r="S673" s="59">
        <v>6013911</v>
      </c>
    </row>
    <row r="674" spans="2:19" s="1" customFormat="1" ht="11.85" customHeight="1" x14ac:dyDescent="0.15">
      <c r="B674" s="170" t="s">
        <v>2166</v>
      </c>
      <c r="C674" s="170"/>
      <c r="D674" s="170"/>
      <c r="E674" s="13">
        <v>604</v>
      </c>
      <c r="F674" s="13">
        <v>19968</v>
      </c>
      <c r="G674" s="61">
        <v>6013911</v>
      </c>
      <c r="H674" s="13">
        <v>108</v>
      </c>
      <c r="I674" s="13">
        <v>810</v>
      </c>
      <c r="J674" s="61">
        <v>85050.21</v>
      </c>
      <c r="K674" s="13"/>
      <c r="L674" s="13"/>
      <c r="M674" s="13"/>
      <c r="N674" s="61"/>
      <c r="O674" s="13"/>
      <c r="P674" s="13"/>
      <c r="Q674" s="61"/>
      <c r="R674" s="13">
        <v>604</v>
      </c>
      <c r="S674" s="61">
        <v>6013911</v>
      </c>
    </row>
    <row r="675" spans="2:19" s="1" customFormat="1" ht="7.7" customHeight="1" x14ac:dyDescent="0.2">
      <c r="B675" s="24"/>
      <c r="C675" s="135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</row>
    <row r="676" spans="2:19" s="1" customFormat="1" ht="11.85" customHeight="1" x14ac:dyDescent="0.15">
      <c r="B676" s="165" t="s">
        <v>2167</v>
      </c>
      <c r="C676" s="165" t="s">
        <v>202</v>
      </c>
      <c r="D676" s="17" t="s">
        <v>2000</v>
      </c>
      <c r="E676" s="8">
        <v>17740</v>
      </c>
      <c r="F676" s="8">
        <v>142277</v>
      </c>
      <c r="G676" s="55">
        <v>125661046</v>
      </c>
      <c r="H676" s="8">
        <v>1098</v>
      </c>
      <c r="I676" s="8">
        <v>12033</v>
      </c>
      <c r="J676" s="55">
        <v>3232973.62</v>
      </c>
      <c r="K676" s="8">
        <v>584</v>
      </c>
      <c r="L676" s="8">
        <v>5310</v>
      </c>
      <c r="M676" s="8">
        <v>5650</v>
      </c>
      <c r="N676" s="55">
        <v>13463044</v>
      </c>
      <c r="O676" s="8">
        <v>10646</v>
      </c>
      <c r="P676" s="8">
        <v>10815</v>
      </c>
      <c r="Q676" s="55">
        <v>22007830</v>
      </c>
      <c r="R676" s="8">
        <v>33696</v>
      </c>
      <c r="S676" s="55">
        <v>161131920</v>
      </c>
    </row>
    <row r="677" spans="2:19" s="1" customFormat="1" ht="11.85" customHeight="1" x14ac:dyDescent="0.15">
      <c r="B677" s="165"/>
      <c r="C677" s="165"/>
      <c r="D677" s="17" t="s">
        <v>2001</v>
      </c>
      <c r="E677" s="10">
        <v>2125</v>
      </c>
      <c r="F677" s="10">
        <v>26016</v>
      </c>
      <c r="G677" s="59">
        <v>7815883</v>
      </c>
      <c r="H677" s="10">
        <v>102</v>
      </c>
      <c r="I677" s="10">
        <v>2121</v>
      </c>
      <c r="J677" s="59">
        <v>292125.15999999997</v>
      </c>
      <c r="K677" s="10"/>
      <c r="L677" s="10"/>
      <c r="M677" s="10"/>
      <c r="N677" s="59"/>
      <c r="O677" s="10"/>
      <c r="P677" s="10"/>
      <c r="Q677" s="59"/>
      <c r="R677" s="10">
        <v>2125</v>
      </c>
      <c r="S677" s="59">
        <v>7815883</v>
      </c>
    </row>
    <row r="678" spans="2:19" s="1" customFormat="1" ht="11.85" customHeight="1" x14ac:dyDescent="0.15">
      <c r="B678" s="165"/>
      <c r="C678" s="165"/>
      <c r="D678" s="17" t="s">
        <v>2002</v>
      </c>
      <c r="E678" s="8">
        <v>253</v>
      </c>
      <c r="F678" s="8">
        <v>723</v>
      </c>
      <c r="G678" s="55">
        <v>200472</v>
      </c>
      <c r="H678" s="8"/>
      <c r="I678" s="8">
        <v>0</v>
      </c>
      <c r="J678" s="55"/>
      <c r="K678" s="8"/>
      <c r="L678" s="8"/>
      <c r="M678" s="8"/>
      <c r="N678" s="55"/>
      <c r="O678" s="8"/>
      <c r="P678" s="8"/>
      <c r="Q678" s="55"/>
      <c r="R678" s="8">
        <v>253</v>
      </c>
      <c r="S678" s="55">
        <v>200472</v>
      </c>
    </row>
    <row r="679" spans="2:19" s="1" customFormat="1" ht="11.85" customHeight="1" x14ac:dyDescent="0.15">
      <c r="B679" s="170" t="s">
        <v>2168</v>
      </c>
      <c r="C679" s="170"/>
      <c r="D679" s="170"/>
      <c r="E679" s="13">
        <v>20118</v>
      </c>
      <c r="F679" s="13">
        <v>169016</v>
      </c>
      <c r="G679" s="61">
        <v>133677401</v>
      </c>
      <c r="H679" s="13">
        <v>1200</v>
      </c>
      <c r="I679" s="13">
        <v>14154</v>
      </c>
      <c r="J679" s="61">
        <v>3525098.78</v>
      </c>
      <c r="K679" s="13">
        <v>584</v>
      </c>
      <c r="L679" s="13">
        <v>5310</v>
      </c>
      <c r="M679" s="13">
        <v>5650</v>
      </c>
      <c r="N679" s="61">
        <v>13463044</v>
      </c>
      <c r="O679" s="13">
        <v>10646</v>
      </c>
      <c r="P679" s="13">
        <v>10815</v>
      </c>
      <c r="Q679" s="61">
        <v>22007830</v>
      </c>
      <c r="R679" s="13">
        <v>36074</v>
      </c>
      <c r="S679" s="61">
        <v>169148275</v>
      </c>
    </row>
    <row r="680" spans="2:19" s="1" customFormat="1" ht="7.7" customHeight="1" x14ac:dyDescent="0.2">
      <c r="B680" s="24"/>
      <c r="C680" s="135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</row>
    <row r="681" spans="2:19" s="1" customFormat="1" ht="11.85" customHeight="1" x14ac:dyDescent="0.15">
      <c r="B681" s="79" t="s">
        <v>2169</v>
      </c>
      <c r="C681" s="79" t="s">
        <v>203</v>
      </c>
      <c r="D681" s="17" t="s">
        <v>2001</v>
      </c>
      <c r="E681" s="10">
        <v>362</v>
      </c>
      <c r="F681" s="10">
        <v>12999</v>
      </c>
      <c r="G681" s="59">
        <v>4704164</v>
      </c>
      <c r="H681" s="10">
        <v>57</v>
      </c>
      <c r="I681" s="10">
        <v>341</v>
      </c>
      <c r="J681" s="59">
        <v>42515.26</v>
      </c>
      <c r="K681" s="10"/>
      <c r="L681" s="10"/>
      <c r="M681" s="10"/>
      <c r="N681" s="59"/>
      <c r="O681" s="10"/>
      <c r="P681" s="10"/>
      <c r="Q681" s="59"/>
      <c r="R681" s="10">
        <v>362</v>
      </c>
      <c r="S681" s="59">
        <v>4704164</v>
      </c>
    </row>
    <row r="682" spans="2:19" s="1" customFormat="1" ht="11.85" customHeight="1" x14ac:dyDescent="0.15">
      <c r="B682" s="170" t="s">
        <v>2170</v>
      </c>
      <c r="C682" s="170"/>
      <c r="D682" s="170"/>
      <c r="E682" s="13">
        <v>362</v>
      </c>
      <c r="F682" s="13">
        <v>12999</v>
      </c>
      <c r="G682" s="61">
        <v>4704164</v>
      </c>
      <c r="H682" s="13">
        <v>57</v>
      </c>
      <c r="I682" s="13">
        <v>341</v>
      </c>
      <c r="J682" s="61">
        <v>42515.26</v>
      </c>
      <c r="K682" s="13"/>
      <c r="L682" s="13"/>
      <c r="M682" s="13"/>
      <c r="N682" s="61"/>
      <c r="O682" s="13"/>
      <c r="P682" s="13"/>
      <c r="Q682" s="61"/>
      <c r="R682" s="13">
        <v>362</v>
      </c>
      <c r="S682" s="61">
        <v>4704164</v>
      </c>
    </row>
    <row r="683" spans="2:19" s="1" customFormat="1" ht="7.7" customHeight="1" x14ac:dyDescent="0.2">
      <c r="B683" s="24"/>
      <c r="C683" s="135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</row>
    <row r="684" spans="2:19" s="1" customFormat="1" ht="11.85" customHeight="1" x14ac:dyDescent="0.15">
      <c r="B684" s="165" t="s">
        <v>2171</v>
      </c>
      <c r="C684" s="165" t="s">
        <v>204</v>
      </c>
      <c r="D684" s="17" t="s">
        <v>2000</v>
      </c>
      <c r="E684" s="8"/>
      <c r="F684" s="8"/>
      <c r="G684" s="55"/>
      <c r="H684" s="8"/>
      <c r="I684" s="8"/>
      <c r="J684" s="55"/>
      <c r="K684" s="8"/>
      <c r="L684" s="8"/>
      <c r="M684" s="8"/>
      <c r="N684" s="55"/>
      <c r="O684" s="8">
        <v>3</v>
      </c>
      <c r="P684" s="8">
        <v>3</v>
      </c>
      <c r="Q684" s="55">
        <v>480</v>
      </c>
      <c r="R684" s="8">
        <v>3</v>
      </c>
      <c r="S684" s="55">
        <v>480</v>
      </c>
    </row>
    <row r="685" spans="2:19" s="1" customFormat="1" ht="11.85" customHeight="1" x14ac:dyDescent="0.15">
      <c r="B685" s="165"/>
      <c r="C685" s="165"/>
      <c r="D685" s="17" t="s">
        <v>2001</v>
      </c>
      <c r="E685" s="10">
        <v>393</v>
      </c>
      <c r="F685" s="10">
        <v>15735</v>
      </c>
      <c r="G685" s="59">
        <v>5729802</v>
      </c>
      <c r="H685" s="10">
        <v>86</v>
      </c>
      <c r="I685" s="10">
        <v>949</v>
      </c>
      <c r="J685" s="59">
        <v>124457.49</v>
      </c>
      <c r="K685" s="10"/>
      <c r="L685" s="10"/>
      <c r="M685" s="10"/>
      <c r="N685" s="59"/>
      <c r="O685" s="10"/>
      <c r="P685" s="10"/>
      <c r="Q685" s="59"/>
      <c r="R685" s="10">
        <v>393</v>
      </c>
      <c r="S685" s="59">
        <v>5729802</v>
      </c>
    </row>
    <row r="686" spans="2:19" s="1" customFormat="1" ht="11.85" customHeight="1" x14ac:dyDescent="0.15">
      <c r="B686" s="165"/>
      <c r="C686" s="165"/>
      <c r="D686" s="17" t="s">
        <v>2002</v>
      </c>
      <c r="E686" s="8">
        <v>546</v>
      </c>
      <c r="F686" s="8">
        <v>10093</v>
      </c>
      <c r="G686" s="55">
        <v>2667202</v>
      </c>
      <c r="H686" s="8"/>
      <c r="I686" s="8">
        <v>0</v>
      </c>
      <c r="J686" s="55"/>
      <c r="K686" s="8"/>
      <c r="L686" s="8"/>
      <c r="M686" s="8"/>
      <c r="N686" s="55"/>
      <c r="O686" s="8"/>
      <c r="P686" s="8"/>
      <c r="Q686" s="55"/>
      <c r="R686" s="8">
        <v>546</v>
      </c>
      <c r="S686" s="55">
        <v>2667202</v>
      </c>
    </row>
    <row r="687" spans="2:19" s="1" customFormat="1" ht="11.85" customHeight="1" x14ac:dyDescent="0.15">
      <c r="B687" s="170" t="s">
        <v>2172</v>
      </c>
      <c r="C687" s="170"/>
      <c r="D687" s="170"/>
      <c r="E687" s="13">
        <v>939</v>
      </c>
      <c r="F687" s="13">
        <v>25828</v>
      </c>
      <c r="G687" s="61">
        <v>8397004</v>
      </c>
      <c r="H687" s="13">
        <v>86</v>
      </c>
      <c r="I687" s="13">
        <v>949</v>
      </c>
      <c r="J687" s="61">
        <v>124457.49</v>
      </c>
      <c r="K687" s="13"/>
      <c r="L687" s="13"/>
      <c r="M687" s="13"/>
      <c r="N687" s="61"/>
      <c r="O687" s="13">
        <v>3</v>
      </c>
      <c r="P687" s="13">
        <v>3</v>
      </c>
      <c r="Q687" s="61">
        <v>480</v>
      </c>
      <c r="R687" s="13">
        <v>942</v>
      </c>
      <c r="S687" s="61">
        <v>8397484</v>
      </c>
    </row>
    <row r="688" spans="2:19" s="1" customFormat="1" ht="7.7" customHeight="1" x14ac:dyDescent="0.2">
      <c r="B688" s="24"/>
      <c r="C688" s="135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</row>
    <row r="689" spans="2:19" s="1" customFormat="1" ht="11.85" customHeight="1" x14ac:dyDescent="0.15">
      <c r="B689" s="165" t="s">
        <v>2173</v>
      </c>
      <c r="C689" s="165" t="s">
        <v>205</v>
      </c>
      <c r="D689" s="17" t="s">
        <v>2000</v>
      </c>
      <c r="E689" s="10">
        <v>7508</v>
      </c>
      <c r="F689" s="10">
        <v>36509</v>
      </c>
      <c r="G689" s="59">
        <v>59476434</v>
      </c>
      <c r="H689" s="10">
        <v>74</v>
      </c>
      <c r="I689" s="10">
        <v>893</v>
      </c>
      <c r="J689" s="59">
        <v>270663.05</v>
      </c>
      <c r="K689" s="10">
        <v>63</v>
      </c>
      <c r="L689" s="10">
        <v>1805</v>
      </c>
      <c r="M689" s="10">
        <v>1809</v>
      </c>
      <c r="N689" s="59">
        <v>4058860</v>
      </c>
      <c r="O689" s="10">
        <v>3198</v>
      </c>
      <c r="P689" s="10">
        <v>3242</v>
      </c>
      <c r="Q689" s="59">
        <v>6563332</v>
      </c>
      <c r="R689" s="10">
        <v>12511</v>
      </c>
      <c r="S689" s="59">
        <v>70098626</v>
      </c>
    </row>
    <row r="690" spans="2:19" s="1" customFormat="1" ht="11.85" customHeight="1" x14ac:dyDescent="0.15">
      <c r="B690" s="165"/>
      <c r="C690" s="165"/>
      <c r="D690" s="17" t="s">
        <v>2001</v>
      </c>
      <c r="E690" s="8">
        <v>2336</v>
      </c>
      <c r="F690" s="8">
        <v>26014</v>
      </c>
      <c r="G690" s="55">
        <v>6478824</v>
      </c>
      <c r="H690" s="8">
        <v>35</v>
      </c>
      <c r="I690" s="8">
        <v>464</v>
      </c>
      <c r="J690" s="55">
        <v>44735.77</v>
      </c>
      <c r="K690" s="8"/>
      <c r="L690" s="8"/>
      <c r="M690" s="8"/>
      <c r="N690" s="55"/>
      <c r="O690" s="8"/>
      <c r="P690" s="8"/>
      <c r="Q690" s="55"/>
      <c r="R690" s="8">
        <v>2336</v>
      </c>
      <c r="S690" s="55">
        <v>6478824</v>
      </c>
    </row>
    <row r="691" spans="2:19" s="1" customFormat="1" ht="11.85" customHeight="1" x14ac:dyDescent="0.15">
      <c r="B691" s="165"/>
      <c r="C691" s="165"/>
      <c r="D691" s="17" t="s">
        <v>2002</v>
      </c>
      <c r="E691" s="10">
        <v>2</v>
      </c>
      <c r="F691" s="10">
        <v>7</v>
      </c>
      <c r="G691" s="59">
        <v>1406</v>
      </c>
      <c r="H691" s="10"/>
      <c r="I691" s="10">
        <v>0</v>
      </c>
      <c r="J691" s="59"/>
      <c r="K691" s="10"/>
      <c r="L691" s="10"/>
      <c r="M691" s="10"/>
      <c r="N691" s="59"/>
      <c r="O691" s="10"/>
      <c r="P691" s="10"/>
      <c r="Q691" s="59"/>
      <c r="R691" s="10">
        <v>2</v>
      </c>
      <c r="S691" s="59">
        <v>1406</v>
      </c>
    </row>
    <row r="692" spans="2:19" s="1" customFormat="1" ht="11.85" customHeight="1" x14ac:dyDescent="0.15">
      <c r="B692" s="170" t="s">
        <v>2174</v>
      </c>
      <c r="C692" s="170"/>
      <c r="D692" s="170"/>
      <c r="E692" s="13">
        <v>9846</v>
      </c>
      <c r="F692" s="13">
        <v>62530</v>
      </c>
      <c r="G692" s="61">
        <v>65956664</v>
      </c>
      <c r="H692" s="13">
        <v>109</v>
      </c>
      <c r="I692" s="13">
        <v>1357</v>
      </c>
      <c r="J692" s="61">
        <v>315398.82</v>
      </c>
      <c r="K692" s="13">
        <v>63</v>
      </c>
      <c r="L692" s="13">
        <v>1805</v>
      </c>
      <c r="M692" s="13">
        <v>1809</v>
      </c>
      <c r="N692" s="61">
        <v>4058860</v>
      </c>
      <c r="O692" s="13">
        <v>3198</v>
      </c>
      <c r="P692" s="13">
        <v>3242</v>
      </c>
      <c r="Q692" s="61">
        <v>6563332</v>
      </c>
      <c r="R692" s="13">
        <v>14849</v>
      </c>
      <c r="S692" s="61">
        <v>76578856</v>
      </c>
    </row>
    <row r="693" spans="2:19" s="1" customFormat="1" ht="7.7" customHeight="1" x14ac:dyDescent="0.2">
      <c r="B693" s="24"/>
      <c r="C693" s="135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</row>
    <row r="694" spans="2:19" s="1" customFormat="1" ht="11.85" customHeight="1" x14ac:dyDescent="0.15">
      <c r="B694" s="165" t="s">
        <v>2175</v>
      </c>
      <c r="C694" s="165" t="s">
        <v>206</v>
      </c>
      <c r="D694" s="17" t="s">
        <v>2000</v>
      </c>
      <c r="E694" s="8">
        <v>9909</v>
      </c>
      <c r="F694" s="8">
        <v>75911</v>
      </c>
      <c r="G694" s="55">
        <v>77443691</v>
      </c>
      <c r="H694" s="8">
        <v>703</v>
      </c>
      <c r="I694" s="8">
        <v>6924</v>
      </c>
      <c r="J694" s="55">
        <v>2491789.13</v>
      </c>
      <c r="K694" s="8">
        <v>365</v>
      </c>
      <c r="L694" s="8">
        <v>3830</v>
      </c>
      <c r="M694" s="8">
        <v>4061</v>
      </c>
      <c r="N694" s="55">
        <v>11016513</v>
      </c>
      <c r="O694" s="8">
        <v>25</v>
      </c>
      <c r="P694" s="8">
        <v>25</v>
      </c>
      <c r="Q694" s="55">
        <v>30335</v>
      </c>
      <c r="R694" s="8">
        <v>13764</v>
      </c>
      <c r="S694" s="55">
        <v>88490539</v>
      </c>
    </row>
    <row r="695" spans="2:19" s="1" customFormat="1" ht="11.85" customHeight="1" x14ac:dyDescent="0.15">
      <c r="B695" s="165"/>
      <c r="C695" s="165"/>
      <c r="D695" s="17" t="s">
        <v>2001</v>
      </c>
      <c r="E695" s="10">
        <v>944</v>
      </c>
      <c r="F695" s="10">
        <v>18031</v>
      </c>
      <c r="G695" s="59">
        <v>4979079</v>
      </c>
      <c r="H695" s="10">
        <v>199</v>
      </c>
      <c r="I695" s="10">
        <v>1244</v>
      </c>
      <c r="J695" s="59">
        <v>142339.9</v>
      </c>
      <c r="K695" s="10"/>
      <c r="L695" s="10"/>
      <c r="M695" s="10"/>
      <c r="N695" s="59"/>
      <c r="O695" s="10"/>
      <c r="P695" s="10"/>
      <c r="Q695" s="59"/>
      <c r="R695" s="10">
        <v>944</v>
      </c>
      <c r="S695" s="59">
        <v>4979079</v>
      </c>
    </row>
    <row r="696" spans="2:19" s="1" customFormat="1" ht="11.85" customHeight="1" x14ac:dyDescent="0.15">
      <c r="B696" s="165"/>
      <c r="C696" s="165"/>
      <c r="D696" s="17" t="s">
        <v>2002</v>
      </c>
      <c r="E696" s="8">
        <v>174</v>
      </c>
      <c r="F696" s="8">
        <v>468</v>
      </c>
      <c r="G696" s="55">
        <v>118251</v>
      </c>
      <c r="H696" s="8"/>
      <c r="I696" s="8">
        <v>0</v>
      </c>
      <c r="J696" s="55"/>
      <c r="K696" s="8"/>
      <c r="L696" s="8"/>
      <c r="M696" s="8"/>
      <c r="N696" s="55"/>
      <c r="O696" s="8"/>
      <c r="P696" s="8"/>
      <c r="Q696" s="55"/>
      <c r="R696" s="8">
        <v>174</v>
      </c>
      <c r="S696" s="55">
        <v>118251</v>
      </c>
    </row>
    <row r="697" spans="2:19" s="1" customFormat="1" ht="11.85" customHeight="1" x14ac:dyDescent="0.15">
      <c r="B697" s="170" t="s">
        <v>2176</v>
      </c>
      <c r="C697" s="170"/>
      <c r="D697" s="170"/>
      <c r="E697" s="13">
        <v>11027</v>
      </c>
      <c r="F697" s="13">
        <v>94410</v>
      </c>
      <c r="G697" s="61">
        <v>82541021</v>
      </c>
      <c r="H697" s="13">
        <v>902</v>
      </c>
      <c r="I697" s="13">
        <v>8168</v>
      </c>
      <c r="J697" s="61">
        <v>2634129.0299999998</v>
      </c>
      <c r="K697" s="13">
        <v>365</v>
      </c>
      <c r="L697" s="13">
        <v>3830</v>
      </c>
      <c r="M697" s="13">
        <v>4061</v>
      </c>
      <c r="N697" s="61">
        <v>11016513</v>
      </c>
      <c r="O697" s="13">
        <v>25</v>
      </c>
      <c r="P697" s="13">
        <v>25</v>
      </c>
      <c r="Q697" s="61">
        <v>30335</v>
      </c>
      <c r="R697" s="13">
        <v>14882</v>
      </c>
      <c r="S697" s="61">
        <v>93587869</v>
      </c>
    </row>
    <row r="698" spans="2:19" s="1" customFormat="1" ht="7.7" customHeight="1" x14ac:dyDescent="0.2">
      <c r="B698" s="24"/>
      <c r="C698" s="135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</row>
    <row r="699" spans="2:19" s="1" customFormat="1" ht="11.85" customHeight="1" x14ac:dyDescent="0.15">
      <c r="B699" s="165" t="s">
        <v>2177</v>
      </c>
      <c r="C699" s="165" t="s">
        <v>207</v>
      </c>
      <c r="D699" s="17" t="s">
        <v>2000</v>
      </c>
      <c r="E699" s="10">
        <v>4005</v>
      </c>
      <c r="F699" s="10">
        <v>34292</v>
      </c>
      <c r="G699" s="59">
        <v>24723306</v>
      </c>
      <c r="H699" s="10">
        <v>350</v>
      </c>
      <c r="I699" s="10">
        <v>2769</v>
      </c>
      <c r="J699" s="59">
        <v>998166.34</v>
      </c>
      <c r="K699" s="10">
        <v>187</v>
      </c>
      <c r="L699" s="10">
        <v>914</v>
      </c>
      <c r="M699" s="10">
        <v>1011</v>
      </c>
      <c r="N699" s="59">
        <v>2168753</v>
      </c>
      <c r="O699" s="10">
        <v>1737</v>
      </c>
      <c r="P699" s="10">
        <v>1737</v>
      </c>
      <c r="Q699" s="59">
        <v>2706406</v>
      </c>
      <c r="R699" s="10">
        <v>6656</v>
      </c>
      <c r="S699" s="59">
        <v>29598465</v>
      </c>
    </row>
    <row r="700" spans="2:19" s="1" customFormat="1" ht="11.85" customHeight="1" x14ac:dyDescent="0.15">
      <c r="B700" s="165"/>
      <c r="C700" s="165"/>
      <c r="D700" s="17" t="s">
        <v>2002</v>
      </c>
      <c r="E700" s="8">
        <v>30</v>
      </c>
      <c r="F700" s="8">
        <v>90</v>
      </c>
      <c r="G700" s="55">
        <v>16934</v>
      </c>
      <c r="H700" s="8"/>
      <c r="I700" s="8">
        <v>0</v>
      </c>
      <c r="J700" s="55"/>
      <c r="K700" s="8"/>
      <c r="L700" s="8"/>
      <c r="M700" s="8"/>
      <c r="N700" s="55"/>
      <c r="O700" s="8"/>
      <c r="P700" s="8"/>
      <c r="Q700" s="55"/>
      <c r="R700" s="8">
        <v>30</v>
      </c>
      <c r="S700" s="55">
        <v>16934</v>
      </c>
    </row>
    <row r="701" spans="2:19" s="1" customFormat="1" ht="11.85" customHeight="1" x14ac:dyDescent="0.15">
      <c r="B701" s="170" t="s">
        <v>2178</v>
      </c>
      <c r="C701" s="170"/>
      <c r="D701" s="170"/>
      <c r="E701" s="13">
        <v>4035</v>
      </c>
      <c r="F701" s="13">
        <v>34382</v>
      </c>
      <c r="G701" s="61">
        <v>24740240</v>
      </c>
      <c r="H701" s="13">
        <v>350</v>
      </c>
      <c r="I701" s="13">
        <v>2769</v>
      </c>
      <c r="J701" s="61">
        <v>998166.34</v>
      </c>
      <c r="K701" s="13">
        <v>187</v>
      </c>
      <c r="L701" s="13">
        <v>914</v>
      </c>
      <c r="M701" s="13">
        <v>1011</v>
      </c>
      <c r="N701" s="61">
        <v>2168753</v>
      </c>
      <c r="O701" s="13">
        <v>1737</v>
      </c>
      <c r="P701" s="13">
        <v>1737</v>
      </c>
      <c r="Q701" s="61">
        <v>2706406</v>
      </c>
      <c r="R701" s="13">
        <v>6686</v>
      </c>
      <c r="S701" s="61">
        <v>29615399</v>
      </c>
    </row>
    <row r="702" spans="2:19" s="1" customFormat="1" ht="7.7" customHeight="1" x14ac:dyDescent="0.2">
      <c r="B702" s="24"/>
      <c r="C702" s="135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</row>
    <row r="703" spans="2:19" s="1" customFormat="1" ht="11.85" customHeight="1" x14ac:dyDescent="0.15">
      <c r="B703" s="79" t="s">
        <v>2179</v>
      </c>
      <c r="C703" s="79" t="s">
        <v>208</v>
      </c>
      <c r="D703" s="17" t="s">
        <v>2001</v>
      </c>
      <c r="E703" s="10">
        <v>740</v>
      </c>
      <c r="F703" s="10">
        <v>21531</v>
      </c>
      <c r="G703" s="59">
        <v>7735206</v>
      </c>
      <c r="H703" s="10">
        <v>79</v>
      </c>
      <c r="I703" s="10">
        <v>570</v>
      </c>
      <c r="J703" s="59">
        <v>74335.550000000105</v>
      </c>
      <c r="K703" s="10"/>
      <c r="L703" s="10"/>
      <c r="M703" s="10"/>
      <c r="N703" s="59"/>
      <c r="O703" s="10"/>
      <c r="P703" s="10"/>
      <c r="Q703" s="59"/>
      <c r="R703" s="10">
        <v>740</v>
      </c>
      <c r="S703" s="59">
        <v>7735206</v>
      </c>
    </row>
    <row r="704" spans="2:19" s="1" customFormat="1" ht="11.85" customHeight="1" x14ac:dyDescent="0.15">
      <c r="B704" s="170" t="s">
        <v>2180</v>
      </c>
      <c r="C704" s="170"/>
      <c r="D704" s="170"/>
      <c r="E704" s="13">
        <v>740</v>
      </c>
      <c r="F704" s="13">
        <v>21531</v>
      </c>
      <c r="G704" s="61">
        <v>7735206</v>
      </c>
      <c r="H704" s="13">
        <v>79</v>
      </c>
      <c r="I704" s="13">
        <v>570</v>
      </c>
      <c r="J704" s="61">
        <v>74335.550000000105</v>
      </c>
      <c r="K704" s="13"/>
      <c r="L704" s="13"/>
      <c r="M704" s="13"/>
      <c r="N704" s="61"/>
      <c r="O704" s="13"/>
      <c r="P704" s="13"/>
      <c r="Q704" s="61"/>
      <c r="R704" s="13">
        <v>740</v>
      </c>
      <c r="S704" s="61">
        <v>7735206</v>
      </c>
    </row>
    <row r="705" spans="2:19" s="1" customFormat="1" ht="7.7" customHeight="1" x14ac:dyDescent="0.2">
      <c r="B705" s="24"/>
      <c r="C705" s="135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</row>
    <row r="706" spans="2:19" s="1" customFormat="1" ht="11.85" customHeight="1" x14ac:dyDescent="0.15">
      <c r="B706" s="165" t="s">
        <v>2181</v>
      </c>
      <c r="C706" s="165" t="s">
        <v>209</v>
      </c>
      <c r="D706" s="17" t="s">
        <v>2000</v>
      </c>
      <c r="E706" s="8">
        <v>2536</v>
      </c>
      <c r="F706" s="8">
        <v>19508</v>
      </c>
      <c r="G706" s="55">
        <v>7731507</v>
      </c>
      <c r="H706" s="8">
        <v>46</v>
      </c>
      <c r="I706" s="8">
        <v>323</v>
      </c>
      <c r="J706" s="55">
        <v>53526.6</v>
      </c>
      <c r="K706" s="8">
        <v>45</v>
      </c>
      <c r="L706" s="8">
        <v>425</v>
      </c>
      <c r="M706" s="8">
        <v>477</v>
      </c>
      <c r="N706" s="55">
        <v>505567</v>
      </c>
      <c r="O706" s="8">
        <v>81</v>
      </c>
      <c r="P706" s="8">
        <v>81</v>
      </c>
      <c r="Q706" s="55">
        <v>39926</v>
      </c>
      <c r="R706" s="8">
        <v>3042</v>
      </c>
      <c r="S706" s="55">
        <v>8277000</v>
      </c>
    </row>
    <row r="707" spans="2:19" s="1" customFormat="1" ht="11.85" customHeight="1" x14ac:dyDescent="0.15">
      <c r="B707" s="165"/>
      <c r="C707" s="165"/>
      <c r="D707" s="17" t="s">
        <v>2001</v>
      </c>
      <c r="E707" s="10">
        <v>1393</v>
      </c>
      <c r="F707" s="10">
        <v>36842</v>
      </c>
      <c r="G707" s="59">
        <v>8943273</v>
      </c>
      <c r="H707" s="10">
        <v>277</v>
      </c>
      <c r="I707" s="10">
        <v>3006</v>
      </c>
      <c r="J707" s="59">
        <v>282893.57</v>
      </c>
      <c r="K707" s="10"/>
      <c r="L707" s="10"/>
      <c r="M707" s="10"/>
      <c r="N707" s="59"/>
      <c r="O707" s="10"/>
      <c r="P707" s="10"/>
      <c r="Q707" s="59"/>
      <c r="R707" s="10">
        <v>1393</v>
      </c>
      <c r="S707" s="59">
        <v>8943273</v>
      </c>
    </row>
    <row r="708" spans="2:19" s="1" customFormat="1" ht="11.85" customHeight="1" x14ac:dyDescent="0.15">
      <c r="B708" s="165"/>
      <c r="C708" s="165"/>
      <c r="D708" s="17" t="s">
        <v>2002</v>
      </c>
      <c r="E708" s="8">
        <v>77</v>
      </c>
      <c r="F708" s="8">
        <v>234</v>
      </c>
      <c r="G708" s="55">
        <v>59483</v>
      </c>
      <c r="H708" s="8"/>
      <c r="I708" s="8">
        <v>0</v>
      </c>
      <c r="J708" s="55"/>
      <c r="K708" s="8"/>
      <c r="L708" s="8"/>
      <c r="M708" s="8"/>
      <c r="N708" s="55"/>
      <c r="O708" s="8"/>
      <c r="P708" s="8"/>
      <c r="Q708" s="55"/>
      <c r="R708" s="8">
        <v>77</v>
      </c>
      <c r="S708" s="55">
        <v>59483</v>
      </c>
    </row>
    <row r="709" spans="2:19" s="1" customFormat="1" ht="11.85" customHeight="1" x14ac:dyDescent="0.15">
      <c r="B709" s="170" t="s">
        <v>2182</v>
      </c>
      <c r="C709" s="170"/>
      <c r="D709" s="170"/>
      <c r="E709" s="13">
        <v>4006</v>
      </c>
      <c r="F709" s="13">
        <v>56584</v>
      </c>
      <c r="G709" s="61">
        <v>16734263</v>
      </c>
      <c r="H709" s="13">
        <v>323</v>
      </c>
      <c r="I709" s="13">
        <v>3329</v>
      </c>
      <c r="J709" s="61">
        <v>336420.17</v>
      </c>
      <c r="K709" s="13">
        <v>45</v>
      </c>
      <c r="L709" s="13">
        <v>425</v>
      </c>
      <c r="M709" s="13">
        <v>477</v>
      </c>
      <c r="N709" s="61">
        <v>505567</v>
      </c>
      <c r="O709" s="13">
        <v>81</v>
      </c>
      <c r="P709" s="13">
        <v>81</v>
      </c>
      <c r="Q709" s="61">
        <v>39926</v>
      </c>
      <c r="R709" s="13">
        <v>4512</v>
      </c>
      <c r="S709" s="61">
        <v>17279756</v>
      </c>
    </row>
    <row r="710" spans="2:19" s="1" customFormat="1" ht="7.7" customHeight="1" x14ac:dyDescent="0.2">
      <c r="B710" s="24"/>
      <c r="C710" s="135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</row>
    <row r="711" spans="2:19" s="1" customFormat="1" ht="15.4" customHeight="1" x14ac:dyDescent="0.15">
      <c r="B711" s="170" t="s">
        <v>2183</v>
      </c>
      <c r="C711" s="170"/>
      <c r="D711" s="170"/>
      <c r="E711" s="13">
        <v>1022926</v>
      </c>
      <c r="F711" s="13">
        <v>9862866</v>
      </c>
      <c r="G711" s="61">
        <v>4796877692</v>
      </c>
      <c r="H711" s="13">
        <v>83541</v>
      </c>
      <c r="I711" s="13">
        <v>772935</v>
      </c>
      <c r="J711" s="61">
        <v>168388076.75999999</v>
      </c>
      <c r="K711" s="13">
        <v>31855</v>
      </c>
      <c r="L711" s="13">
        <v>177558</v>
      </c>
      <c r="M711" s="13">
        <v>205828</v>
      </c>
      <c r="N711" s="61">
        <v>285369986</v>
      </c>
      <c r="O711" s="13">
        <v>216065</v>
      </c>
      <c r="P711" s="13">
        <v>274218</v>
      </c>
      <c r="Q711" s="61">
        <v>313417506</v>
      </c>
      <c r="R711" s="13">
        <v>1416746</v>
      </c>
      <c r="S711" s="61">
        <v>5396458534</v>
      </c>
    </row>
    <row r="712" spans="2:19" s="1" customFormat="1" ht="14.65" customHeight="1" x14ac:dyDescent="0.15">
      <c r="B712" s="206" t="s">
        <v>2184</v>
      </c>
      <c r="C712" s="206"/>
      <c r="D712" s="206"/>
      <c r="E712" s="205" t="s">
        <v>2185</v>
      </c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</row>
  </sheetData>
  <mergeCells count="407">
    <mergeCell ref="E712:S712"/>
    <mergeCell ref="B704:D704"/>
    <mergeCell ref="B706:B708"/>
    <mergeCell ref="C706:C708"/>
    <mergeCell ref="B709:D709"/>
    <mergeCell ref="B711:D711"/>
    <mergeCell ref="B712:D712"/>
    <mergeCell ref="B694:B696"/>
    <mergeCell ref="C694:C696"/>
    <mergeCell ref="B697:D697"/>
    <mergeCell ref="B699:B700"/>
    <mergeCell ref="C699:C700"/>
    <mergeCell ref="B701:D701"/>
    <mergeCell ref="B684:B686"/>
    <mergeCell ref="C684:C686"/>
    <mergeCell ref="B687:D687"/>
    <mergeCell ref="B689:B691"/>
    <mergeCell ref="C689:C691"/>
    <mergeCell ref="B692:D692"/>
    <mergeCell ref="B671:D671"/>
    <mergeCell ref="B674:D674"/>
    <mergeCell ref="B676:B678"/>
    <mergeCell ref="C676:C678"/>
    <mergeCell ref="B679:D679"/>
    <mergeCell ref="B682:D682"/>
    <mergeCell ref="B659:D659"/>
    <mergeCell ref="B661:B663"/>
    <mergeCell ref="C661:C663"/>
    <mergeCell ref="B664:D664"/>
    <mergeCell ref="B667:D667"/>
    <mergeCell ref="B669:B670"/>
    <mergeCell ref="C669:C670"/>
    <mergeCell ref="B647:B650"/>
    <mergeCell ref="C647:C649"/>
    <mergeCell ref="B651:D651"/>
    <mergeCell ref="B654:D654"/>
    <mergeCell ref="B656:B658"/>
    <mergeCell ref="C656:C658"/>
    <mergeCell ref="B637:B639"/>
    <mergeCell ref="C637:C639"/>
    <mergeCell ref="B640:D640"/>
    <mergeCell ref="B642:B644"/>
    <mergeCell ref="C642:C644"/>
    <mergeCell ref="B645:D645"/>
    <mergeCell ref="B625:D625"/>
    <mergeCell ref="B628:D628"/>
    <mergeCell ref="B631:D631"/>
    <mergeCell ref="B633:B634"/>
    <mergeCell ref="C633:C634"/>
    <mergeCell ref="B635:D635"/>
    <mergeCell ref="B616:D616"/>
    <mergeCell ref="B618:B619"/>
    <mergeCell ref="C618:C619"/>
    <mergeCell ref="B620:D620"/>
    <mergeCell ref="B622:B624"/>
    <mergeCell ref="C622:C624"/>
    <mergeCell ref="B608:D608"/>
    <mergeCell ref="B610:B611"/>
    <mergeCell ref="C610:C611"/>
    <mergeCell ref="B612:D612"/>
    <mergeCell ref="B614:B615"/>
    <mergeCell ref="C614:C615"/>
    <mergeCell ref="C596:C598"/>
    <mergeCell ref="B599:D599"/>
    <mergeCell ref="B601:B603"/>
    <mergeCell ref="C601:C603"/>
    <mergeCell ref="B604:D604"/>
    <mergeCell ref="B606:B607"/>
    <mergeCell ref="C606:C607"/>
    <mergeCell ref="B575:B577"/>
    <mergeCell ref="C575:C576"/>
    <mergeCell ref="B578:D578"/>
    <mergeCell ref="B580:B598"/>
    <mergeCell ref="C580:C582"/>
    <mergeCell ref="C583:C585"/>
    <mergeCell ref="C586:C587"/>
    <mergeCell ref="C588:C589"/>
    <mergeCell ref="C590:C592"/>
    <mergeCell ref="C593:C595"/>
    <mergeCell ref="B562:D562"/>
    <mergeCell ref="B564:B572"/>
    <mergeCell ref="C564:C565"/>
    <mergeCell ref="C567:C569"/>
    <mergeCell ref="C570:C572"/>
    <mergeCell ref="B573:D573"/>
    <mergeCell ref="C551:C552"/>
    <mergeCell ref="C553:C554"/>
    <mergeCell ref="B555:D555"/>
    <mergeCell ref="B557:B561"/>
    <mergeCell ref="C557:C558"/>
    <mergeCell ref="C559:C561"/>
    <mergeCell ref="B534:D534"/>
    <mergeCell ref="B536:B540"/>
    <mergeCell ref="C536:C537"/>
    <mergeCell ref="C539:C540"/>
    <mergeCell ref="B541:D541"/>
    <mergeCell ref="B543:B554"/>
    <mergeCell ref="C543:C544"/>
    <mergeCell ref="C545:C546"/>
    <mergeCell ref="C547:C548"/>
    <mergeCell ref="C549:C550"/>
    <mergeCell ref="B522:D522"/>
    <mergeCell ref="B524:B533"/>
    <mergeCell ref="C524:C525"/>
    <mergeCell ref="C526:C528"/>
    <mergeCell ref="C529:C530"/>
    <mergeCell ref="C531:C533"/>
    <mergeCell ref="B509:D509"/>
    <mergeCell ref="B511:B521"/>
    <mergeCell ref="C511:C512"/>
    <mergeCell ref="C513:C514"/>
    <mergeCell ref="C515:C516"/>
    <mergeCell ref="C517:C519"/>
    <mergeCell ref="C520:C521"/>
    <mergeCell ref="B493:D493"/>
    <mergeCell ref="B495:B500"/>
    <mergeCell ref="C495:C497"/>
    <mergeCell ref="C498:C500"/>
    <mergeCell ref="B501:D501"/>
    <mergeCell ref="B503:B508"/>
    <mergeCell ref="C503:C505"/>
    <mergeCell ref="C506:C508"/>
    <mergeCell ref="B477:D477"/>
    <mergeCell ref="B479:B483"/>
    <mergeCell ref="C479:C480"/>
    <mergeCell ref="C481:C483"/>
    <mergeCell ref="B484:D484"/>
    <mergeCell ref="B486:B492"/>
    <mergeCell ref="C486:C487"/>
    <mergeCell ref="C488:C490"/>
    <mergeCell ref="B466:B468"/>
    <mergeCell ref="C466:C468"/>
    <mergeCell ref="B469:D469"/>
    <mergeCell ref="B471:B476"/>
    <mergeCell ref="C472:C473"/>
    <mergeCell ref="C474:C476"/>
    <mergeCell ref="B452:B463"/>
    <mergeCell ref="C452:C454"/>
    <mergeCell ref="C455:C457"/>
    <mergeCell ref="C458:C459"/>
    <mergeCell ref="C461:C463"/>
    <mergeCell ref="B464:D464"/>
    <mergeCell ref="B439:D439"/>
    <mergeCell ref="B441:B449"/>
    <mergeCell ref="C441:C443"/>
    <mergeCell ref="C444:C446"/>
    <mergeCell ref="C447:C449"/>
    <mergeCell ref="B450:D450"/>
    <mergeCell ref="B423:D423"/>
    <mergeCell ref="B425:B438"/>
    <mergeCell ref="C425:C427"/>
    <mergeCell ref="C428:C430"/>
    <mergeCell ref="C431:C433"/>
    <mergeCell ref="C434:C436"/>
    <mergeCell ref="C437:C438"/>
    <mergeCell ref="B407:D407"/>
    <mergeCell ref="B409:B422"/>
    <mergeCell ref="C409:C411"/>
    <mergeCell ref="C412:C413"/>
    <mergeCell ref="C414:C416"/>
    <mergeCell ref="C418:C420"/>
    <mergeCell ref="C421:C422"/>
    <mergeCell ref="B395:D395"/>
    <mergeCell ref="B397:B406"/>
    <mergeCell ref="C397:C398"/>
    <mergeCell ref="C399:C400"/>
    <mergeCell ref="C401:C403"/>
    <mergeCell ref="C404:C406"/>
    <mergeCell ref="B379:B383"/>
    <mergeCell ref="C379:C380"/>
    <mergeCell ref="C381:C383"/>
    <mergeCell ref="B384:D384"/>
    <mergeCell ref="B386:B394"/>
    <mergeCell ref="C386:C387"/>
    <mergeCell ref="C389:C390"/>
    <mergeCell ref="C391:C392"/>
    <mergeCell ref="C393:C394"/>
    <mergeCell ref="B367:D367"/>
    <mergeCell ref="B369:B376"/>
    <mergeCell ref="C369:C371"/>
    <mergeCell ref="C372:C373"/>
    <mergeCell ref="C374:C376"/>
    <mergeCell ref="B377:D377"/>
    <mergeCell ref="B346:D346"/>
    <mergeCell ref="B348:B353"/>
    <mergeCell ref="C348:C350"/>
    <mergeCell ref="C351:C353"/>
    <mergeCell ref="B354:D354"/>
    <mergeCell ref="B356:B366"/>
    <mergeCell ref="C356:C358"/>
    <mergeCell ref="C359:C361"/>
    <mergeCell ref="C362:C364"/>
    <mergeCell ref="C365:C366"/>
    <mergeCell ref="B334:D334"/>
    <mergeCell ref="B336:B345"/>
    <mergeCell ref="C336:C337"/>
    <mergeCell ref="C338:C339"/>
    <mergeCell ref="C340:C342"/>
    <mergeCell ref="C343:C345"/>
    <mergeCell ref="B318:D318"/>
    <mergeCell ref="B321:D321"/>
    <mergeCell ref="B323:B325"/>
    <mergeCell ref="C323:C325"/>
    <mergeCell ref="B326:D326"/>
    <mergeCell ref="B328:B333"/>
    <mergeCell ref="C328:C330"/>
    <mergeCell ref="C331:C333"/>
    <mergeCell ref="B306:D306"/>
    <mergeCell ref="B309:D309"/>
    <mergeCell ref="B311:B313"/>
    <mergeCell ref="C311:C313"/>
    <mergeCell ref="B314:D314"/>
    <mergeCell ref="B316:B317"/>
    <mergeCell ref="C316:C317"/>
    <mergeCell ref="B297:D297"/>
    <mergeCell ref="B299:B300"/>
    <mergeCell ref="C299:C300"/>
    <mergeCell ref="B301:D301"/>
    <mergeCell ref="B303:B305"/>
    <mergeCell ref="C303:C305"/>
    <mergeCell ref="B288:D288"/>
    <mergeCell ref="B290:B291"/>
    <mergeCell ref="C290:C291"/>
    <mergeCell ref="B292:D292"/>
    <mergeCell ref="B294:B296"/>
    <mergeCell ref="C294:C296"/>
    <mergeCell ref="B275:D275"/>
    <mergeCell ref="B278:D278"/>
    <mergeCell ref="B281:D281"/>
    <mergeCell ref="B284:D284"/>
    <mergeCell ref="B286:B287"/>
    <mergeCell ref="C286:C287"/>
    <mergeCell ref="B267:D267"/>
    <mergeCell ref="B269:B270"/>
    <mergeCell ref="C269:C270"/>
    <mergeCell ref="B271:D271"/>
    <mergeCell ref="B273:B274"/>
    <mergeCell ref="C273:C274"/>
    <mergeCell ref="B258:D258"/>
    <mergeCell ref="B260:B262"/>
    <mergeCell ref="C260:C262"/>
    <mergeCell ref="B263:D263"/>
    <mergeCell ref="B265:B266"/>
    <mergeCell ref="C265:C266"/>
    <mergeCell ref="B249:D249"/>
    <mergeCell ref="B251:B253"/>
    <mergeCell ref="C251:C253"/>
    <mergeCell ref="B254:D254"/>
    <mergeCell ref="B256:B257"/>
    <mergeCell ref="C256:C257"/>
    <mergeCell ref="B240:D240"/>
    <mergeCell ref="B242:B244"/>
    <mergeCell ref="C242:C244"/>
    <mergeCell ref="B245:D245"/>
    <mergeCell ref="B247:B248"/>
    <mergeCell ref="C247:C248"/>
    <mergeCell ref="B232:D232"/>
    <mergeCell ref="B234:B235"/>
    <mergeCell ref="C234:C235"/>
    <mergeCell ref="B236:D236"/>
    <mergeCell ref="B238:B239"/>
    <mergeCell ref="C238:C239"/>
    <mergeCell ref="B219:D219"/>
    <mergeCell ref="B222:D222"/>
    <mergeCell ref="B224:B226"/>
    <mergeCell ref="C224:C226"/>
    <mergeCell ref="B227:D227"/>
    <mergeCell ref="B229:B231"/>
    <mergeCell ref="C229:C231"/>
    <mergeCell ref="B209:D209"/>
    <mergeCell ref="B211:B213"/>
    <mergeCell ref="C211:C213"/>
    <mergeCell ref="B214:D214"/>
    <mergeCell ref="B216:B218"/>
    <mergeCell ref="C216:C218"/>
    <mergeCell ref="B199:D199"/>
    <mergeCell ref="B201:B203"/>
    <mergeCell ref="C201:C203"/>
    <mergeCell ref="B204:D204"/>
    <mergeCell ref="B206:B208"/>
    <mergeCell ref="C206:C208"/>
    <mergeCell ref="B189:D189"/>
    <mergeCell ref="B191:B193"/>
    <mergeCell ref="C191:C193"/>
    <mergeCell ref="B194:D194"/>
    <mergeCell ref="B196:B198"/>
    <mergeCell ref="C196:C198"/>
    <mergeCell ref="B177:D177"/>
    <mergeCell ref="B180:D180"/>
    <mergeCell ref="B182:B184"/>
    <mergeCell ref="C182:C184"/>
    <mergeCell ref="B185:D185"/>
    <mergeCell ref="B187:B188"/>
    <mergeCell ref="C187:C188"/>
    <mergeCell ref="B167:D167"/>
    <mergeCell ref="B169:B171"/>
    <mergeCell ref="C169:C171"/>
    <mergeCell ref="B172:D172"/>
    <mergeCell ref="B174:B176"/>
    <mergeCell ref="C174:C176"/>
    <mergeCell ref="B157:D157"/>
    <mergeCell ref="B159:B161"/>
    <mergeCell ref="C159:C161"/>
    <mergeCell ref="B162:D162"/>
    <mergeCell ref="B164:B166"/>
    <mergeCell ref="C164:C166"/>
    <mergeCell ref="B147:D147"/>
    <mergeCell ref="B149:B151"/>
    <mergeCell ref="C149:C151"/>
    <mergeCell ref="B152:D152"/>
    <mergeCell ref="B154:B156"/>
    <mergeCell ref="C154:C156"/>
    <mergeCell ref="B137:D137"/>
    <mergeCell ref="B139:B141"/>
    <mergeCell ref="C139:C141"/>
    <mergeCell ref="B142:D142"/>
    <mergeCell ref="B144:B146"/>
    <mergeCell ref="C144:C146"/>
    <mergeCell ref="B128:D128"/>
    <mergeCell ref="B130:B132"/>
    <mergeCell ref="C130:C132"/>
    <mergeCell ref="B133:D133"/>
    <mergeCell ref="B135:B136"/>
    <mergeCell ref="C135:C136"/>
    <mergeCell ref="B118:D118"/>
    <mergeCell ref="B120:B122"/>
    <mergeCell ref="C120:C122"/>
    <mergeCell ref="B123:D123"/>
    <mergeCell ref="B125:B127"/>
    <mergeCell ref="C125:C127"/>
    <mergeCell ref="B107:B109"/>
    <mergeCell ref="C107:C109"/>
    <mergeCell ref="B110:D110"/>
    <mergeCell ref="B112:B114"/>
    <mergeCell ref="C112:C114"/>
    <mergeCell ref="B115:D115"/>
    <mergeCell ref="B98:B99"/>
    <mergeCell ref="C98:C99"/>
    <mergeCell ref="B100:D100"/>
    <mergeCell ref="B102:B104"/>
    <mergeCell ref="C102:C104"/>
    <mergeCell ref="B105:D105"/>
    <mergeCell ref="B86:D86"/>
    <mergeCell ref="B88:B89"/>
    <mergeCell ref="C88:C89"/>
    <mergeCell ref="B90:D90"/>
    <mergeCell ref="B93:D93"/>
    <mergeCell ref="B96:D96"/>
    <mergeCell ref="B76:D76"/>
    <mergeCell ref="B78:B80"/>
    <mergeCell ref="C78:C80"/>
    <mergeCell ref="B81:D81"/>
    <mergeCell ref="B83:B85"/>
    <mergeCell ref="C83:C85"/>
    <mergeCell ref="B67:D67"/>
    <mergeCell ref="B69:B70"/>
    <mergeCell ref="C69:C70"/>
    <mergeCell ref="B71:D71"/>
    <mergeCell ref="B73:B75"/>
    <mergeCell ref="C73:C75"/>
    <mergeCell ref="B55:D55"/>
    <mergeCell ref="B57:B58"/>
    <mergeCell ref="C57:C58"/>
    <mergeCell ref="B59:D59"/>
    <mergeCell ref="B62:D62"/>
    <mergeCell ref="B64:B66"/>
    <mergeCell ref="C64:C66"/>
    <mergeCell ref="B46:D46"/>
    <mergeCell ref="B48:B49"/>
    <mergeCell ref="C48:C49"/>
    <mergeCell ref="B50:D50"/>
    <mergeCell ref="B52:B54"/>
    <mergeCell ref="C52:C54"/>
    <mergeCell ref="B36:D36"/>
    <mergeCell ref="B38:B40"/>
    <mergeCell ref="C38:C40"/>
    <mergeCell ref="B41:D41"/>
    <mergeCell ref="B43:B45"/>
    <mergeCell ref="C43:C45"/>
    <mergeCell ref="B27:D27"/>
    <mergeCell ref="B29:B30"/>
    <mergeCell ref="C29:C30"/>
    <mergeCell ref="B31:D31"/>
    <mergeCell ref="B33:B35"/>
    <mergeCell ref="C33:C35"/>
    <mergeCell ref="B17:D17"/>
    <mergeCell ref="B19:B21"/>
    <mergeCell ref="C19:C21"/>
    <mergeCell ref="B22:D22"/>
    <mergeCell ref="B24:B26"/>
    <mergeCell ref="C24:C26"/>
    <mergeCell ref="K12:K13"/>
    <mergeCell ref="L12:N12"/>
    <mergeCell ref="O12:Q12"/>
    <mergeCell ref="R12:S12"/>
    <mergeCell ref="B14:B16"/>
    <mergeCell ref="C14:C16"/>
    <mergeCell ref="B1:B4"/>
    <mergeCell ref="E2:H3"/>
    <mergeCell ref="L2:N2"/>
    <mergeCell ref="D6:K7"/>
    <mergeCell ref="B7:B8"/>
    <mergeCell ref="B12:B13"/>
    <mergeCell ref="C12:C13"/>
    <mergeCell ref="D12:D13"/>
    <mergeCell ref="E12:G12"/>
    <mergeCell ref="H12:J12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R974"/>
  <sheetViews>
    <sheetView workbookViewId="0"/>
  </sheetViews>
  <sheetFormatPr defaultColWidth="8.85546875" defaultRowHeight="12.75" x14ac:dyDescent="0.2"/>
  <cols>
    <col min="1" max="1" width="0.7109375" style="15" customWidth="1"/>
    <col min="2" max="2" width="0.42578125" style="15" customWidth="1"/>
    <col min="3" max="3" width="13.42578125" style="15" customWidth="1"/>
    <col min="4" max="4" width="17" style="15" customWidth="1"/>
    <col min="5" max="5" width="6.42578125" style="15" customWidth="1"/>
    <col min="6" max="6" width="11.7109375" style="15" customWidth="1"/>
    <col min="7" max="8" width="6.42578125" style="15" customWidth="1"/>
    <col min="9" max="9" width="14.28515625" style="15" customWidth="1"/>
    <col min="10" max="12" width="6.42578125" style="15" customWidth="1"/>
    <col min="13" max="13" width="13.28515625" style="15" customWidth="1"/>
    <col min="14" max="15" width="6.42578125" style="15" customWidth="1"/>
    <col min="16" max="16" width="11.5703125" style="15" customWidth="1"/>
    <col min="17" max="17" width="6.42578125" style="15" customWidth="1"/>
    <col min="18" max="18" width="13.7109375" style="15" customWidth="1"/>
    <col min="19" max="19" width="5.28515625" style="15" customWidth="1"/>
    <col min="20" max="16384" width="8.85546875" style="15"/>
  </cols>
  <sheetData>
    <row r="1" spans="2:18" s="1" customFormat="1" ht="4.7" customHeight="1" x14ac:dyDescent="0.15"/>
    <row r="2" spans="2:18" s="1" customFormat="1" ht="4.1500000000000004" customHeight="1" thickBot="1" x14ac:dyDescent="0.2">
      <c r="B2" s="159"/>
      <c r="C2" s="159"/>
    </row>
    <row r="3" spans="2:18" s="1" customFormat="1" ht="12.75" customHeight="1" thickBot="1" x14ac:dyDescent="0.25">
      <c r="B3" s="159"/>
      <c r="C3" s="159"/>
      <c r="H3" s="160" t="s">
        <v>0</v>
      </c>
      <c r="I3" s="160"/>
      <c r="J3" s="160"/>
      <c r="M3" s="161" t="s">
        <v>2186</v>
      </c>
      <c r="N3" s="161"/>
    </row>
    <row r="4" spans="2:18" s="1" customFormat="1" ht="2.1" customHeight="1" thickBot="1" x14ac:dyDescent="0.2">
      <c r="B4" s="159"/>
      <c r="C4" s="159"/>
      <c r="H4" s="160"/>
      <c r="I4" s="160"/>
      <c r="J4" s="160"/>
    </row>
    <row r="5" spans="2:18" s="1" customFormat="1" ht="23.85" customHeight="1" x14ac:dyDescent="0.15">
      <c r="B5" s="159"/>
      <c r="C5" s="159"/>
    </row>
    <row r="6" spans="2:18" s="1" customFormat="1" ht="6.4" customHeight="1" x14ac:dyDescent="0.15"/>
    <row r="7" spans="2:18" s="1" customFormat="1" ht="11.85" customHeight="1" thickBot="1" x14ac:dyDescent="0.2">
      <c r="G7" s="164" t="s">
        <v>2187</v>
      </c>
      <c r="H7" s="164"/>
      <c r="I7" s="164"/>
      <c r="J7" s="164"/>
      <c r="K7" s="164"/>
    </row>
    <row r="8" spans="2:18" s="1" customFormat="1" ht="2.1" customHeight="1" thickBot="1" x14ac:dyDescent="0.2">
      <c r="C8" s="161" t="s">
        <v>3</v>
      </c>
      <c r="G8" s="164"/>
      <c r="H8" s="164"/>
      <c r="I8" s="164"/>
      <c r="J8" s="164"/>
      <c r="K8" s="164"/>
    </row>
    <row r="9" spans="2:18" s="1" customFormat="1" ht="9.75" customHeight="1" x14ac:dyDescent="0.15">
      <c r="C9" s="161"/>
    </row>
    <row r="10" spans="2:18" s="1" customFormat="1" ht="6.4" customHeight="1" x14ac:dyDescent="0.15"/>
    <row r="11" spans="2:18" s="1" customFormat="1" ht="11.85" customHeight="1" x14ac:dyDescent="0.2">
      <c r="C11" s="2" t="s">
        <v>1991</v>
      </c>
    </row>
    <row r="12" spans="2:18" s="1" customFormat="1" ht="21.4" customHeight="1" x14ac:dyDescent="0.15"/>
    <row r="13" spans="2:18" s="1" customFormat="1" ht="15.75" customHeight="1" x14ac:dyDescent="0.15">
      <c r="C13" s="162" t="s">
        <v>274</v>
      </c>
      <c r="D13" s="177" t="s">
        <v>1994</v>
      </c>
      <c r="E13" s="177"/>
      <c r="F13" s="177"/>
      <c r="G13" s="177" t="s">
        <v>1995</v>
      </c>
      <c r="H13" s="177"/>
      <c r="I13" s="177"/>
      <c r="J13" s="174" t="s">
        <v>1996</v>
      </c>
      <c r="K13" s="177" t="s">
        <v>1997</v>
      </c>
      <c r="L13" s="177"/>
      <c r="M13" s="177"/>
      <c r="N13" s="177" t="s">
        <v>1998</v>
      </c>
      <c r="O13" s="177"/>
      <c r="P13" s="177"/>
      <c r="Q13" s="177" t="s">
        <v>832</v>
      </c>
      <c r="R13" s="177"/>
    </row>
    <row r="14" spans="2:18" s="1" customFormat="1" ht="14.65" customHeight="1" x14ac:dyDescent="0.15">
      <c r="C14" s="162"/>
      <c r="D14" s="50" t="s">
        <v>892</v>
      </c>
      <c r="E14" s="50" t="s">
        <v>1802</v>
      </c>
      <c r="F14" s="50" t="s">
        <v>1999</v>
      </c>
      <c r="G14" s="50" t="s">
        <v>892</v>
      </c>
      <c r="H14" s="50" t="s">
        <v>1802</v>
      </c>
      <c r="I14" s="50" t="s">
        <v>1999</v>
      </c>
      <c r="J14" s="174"/>
      <c r="K14" s="50" t="s">
        <v>892</v>
      </c>
      <c r="L14" s="50" t="s">
        <v>1802</v>
      </c>
      <c r="M14" s="50" t="s">
        <v>1999</v>
      </c>
      <c r="N14" s="50" t="s">
        <v>892</v>
      </c>
      <c r="O14" s="50" t="s">
        <v>1802</v>
      </c>
      <c r="P14" s="50" t="s">
        <v>1999</v>
      </c>
      <c r="Q14" s="50" t="s">
        <v>892</v>
      </c>
      <c r="R14" s="50" t="s">
        <v>1999</v>
      </c>
    </row>
    <row r="15" spans="2:18" s="1" customFormat="1" ht="14.65" customHeight="1" x14ac:dyDescent="0.15">
      <c r="C15" s="207" t="s">
        <v>2188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</row>
    <row r="16" spans="2:18" s="1" customFormat="1" ht="8.85" customHeight="1" x14ac:dyDescent="0.15">
      <c r="C16" s="7" t="s">
        <v>2189</v>
      </c>
      <c r="D16" s="8">
        <v>818</v>
      </c>
      <c r="E16" s="8">
        <v>17364</v>
      </c>
      <c r="F16" s="55">
        <v>13040650</v>
      </c>
      <c r="G16" s="8">
        <v>210</v>
      </c>
      <c r="H16" s="8">
        <v>3436</v>
      </c>
      <c r="I16" s="55">
        <v>1936487.47</v>
      </c>
      <c r="J16" s="8">
        <v>54</v>
      </c>
      <c r="K16" s="8">
        <v>1</v>
      </c>
      <c r="L16" s="8">
        <v>1</v>
      </c>
      <c r="M16" s="55">
        <v>10028</v>
      </c>
      <c r="N16" s="8"/>
      <c r="O16" s="8"/>
      <c r="P16" s="55"/>
      <c r="Q16" s="8">
        <v>819</v>
      </c>
      <c r="R16" s="55">
        <v>13050678</v>
      </c>
    </row>
    <row r="17" spans="3:18" s="1" customFormat="1" ht="8.85" customHeight="1" x14ac:dyDescent="0.15">
      <c r="C17" s="7" t="s">
        <v>2190</v>
      </c>
      <c r="D17" s="10">
        <v>4504</v>
      </c>
      <c r="E17" s="10">
        <v>46161</v>
      </c>
      <c r="F17" s="59">
        <v>53568997</v>
      </c>
      <c r="G17" s="10">
        <v>22</v>
      </c>
      <c r="H17" s="10">
        <v>432</v>
      </c>
      <c r="I17" s="59">
        <v>136815</v>
      </c>
      <c r="J17" s="10">
        <v>254</v>
      </c>
      <c r="K17" s="10">
        <v>8</v>
      </c>
      <c r="L17" s="10">
        <v>8</v>
      </c>
      <c r="M17" s="59">
        <v>70262</v>
      </c>
      <c r="N17" s="10">
        <v>3</v>
      </c>
      <c r="O17" s="10">
        <v>3</v>
      </c>
      <c r="P17" s="59">
        <v>26547</v>
      </c>
      <c r="Q17" s="10">
        <v>4515</v>
      </c>
      <c r="R17" s="59">
        <v>53665806</v>
      </c>
    </row>
    <row r="18" spans="3:18" s="1" customFormat="1" ht="8.85" customHeight="1" x14ac:dyDescent="0.15">
      <c r="C18" s="7" t="s">
        <v>2191</v>
      </c>
      <c r="D18" s="8">
        <v>361</v>
      </c>
      <c r="E18" s="8">
        <v>4793</v>
      </c>
      <c r="F18" s="55">
        <v>3775878</v>
      </c>
      <c r="G18" s="8">
        <v>4</v>
      </c>
      <c r="H18" s="8">
        <v>85</v>
      </c>
      <c r="I18" s="55">
        <v>28533.19</v>
      </c>
      <c r="J18" s="8">
        <v>46</v>
      </c>
      <c r="K18" s="8">
        <v>5</v>
      </c>
      <c r="L18" s="8">
        <v>5</v>
      </c>
      <c r="M18" s="55">
        <v>38349</v>
      </c>
      <c r="N18" s="8"/>
      <c r="O18" s="8"/>
      <c r="P18" s="55"/>
      <c r="Q18" s="8">
        <v>366</v>
      </c>
      <c r="R18" s="55">
        <v>3814227</v>
      </c>
    </row>
    <row r="19" spans="3:18" s="1" customFormat="1" ht="8.85" customHeight="1" x14ac:dyDescent="0.15">
      <c r="C19" s="7" t="s">
        <v>2192</v>
      </c>
      <c r="D19" s="10">
        <v>18</v>
      </c>
      <c r="E19" s="10">
        <v>56</v>
      </c>
      <c r="F19" s="59">
        <v>16164</v>
      </c>
      <c r="G19" s="10">
        <v>1</v>
      </c>
      <c r="H19" s="10">
        <v>10</v>
      </c>
      <c r="I19" s="59">
        <v>0</v>
      </c>
      <c r="J19" s="10"/>
      <c r="K19" s="10">
        <v>58</v>
      </c>
      <c r="L19" s="10">
        <v>58</v>
      </c>
      <c r="M19" s="59">
        <v>51949</v>
      </c>
      <c r="N19" s="10">
        <v>71</v>
      </c>
      <c r="O19" s="10">
        <v>71</v>
      </c>
      <c r="P19" s="59">
        <v>61575</v>
      </c>
      <c r="Q19" s="10">
        <v>147</v>
      </c>
      <c r="R19" s="59">
        <v>129688</v>
      </c>
    </row>
    <row r="20" spans="3:18" s="1" customFormat="1" ht="8.85" customHeight="1" x14ac:dyDescent="0.15">
      <c r="C20" s="7" t="s">
        <v>2193</v>
      </c>
      <c r="D20" s="8">
        <v>261</v>
      </c>
      <c r="E20" s="8">
        <v>2975</v>
      </c>
      <c r="F20" s="55">
        <v>2239197</v>
      </c>
      <c r="G20" s="8">
        <v>8</v>
      </c>
      <c r="H20" s="8">
        <v>193</v>
      </c>
      <c r="I20" s="55">
        <v>52653.84</v>
      </c>
      <c r="J20" s="8">
        <v>17</v>
      </c>
      <c r="K20" s="8">
        <v>9</v>
      </c>
      <c r="L20" s="8">
        <v>9</v>
      </c>
      <c r="M20" s="55">
        <v>56412</v>
      </c>
      <c r="N20" s="8">
        <v>6</v>
      </c>
      <c r="O20" s="8">
        <v>7</v>
      </c>
      <c r="P20" s="55">
        <v>37482</v>
      </c>
      <c r="Q20" s="8">
        <v>276</v>
      </c>
      <c r="R20" s="55">
        <v>2333091</v>
      </c>
    </row>
    <row r="21" spans="3:18" s="1" customFormat="1" ht="8.85" customHeight="1" x14ac:dyDescent="0.15">
      <c r="C21" s="7" t="s">
        <v>2194</v>
      </c>
      <c r="D21" s="10">
        <v>1198</v>
      </c>
      <c r="E21" s="10">
        <v>5227</v>
      </c>
      <c r="F21" s="59">
        <v>3345266</v>
      </c>
      <c r="G21" s="10">
        <v>43</v>
      </c>
      <c r="H21" s="10">
        <v>312</v>
      </c>
      <c r="I21" s="59">
        <v>66418.73</v>
      </c>
      <c r="J21" s="10">
        <v>67</v>
      </c>
      <c r="K21" s="10">
        <v>2039</v>
      </c>
      <c r="L21" s="10">
        <v>2039</v>
      </c>
      <c r="M21" s="59">
        <v>7081405</v>
      </c>
      <c r="N21" s="10">
        <v>2183</v>
      </c>
      <c r="O21" s="10">
        <v>2186</v>
      </c>
      <c r="P21" s="59">
        <v>5422950</v>
      </c>
      <c r="Q21" s="10">
        <v>5420</v>
      </c>
      <c r="R21" s="59">
        <v>15849621</v>
      </c>
    </row>
    <row r="22" spans="3:18" s="1" customFormat="1" ht="8.85" customHeight="1" x14ac:dyDescent="0.15">
      <c r="C22" s="7" t="s">
        <v>2195</v>
      </c>
      <c r="D22" s="8">
        <v>305</v>
      </c>
      <c r="E22" s="8">
        <v>3204</v>
      </c>
      <c r="F22" s="55">
        <v>1121550</v>
      </c>
      <c r="G22" s="8">
        <v>8</v>
      </c>
      <c r="H22" s="8">
        <v>110</v>
      </c>
      <c r="I22" s="55">
        <v>23402.080000000002</v>
      </c>
      <c r="J22" s="8">
        <v>9</v>
      </c>
      <c r="K22" s="8">
        <v>43</v>
      </c>
      <c r="L22" s="8">
        <v>69</v>
      </c>
      <c r="M22" s="55">
        <v>17418</v>
      </c>
      <c r="N22" s="8">
        <v>48</v>
      </c>
      <c r="O22" s="8">
        <v>86</v>
      </c>
      <c r="P22" s="55">
        <v>21796</v>
      </c>
      <c r="Q22" s="8">
        <v>396</v>
      </c>
      <c r="R22" s="55">
        <v>1160764</v>
      </c>
    </row>
    <row r="23" spans="3:18" s="1" customFormat="1" ht="8.85" customHeight="1" x14ac:dyDescent="0.15">
      <c r="C23" s="7" t="s">
        <v>2196</v>
      </c>
      <c r="D23" s="10">
        <v>1122</v>
      </c>
      <c r="E23" s="10">
        <v>15066</v>
      </c>
      <c r="F23" s="59">
        <v>4647694</v>
      </c>
      <c r="G23" s="10">
        <v>272</v>
      </c>
      <c r="H23" s="10">
        <v>3116</v>
      </c>
      <c r="I23" s="59">
        <v>527199.56000000006</v>
      </c>
      <c r="J23" s="10">
        <v>69</v>
      </c>
      <c r="K23" s="10">
        <v>35</v>
      </c>
      <c r="L23" s="10">
        <v>63</v>
      </c>
      <c r="M23" s="59">
        <v>14056</v>
      </c>
      <c r="N23" s="10">
        <v>10</v>
      </c>
      <c r="O23" s="10">
        <v>38</v>
      </c>
      <c r="P23" s="59">
        <v>6778</v>
      </c>
      <c r="Q23" s="10">
        <v>1167</v>
      </c>
      <c r="R23" s="59">
        <v>4668528</v>
      </c>
    </row>
    <row r="24" spans="3:18" s="1" customFormat="1" ht="8.85" customHeight="1" x14ac:dyDescent="0.15">
      <c r="C24" s="7" t="s">
        <v>2197</v>
      </c>
      <c r="D24" s="8">
        <v>1584</v>
      </c>
      <c r="E24" s="8">
        <v>14568</v>
      </c>
      <c r="F24" s="55">
        <v>5027004</v>
      </c>
      <c r="G24" s="8">
        <v>46</v>
      </c>
      <c r="H24" s="8">
        <v>373</v>
      </c>
      <c r="I24" s="55">
        <v>54820.43</v>
      </c>
      <c r="J24" s="8">
        <v>98</v>
      </c>
      <c r="K24" s="8">
        <v>195</v>
      </c>
      <c r="L24" s="8">
        <v>319</v>
      </c>
      <c r="M24" s="55">
        <v>70821</v>
      </c>
      <c r="N24" s="8">
        <v>194</v>
      </c>
      <c r="O24" s="8">
        <v>365</v>
      </c>
      <c r="P24" s="55">
        <v>79977</v>
      </c>
      <c r="Q24" s="8">
        <v>1973</v>
      </c>
      <c r="R24" s="55">
        <v>5177802</v>
      </c>
    </row>
    <row r="25" spans="3:18" s="1" customFormat="1" ht="8.85" customHeight="1" x14ac:dyDescent="0.15">
      <c r="C25" s="7" t="s">
        <v>2198</v>
      </c>
      <c r="D25" s="10">
        <v>5432</v>
      </c>
      <c r="E25" s="10">
        <v>50364</v>
      </c>
      <c r="F25" s="59">
        <v>16942073</v>
      </c>
      <c r="G25" s="10">
        <v>244</v>
      </c>
      <c r="H25" s="10">
        <v>3258</v>
      </c>
      <c r="I25" s="59">
        <v>439002.85</v>
      </c>
      <c r="J25" s="10">
        <v>199</v>
      </c>
      <c r="K25" s="10">
        <v>446</v>
      </c>
      <c r="L25" s="10">
        <v>705</v>
      </c>
      <c r="M25" s="59">
        <v>145644</v>
      </c>
      <c r="N25" s="10">
        <v>509</v>
      </c>
      <c r="O25" s="10">
        <v>587</v>
      </c>
      <c r="P25" s="59">
        <v>122578</v>
      </c>
      <c r="Q25" s="10">
        <v>6387</v>
      </c>
      <c r="R25" s="59">
        <v>17210295</v>
      </c>
    </row>
    <row r="26" spans="3:18" s="1" customFormat="1" ht="8.85" customHeight="1" x14ac:dyDescent="0.15">
      <c r="C26" s="7" t="s">
        <v>2199</v>
      </c>
      <c r="D26" s="8">
        <v>1204</v>
      </c>
      <c r="E26" s="8">
        <v>10707</v>
      </c>
      <c r="F26" s="55">
        <v>3253623</v>
      </c>
      <c r="G26" s="8">
        <v>34</v>
      </c>
      <c r="H26" s="8">
        <v>382</v>
      </c>
      <c r="I26" s="55">
        <v>53131.61</v>
      </c>
      <c r="J26" s="8">
        <v>20</v>
      </c>
      <c r="K26" s="8">
        <v>46</v>
      </c>
      <c r="L26" s="8">
        <v>82</v>
      </c>
      <c r="M26" s="55">
        <v>17495</v>
      </c>
      <c r="N26" s="8">
        <v>31</v>
      </c>
      <c r="O26" s="8">
        <v>90</v>
      </c>
      <c r="P26" s="55">
        <v>19350</v>
      </c>
      <c r="Q26" s="8">
        <v>1281</v>
      </c>
      <c r="R26" s="55">
        <v>3290468</v>
      </c>
    </row>
    <row r="27" spans="3:18" s="1" customFormat="1" ht="8.85" customHeight="1" x14ac:dyDescent="0.15">
      <c r="C27" s="7" t="s">
        <v>2200</v>
      </c>
      <c r="D27" s="10">
        <v>12780</v>
      </c>
      <c r="E27" s="10">
        <v>142220</v>
      </c>
      <c r="F27" s="59">
        <v>52531294</v>
      </c>
      <c r="G27" s="10">
        <v>340</v>
      </c>
      <c r="H27" s="10">
        <v>3601</v>
      </c>
      <c r="I27" s="59">
        <v>599281.35</v>
      </c>
      <c r="J27" s="10">
        <v>230</v>
      </c>
      <c r="K27" s="10">
        <v>597</v>
      </c>
      <c r="L27" s="10">
        <v>1148</v>
      </c>
      <c r="M27" s="59">
        <v>254758</v>
      </c>
      <c r="N27" s="10">
        <v>24</v>
      </c>
      <c r="O27" s="10">
        <v>35</v>
      </c>
      <c r="P27" s="59">
        <v>7770</v>
      </c>
      <c r="Q27" s="10">
        <v>13401</v>
      </c>
      <c r="R27" s="59">
        <v>52793822</v>
      </c>
    </row>
    <row r="28" spans="3:18" s="1" customFormat="1" ht="8.85" customHeight="1" x14ac:dyDescent="0.15">
      <c r="C28" s="7" t="s">
        <v>2201</v>
      </c>
      <c r="D28" s="8">
        <v>1610</v>
      </c>
      <c r="E28" s="8">
        <v>15587</v>
      </c>
      <c r="F28" s="55">
        <v>4866801</v>
      </c>
      <c r="G28" s="8">
        <v>27</v>
      </c>
      <c r="H28" s="8">
        <v>292</v>
      </c>
      <c r="I28" s="55">
        <v>35043.129999999997</v>
      </c>
      <c r="J28" s="8">
        <v>17</v>
      </c>
      <c r="K28" s="8">
        <v>182</v>
      </c>
      <c r="L28" s="8">
        <v>289</v>
      </c>
      <c r="M28" s="55">
        <v>48497</v>
      </c>
      <c r="N28" s="8">
        <v>21</v>
      </c>
      <c r="O28" s="8">
        <v>24</v>
      </c>
      <c r="P28" s="55">
        <v>4032</v>
      </c>
      <c r="Q28" s="8">
        <v>1813</v>
      </c>
      <c r="R28" s="55">
        <v>4919330</v>
      </c>
    </row>
    <row r="29" spans="3:18" s="1" customFormat="1" ht="8.85" customHeight="1" x14ac:dyDescent="0.15">
      <c r="C29" s="7" t="s">
        <v>2202</v>
      </c>
      <c r="D29" s="10">
        <v>632</v>
      </c>
      <c r="E29" s="10">
        <v>7524</v>
      </c>
      <c r="F29" s="59">
        <v>2074089</v>
      </c>
      <c r="G29" s="10">
        <v>175</v>
      </c>
      <c r="H29" s="10">
        <v>1814</v>
      </c>
      <c r="I29" s="59">
        <v>281021.19</v>
      </c>
      <c r="J29" s="10">
        <v>13</v>
      </c>
      <c r="K29" s="10">
        <v>23</v>
      </c>
      <c r="L29" s="10">
        <v>41</v>
      </c>
      <c r="M29" s="59">
        <v>7774</v>
      </c>
      <c r="N29" s="10">
        <v>2</v>
      </c>
      <c r="O29" s="10">
        <v>2</v>
      </c>
      <c r="P29" s="59">
        <v>370</v>
      </c>
      <c r="Q29" s="10">
        <v>657</v>
      </c>
      <c r="R29" s="59">
        <v>2082233</v>
      </c>
    </row>
    <row r="30" spans="3:18" s="1" customFormat="1" ht="8.85" customHeight="1" x14ac:dyDescent="0.15">
      <c r="C30" s="7" t="s">
        <v>2203</v>
      </c>
      <c r="D30" s="8">
        <v>977</v>
      </c>
      <c r="E30" s="8">
        <v>8191</v>
      </c>
      <c r="F30" s="55">
        <v>2460327</v>
      </c>
      <c r="G30" s="8">
        <v>39</v>
      </c>
      <c r="H30" s="8">
        <v>602</v>
      </c>
      <c r="I30" s="55">
        <v>65127.57</v>
      </c>
      <c r="J30" s="8">
        <v>18</v>
      </c>
      <c r="K30" s="8">
        <v>110</v>
      </c>
      <c r="L30" s="8">
        <v>195</v>
      </c>
      <c r="M30" s="55">
        <v>37028</v>
      </c>
      <c r="N30" s="8">
        <v>24</v>
      </c>
      <c r="O30" s="8">
        <v>36</v>
      </c>
      <c r="P30" s="55">
        <v>6864</v>
      </c>
      <c r="Q30" s="8">
        <v>1111</v>
      </c>
      <c r="R30" s="55">
        <v>2504219</v>
      </c>
    </row>
    <row r="31" spans="3:18" s="1" customFormat="1" ht="8.85" customHeight="1" x14ac:dyDescent="0.15">
      <c r="C31" s="7" t="s">
        <v>2204</v>
      </c>
      <c r="D31" s="10">
        <v>286</v>
      </c>
      <c r="E31" s="10">
        <v>3612</v>
      </c>
      <c r="F31" s="59">
        <v>637130</v>
      </c>
      <c r="G31" s="10">
        <v>94</v>
      </c>
      <c r="H31" s="10">
        <v>941</v>
      </c>
      <c r="I31" s="59">
        <v>128880.48</v>
      </c>
      <c r="J31" s="10">
        <v>5</v>
      </c>
      <c r="K31" s="10">
        <v>11</v>
      </c>
      <c r="L31" s="10">
        <v>19</v>
      </c>
      <c r="M31" s="59">
        <v>2745</v>
      </c>
      <c r="N31" s="10">
        <v>1</v>
      </c>
      <c r="O31" s="10">
        <v>3</v>
      </c>
      <c r="P31" s="59">
        <v>431</v>
      </c>
      <c r="Q31" s="10">
        <v>298</v>
      </c>
      <c r="R31" s="59">
        <v>640306</v>
      </c>
    </row>
    <row r="32" spans="3:18" s="1" customFormat="1" ht="8.85" customHeight="1" x14ac:dyDescent="0.15">
      <c r="C32" s="7" t="s">
        <v>2205</v>
      </c>
      <c r="D32" s="8">
        <v>760</v>
      </c>
      <c r="E32" s="8">
        <v>7462</v>
      </c>
      <c r="F32" s="55">
        <v>928511</v>
      </c>
      <c r="G32" s="8">
        <v>24</v>
      </c>
      <c r="H32" s="8">
        <v>258</v>
      </c>
      <c r="I32" s="55">
        <v>16750.900000000001</v>
      </c>
      <c r="J32" s="8">
        <v>11</v>
      </c>
      <c r="K32" s="8">
        <v>248</v>
      </c>
      <c r="L32" s="8">
        <v>377</v>
      </c>
      <c r="M32" s="55">
        <v>54256</v>
      </c>
      <c r="N32" s="8">
        <v>90</v>
      </c>
      <c r="O32" s="8">
        <v>179</v>
      </c>
      <c r="P32" s="55">
        <v>26588</v>
      </c>
      <c r="Q32" s="8">
        <v>1098</v>
      </c>
      <c r="R32" s="55">
        <v>1009355</v>
      </c>
    </row>
    <row r="33" spans="3:18" s="1" customFormat="1" ht="8.85" customHeight="1" x14ac:dyDescent="0.15">
      <c r="C33" s="7" t="s">
        <v>2206</v>
      </c>
      <c r="D33" s="10">
        <v>93</v>
      </c>
      <c r="E33" s="10">
        <v>885</v>
      </c>
      <c r="F33" s="59">
        <v>392507</v>
      </c>
      <c r="G33" s="10">
        <v>5</v>
      </c>
      <c r="H33" s="10">
        <v>16</v>
      </c>
      <c r="I33" s="59">
        <v>4975.08</v>
      </c>
      <c r="J33" s="10"/>
      <c r="K33" s="10">
        <v>2</v>
      </c>
      <c r="L33" s="10">
        <v>3</v>
      </c>
      <c r="M33" s="59">
        <v>888</v>
      </c>
      <c r="N33" s="10">
        <v>4</v>
      </c>
      <c r="O33" s="10">
        <v>4</v>
      </c>
      <c r="P33" s="59">
        <v>1184</v>
      </c>
      <c r="Q33" s="10">
        <v>99</v>
      </c>
      <c r="R33" s="59">
        <v>394579</v>
      </c>
    </row>
    <row r="34" spans="3:18" s="1" customFormat="1" ht="8.85" customHeight="1" x14ac:dyDescent="0.15">
      <c r="C34" s="7" t="s">
        <v>2207</v>
      </c>
      <c r="D34" s="8">
        <v>73</v>
      </c>
      <c r="E34" s="8">
        <v>679</v>
      </c>
      <c r="F34" s="55">
        <v>185493</v>
      </c>
      <c r="G34" s="8">
        <v>2</v>
      </c>
      <c r="H34" s="8">
        <v>13</v>
      </c>
      <c r="I34" s="55">
        <v>1848.6</v>
      </c>
      <c r="J34" s="8"/>
      <c r="K34" s="8">
        <v>5</v>
      </c>
      <c r="L34" s="8">
        <v>9</v>
      </c>
      <c r="M34" s="55">
        <v>2043</v>
      </c>
      <c r="N34" s="8"/>
      <c r="O34" s="8"/>
      <c r="P34" s="55"/>
      <c r="Q34" s="8">
        <v>78</v>
      </c>
      <c r="R34" s="55">
        <v>187536</v>
      </c>
    </row>
    <row r="35" spans="3:18" s="1" customFormat="1" ht="8.85" customHeight="1" x14ac:dyDescent="0.15">
      <c r="C35" s="7" t="s">
        <v>2208</v>
      </c>
      <c r="D35" s="10">
        <v>402</v>
      </c>
      <c r="E35" s="10">
        <v>3609</v>
      </c>
      <c r="F35" s="59">
        <v>1091085</v>
      </c>
      <c r="G35" s="10">
        <v>20</v>
      </c>
      <c r="H35" s="10">
        <v>230</v>
      </c>
      <c r="I35" s="59">
        <v>32434.25</v>
      </c>
      <c r="J35" s="10">
        <v>22</v>
      </c>
      <c r="K35" s="10">
        <v>115</v>
      </c>
      <c r="L35" s="10">
        <v>203</v>
      </c>
      <c r="M35" s="59">
        <v>30014</v>
      </c>
      <c r="N35" s="10">
        <v>11</v>
      </c>
      <c r="O35" s="10">
        <v>15</v>
      </c>
      <c r="P35" s="59">
        <v>2216</v>
      </c>
      <c r="Q35" s="10">
        <v>528</v>
      </c>
      <c r="R35" s="59">
        <v>1123315</v>
      </c>
    </row>
    <row r="36" spans="3:18" s="1" customFormat="1" ht="8.85" customHeight="1" x14ac:dyDescent="0.15">
      <c r="C36" s="7" t="s">
        <v>2209</v>
      </c>
      <c r="D36" s="8">
        <v>2943</v>
      </c>
      <c r="E36" s="8">
        <v>16151</v>
      </c>
      <c r="F36" s="55">
        <v>9199554</v>
      </c>
      <c r="G36" s="8">
        <v>151</v>
      </c>
      <c r="H36" s="8">
        <v>1375</v>
      </c>
      <c r="I36" s="55">
        <v>491772.96</v>
      </c>
      <c r="J36" s="8">
        <v>97</v>
      </c>
      <c r="K36" s="8">
        <v>1090</v>
      </c>
      <c r="L36" s="8">
        <v>1762</v>
      </c>
      <c r="M36" s="55">
        <v>721718</v>
      </c>
      <c r="N36" s="8">
        <v>284</v>
      </c>
      <c r="O36" s="8">
        <v>564</v>
      </c>
      <c r="P36" s="55">
        <v>230927</v>
      </c>
      <c r="Q36" s="8">
        <v>4317</v>
      </c>
      <c r="R36" s="55">
        <v>10152199</v>
      </c>
    </row>
    <row r="37" spans="3:18" s="1" customFormat="1" ht="8.85" customHeight="1" x14ac:dyDescent="0.15">
      <c r="C37" s="7" t="s">
        <v>2210</v>
      </c>
      <c r="D37" s="10">
        <v>432</v>
      </c>
      <c r="E37" s="10">
        <v>4887</v>
      </c>
      <c r="F37" s="59">
        <v>2246528</v>
      </c>
      <c r="G37" s="10">
        <v>10</v>
      </c>
      <c r="H37" s="10">
        <v>128</v>
      </c>
      <c r="I37" s="59">
        <v>22850.5</v>
      </c>
      <c r="J37" s="10">
        <v>6</v>
      </c>
      <c r="K37" s="10">
        <v>64</v>
      </c>
      <c r="L37" s="10">
        <v>123</v>
      </c>
      <c r="M37" s="59">
        <v>35055</v>
      </c>
      <c r="N37" s="10">
        <v>1</v>
      </c>
      <c r="O37" s="10">
        <v>8</v>
      </c>
      <c r="P37" s="59">
        <v>2280</v>
      </c>
      <c r="Q37" s="10">
        <v>497</v>
      </c>
      <c r="R37" s="59">
        <v>2283863</v>
      </c>
    </row>
    <row r="38" spans="3:18" s="1" customFormat="1" ht="8.85" customHeight="1" x14ac:dyDescent="0.15">
      <c r="C38" s="7" t="s">
        <v>2211</v>
      </c>
      <c r="D38" s="8">
        <v>863</v>
      </c>
      <c r="E38" s="8">
        <v>11049</v>
      </c>
      <c r="F38" s="55">
        <v>3764433</v>
      </c>
      <c r="G38" s="8">
        <v>257</v>
      </c>
      <c r="H38" s="8">
        <v>2411</v>
      </c>
      <c r="I38" s="55">
        <v>671580.68</v>
      </c>
      <c r="J38" s="8">
        <v>6</v>
      </c>
      <c r="K38" s="8">
        <v>37</v>
      </c>
      <c r="L38" s="8">
        <v>67</v>
      </c>
      <c r="M38" s="55">
        <v>18074</v>
      </c>
      <c r="N38" s="8"/>
      <c r="O38" s="8"/>
      <c r="P38" s="55"/>
      <c r="Q38" s="8">
        <v>900</v>
      </c>
      <c r="R38" s="55">
        <v>3782507</v>
      </c>
    </row>
    <row r="39" spans="3:18" s="1" customFormat="1" ht="8.85" customHeight="1" x14ac:dyDescent="0.15">
      <c r="C39" s="7" t="s">
        <v>2212</v>
      </c>
      <c r="D39" s="10">
        <v>1693</v>
      </c>
      <c r="E39" s="10">
        <v>14158</v>
      </c>
      <c r="F39" s="59">
        <v>4347344</v>
      </c>
      <c r="G39" s="10">
        <v>80</v>
      </c>
      <c r="H39" s="10">
        <v>536</v>
      </c>
      <c r="I39" s="59">
        <v>120516</v>
      </c>
      <c r="J39" s="10">
        <v>23</v>
      </c>
      <c r="K39" s="10">
        <v>214</v>
      </c>
      <c r="L39" s="10">
        <v>375</v>
      </c>
      <c r="M39" s="59">
        <v>101250</v>
      </c>
      <c r="N39" s="10">
        <v>1</v>
      </c>
      <c r="O39" s="10">
        <v>1</v>
      </c>
      <c r="P39" s="59">
        <v>270</v>
      </c>
      <c r="Q39" s="10">
        <v>1908</v>
      </c>
      <c r="R39" s="59">
        <v>4448864</v>
      </c>
    </row>
    <row r="40" spans="3:18" s="1" customFormat="1" ht="8.85" customHeight="1" x14ac:dyDescent="0.15">
      <c r="C40" s="7" t="s">
        <v>2213</v>
      </c>
      <c r="D40" s="8">
        <v>392</v>
      </c>
      <c r="E40" s="8">
        <v>1442</v>
      </c>
      <c r="F40" s="55">
        <v>577298</v>
      </c>
      <c r="G40" s="8">
        <v>92</v>
      </c>
      <c r="H40" s="8">
        <v>299</v>
      </c>
      <c r="I40" s="55">
        <v>66351.92</v>
      </c>
      <c r="J40" s="8"/>
      <c r="K40" s="8">
        <v>106</v>
      </c>
      <c r="L40" s="8">
        <v>118</v>
      </c>
      <c r="M40" s="55">
        <v>31978</v>
      </c>
      <c r="N40" s="8">
        <v>6</v>
      </c>
      <c r="O40" s="8">
        <v>8</v>
      </c>
      <c r="P40" s="55">
        <v>2168</v>
      </c>
      <c r="Q40" s="8">
        <v>504</v>
      </c>
      <c r="R40" s="55">
        <v>611444</v>
      </c>
    </row>
    <row r="41" spans="3:18" s="1" customFormat="1" ht="8.85" customHeight="1" x14ac:dyDescent="0.15">
      <c r="C41" s="7" t="s">
        <v>2214</v>
      </c>
      <c r="D41" s="10">
        <v>149</v>
      </c>
      <c r="E41" s="10">
        <v>1329</v>
      </c>
      <c r="F41" s="59">
        <v>438737</v>
      </c>
      <c r="G41" s="10">
        <v>47</v>
      </c>
      <c r="H41" s="10">
        <v>454</v>
      </c>
      <c r="I41" s="59">
        <v>101785.62</v>
      </c>
      <c r="J41" s="10">
        <v>1</v>
      </c>
      <c r="K41" s="10">
        <v>8</v>
      </c>
      <c r="L41" s="10">
        <v>11</v>
      </c>
      <c r="M41" s="59">
        <v>2407</v>
      </c>
      <c r="N41" s="10"/>
      <c r="O41" s="10"/>
      <c r="P41" s="59"/>
      <c r="Q41" s="10">
        <v>157</v>
      </c>
      <c r="R41" s="59">
        <v>441144</v>
      </c>
    </row>
    <row r="42" spans="3:18" s="1" customFormat="1" ht="8.85" customHeight="1" x14ac:dyDescent="0.15">
      <c r="C42" s="7" t="s">
        <v>2215</v>
      </c>
      <c r="D42" s="8">
        <v>303</v>
      </c>
      <c r="E42" s="8">
        <v>1716</v>
      </c>
      <c r="F42" s="55">
        <v>510067</v>
      </c>
      <c r="G42" s="8">
        <v>32</v>
      </c>
      <c r="H42" s="8">
        <v>254</v>
      </c>
      <c r="I42" s="55">
        <v>47807.72</v>
      </c>
      <c r="J42" s="8">
        <v>2</v>
      </c>
      <c r="K42" s="8">
        <v>31</v>
      </c>
      <c r="L42" s="8">
        <v>31</v>
      </c>
      <c r="M42" s="55">
        <v>6820</v>
      </c>
      <c r="N42" s="8">
        <v>1</v>
      </c>
      <c r="O42" s="8">
        <v>1</v>
      </c>
      <c r="P42" s="55">
        <v>220</v>
      </c>
      <c r="Q42" s="8">
        <v>335</v>
      </c>
      <c r="R42" s="55">
        <v>517107</v>
      </c>
    </row>
    <row r="43" spans="3:18" s="1" customFormat="1" ht="8.85" customHeight="1" x14ac:dyDescent="0.15">
      <c r="C43" s="7" t="s">
        <v>2216</v>
      </c>
      <c r="D43" s="10">
        <v>299</v>
      </c>
      <c r="E43" s="10">
        <v>801</v>
      </c>
      <c r="F43" s="59">
        <v>326653</v>
      </c>
      <c r="G43" s="10">
        <v>25</v>
      </c>
      <c r="H43" s="10">
        <v>51</v>
      </c>
      <c r="I43" s="59">
        <v>6605.87</v>
      </c>
      <c r="J43" s="10">
        <v>1</v>
      </c>
      <c r="K43" s="10">
        <v>122</v>
      </c>
      <c r="L43" s="10">
        <v>124</v>
      </c>
      <c r="M43" s="59">
        <v>32488</v>
      </c>
      <c r="N43" s="10"/>
      <c r="O43" s="10"/>
      <c r="P43" s="59"/>
      <c r="Q43" s="10">
        <v>421</v>
      </c>
      <c r="R43" s="59">
        <v>359141</v>
      </c>
    </row>
    <row r="44" spans="3:18" s="1" customFormat="1" ht="8.85" customHeight="1" x14ac:dyDescent="0.15">
      <c r="C44" s="7" t="s">
        <v>2217</v>
      </c>
      <c r="D44" s="8">
        <v>480</v>
      </c>
      <c r="E44" s="8">
        <v>5247</v>
      </c>
      <c r="F44" s="55">
        <v>1515459</v>
      </c>
      <c r="G44" s="8">
        <v>161</v>
      </c>
      <c r="H44" s="8">
        <v>1776</v>
      </c>
      <c r="I44" s="55">
        <v>253512.7</v>
      </c>
      <c r="J44" s="8">
        <v>16</v>
      </c>
      <c r="K44" s="8">
        <v>37</v>
      </c>
      <c r="L44" s="8">
        <v>66</v>
      </c>
      <c r="M44" s="55">
        <v>12138</v>
      </c>
      <c r="N44" s="8">
        <v>5</v>
      </c>
      <c r="O44" s="8">
        <v>11</v>
      </c>
      <c r="P44" s="55">
        <v>2018</v>
      </c>
      <c r="Q44" s="8">
        <v>522</v>
      </c>
      <c r="R44" s="55">
        <v>1529615</v>
      </c>
    </row>
    <row r="45" spans="3:18" s="1" customFormat="1" ht="8.85" customHeight="1" x14ac:dyDescent="0.15">
      <c r="C45" s="7" t="s">
        <v>2218</v>
      </c>
      <c r="D45" s="10">
        <v>1860</v>
      </c>
      <c r="E45" s="10">
        <v>12959</v>
      </c>
      <c r="F45" s="59">
        <v>3899679</v>
      </c>
      <c r="G45" s="10">
        <v>46</v>
      </c>
      <c r="H45" s="10">
        <v>384</v>
      </c>
      <c r="I45" s="59">
        <v>44718.67</v>
      </c>
      <c r="J45" s="10">
        <v>52</v>
      </c>
      <c r="K45" s="10">
        <v>444</v>
      </c>
      <c r="L45" s="10">
        <v>679</v>
      </c>
      <c r="M45" s="59">
        <v>124617</v>
      </c>
      <c r="N45" s="10">
        <v>772</v>
      </c>
      <c r="O45" s="10">
        <v>893</v>
      </c>
      <c r="P45" s="59">
        <v>163491</v>
      </c>
      <c r="Q45" s="10">
        <v>3076</v>
      </c>
      <c r="R45" s="59">
        <v>4187787</v>
      </c>
    </row>
    <row r="46" spans="3:18" s="1" customFormat="1" ht="8.85" customHeight="1" x14ac:dyDescent="0.15">
      <c r="C46" s="7" t="s">
        <v>2219</v>
      </c>
      <c r="D46" s="8">
        <v>932</v>
      </c>
      <c r="E46" s="8">
        <v>2984</v>
      </c>
      <c r="F46" s="55">
        <v>1969419</v>
      </c>
      <c r="G46" s="8">
        <v>11</v>
      </c>
      <c r="H46" s="8">
        <v>67</v>
      </c>
      <c r="I46" s="55">
        <v>9924.75</v>
      </c>
      <c r="J46" s="8">
        <v>46</v>
      </c>
      <c r="K46" s="8">
        <v>2034</v>
      </c>
      <c r="L46" s="8">
        <v>2034</v>
      </c>
      <c r="M46" s="55">
        <v>4303763</v>
      </c>
      <c r="N46" s="8">
        <v>1828</v>
      </c>
      <c r="O46" s="8">
        <v>1813</v>
      </c>
      <c r="P46" s="55">
        <v>3872652</v>
      </c>
      <c r="Q46" s="8">
        <v>4794</v>
      </c>
      <c r="R46" s="55">
        <v>10145834</v>
      </c>
    </row>
    <row r="47" spans="3:18" s="1" customFormat="1" ht="8.85" customHeight="1" x14ac:dyDescent="0.15">
      <c r="C47" s="7" t="s">
        <v>2220</v>
      </c>
      <c r="D47" s="10">
        <v>366</v>
      </c>
      <c r="E47" s="10">
        <v>1964</v>
      </c>
      <c r="F47" s="59">
        <v>984731</v>
      </c>
      <c r="G47" s="10">
        <v>6</v>
      </c>
      <c r="H47" s="10">
        <v>81</v>
      </c>
      <c r="I47" s="59">
        <v>16852.82</v>
      </c>
      <c r="J47" s="10">
        <v>14</v>
      </c>
      <c r="K47" s="10">
        <v>110</v>
      </c>
      <c r="L47" s="10">
        <v>110</v>
      </c>
      <c r="M47" s="59">
        <v>214433</v>
      </c>
      <c r="N47" s="10">
        <v>40</v>
      </c>
      <c r="O47" s="10">
        <v>40</v>
      </c>
      <c r="P47" s="59">
        <v>77981</v>
      </c>
      <c r="Q47" s="10">
        <v>516</v>
      </c>
      <c r="R47" s="59">
        <v>1277145</v>
      </c>
    </row>
    <row r="48" spans="3:18" s="1" customFormat="1" ht="8.85" customHeight="1" x14ac:dyDescent="0.15">
      <c r="C48" s="7" t="s">
        <v>2221</v>
      </c>
      <c r="D48" s="8">
        <v>66</v>
      </c>
      <c r="E48" s="8">
        <v>303</v>
      </c>
      <c r="F48" s="55">
        <v>84948</v>
      </c>
      <c r="G48" s="8">
        <v>1</v>
      </c>
      <c r="H48" s="8">
        <v>3</v>
      </c>
      <c r="I48" s="55">
        <v>390</v>
      </c>
      <c r="J48" s="8">
        <v>2</v>
      </c>
      <c r="K48" s="8">
        <v>75</v>
      </c>
      <c r="L48" s="8">
        <v>75</v>
      </c>
      <c r="M48" s="55">
        <v>96675</v>
      </c>
      <c r="N48" s="8">
        <v>390</v>
      </c>
      <c r="O48" s="8">
        <v>387</v>
      </c>
      <c r="P48" s="55">
        <v>500565</v>
      </c>
      <c r="Q48" s="8">
        <v>531</v>
      </c>
      <c r="R48" s="55">
        <v>682188</v>
      </c>
    </row>
    <row r="49" spans="3:18" s="1" customFormat="1" ht="8.85" customHeight="1" x14ac:dyDescent="0.15">
      <c r="C49" s="7" t="s">
        <v>2222</v>
      </c>
      <c r="D49" s="10">
        <v>241</v>
      </c>
      <c r="E49" s="10">
        <v>942</v>
      </c>
      <c r="F49" s="59">
        <v>227957</v>
      </c>
      <c r="G49" s="10">
        <v>58</v>
      </c>
      <c r="H49" s="10">
        <v>260</v>
      </c>
      <c r="I49" s="59">
        <v>11490.37</v>
      </c>
      <c r="J49" s="10">
        <v>15</v>
      </c>
      <c r="K49" s="10">
        <v>375</v>
      </c>
      <c r="L49" s="10">
        <v>375</v>
      </c>
      <c r="M49" s="59">
        <v>336832</v>
      </c>
      <c r="N49" s="10">
        <v>766</v>
      </c>
      <c r="O49" s="10">
        <v>781</v>
      </c>
      <c r="P49" s="59">
        <v>682114</v>
      </c>
      <c r="Q49" s="10">
        <v>1382</v>
      </c>
      <c r="R49" s="59">
        <v>1246903</v>
      </c>
    </row>
    <row r="50" spans="3:18" s="1" customFormat="1" ht="8.85" customHeight="1" x14ac:dyDescent="0.15">
      <c r="C50" s="7" t="s">
        <v>2223</v>
      </c>
      <c r="D50" s="8">
        <v>473</v>
      </c>
      <c r="E50" s="8">
        <v>2016</v>
      </c>
      <c r="F50" s="55">
        <v>670460</v>
      </c>
      <c r="G50" s="8">
        <v>133</v>
      </c>
      <c r="H50" s="8">
        <v>594</v>
      </c>
      <c r="I50" s="55">
        <v>68549.240000000005</v>
      </c>
      <c r="J50" s="8">
        <v>13</v>
      </c>
      <c r="K50" s="8">
        <v>827</v>
      </c>
      <c r="L50" s="8">
        <v>827</v>
      </c>
      <c r="M50" s="55">
        <v>1055731</v>
      </c>
      <c r="N50" s="8">
        <v>2473</v>
      </c>
      <c r="O50" s="8">
        <v>2479</v>
      </c>
      <c r="P50" s="55">
        <v>3150097</v>
      </c>
      <c r="Q50" s="8">
        <v>3773</v>
      </c>
      <c r="R50" s="55">
        <v>4876288</v>
      </c>
    </row>
    <row r="51" spans="3:18" s="1" customFormat="1" ht="8.85" customHeight="1" x14ac:dyDescent="0.15">
      <c r="C51" s="7" t="s">
        <v>2224</v>
      </c>
      <c r="D51" s="10">
        <v>109</v>
      </c>
      <c r="E51" s="10">
        <v>258</v>
      </c>
      <c r="F51" s="59">
        <v>93074</v>
      </c>
      <c r="G51" s="10">
        <v>7</v>
      </c>
      <c r="H51" s="10">
        <v>13</v>
      </c>
      <c r="I51" s="59">
        <v>1573</v>
      </c>
      <c r="J51" s="10">
        <v>1</v>
      </c>
      <c r="K51" s="10">
        <v>288</v>
      </c>
      <c r="L51" s="10">
        <v>288</v>
      </c>
      <c r="M51" s="59">
        <v>242158</v>
      </c>
      <c r="N51" s="10">
        <v>1122</v>
      </c>
      <c r="O51" s="10">
        <v>1156</v>
      </c>
      <c r="P51" s="59">
        <v>942952</v>
      </c>
      <c r="Q51" s="10">
        <v>1519</v>
      </c>
      <c r="R51" s="59">
        <v>1278184</v>
      </c>
    </row>
    <row r="52" spans="3:18" s="1" customFormat="1" ht="8.85" customHeight="1" x14ac:dyDescent="0.15">
      <c r="C52" s="7" t="s">
        <v>2225</v>
      </c>
      <c r="D52" s="8">
        <v>1907</v>
      </c>
      <c r="E52" s="8">
        <v>7401</v>
      </c>
      <c r="F52" s="55">
        <v>3733031</v>
      </c>
      <c r="G52" s="8">
        <v>92</v>
      </c>
      <c r="H52" s="8">
        <v>719</v>
      </c>
      <c r="I52" s="55">
        <v>52052.97</v>
      </c>
      <c r="J52" s="8">
        <v>98</v>
      </c>
      <c r="K52" s="8">
        <v>1748</v>
      </c>
      <c r="L52" s="8">
        <v>1748</v>
      </c>
      <c r="M52" s="55">
        <v>3199663</v>
      </c>
      <c r="N52" s="8">
        <v>1753</v>
      </c>
      <c r="O52" s="8">
        <v>1741</v>
      </c>
      <c r="P52" s="55">
        <v>2969069</v>
      </c>
      <c r="Q52" s="8">
        <v>5408</v>
      </c>
      <c r="R52" s="55">
        <v>9901763</v>
      </c>
    </row>
    <row r="53" spans="3:18" s="1" customFormat="1" ht="8.85" customHeight="1" x14ac:dyDescent="0.15">
      <c r="C53" s="7" t="s">
        <v>2226</v>
      </c>
      <c r="D53" s="10">
        <v>26</v>
      </c>
      <c r="E53" s="10">
        <v>175</v>
      </c>
      <c r="F53" s="59">
        <v>34188</v>
      </c>
      <c r="G53" s="10">
        <v>3</v>
      </c>
      <c r="H53" s="10">
        <v>13</v>
      </c>
      <c r="I53" s="59">
        <v>2301.25</v>
      </c>
      <c r="J53" s="10"/>
      <c r="K53" s="10">
        <v>14</v>
      </c>
      <c r="L53" s="10">
        <v>23</v>
      </c>
      <c r="M53" s="59">
        <v>4692</v>
      </c>
      <c r="N53" s="10"/>
      <c r="O53" s="10"/>
      <c r="P53" s="59"/>
      <c r="Q53" s="10">
        <v>40</v>
      </c>
      <c r="R53" s="59">
        <v>38880</v>
      </c>
    </row>
    <row r="54" spans="3:18" s="1" customFormat="1" ht="8.85" customHeight="1" x14ac:dyDescent="0.15">
      <c r="C54" s="7" t="s">
        <v>2227</v>
      </c>
      <c r="D54" s="8">
        <v>348</v>
      </c>
      <c r="E54" s="8">
        <v>2351</v>
      </c>
      <c r="F54" s="55">
        <v>706591</v>
      </c>
      <c r="G54" s="8">
        <v>1</v>
      </c>
      <c r="H54" s="8">
        <v>8</v>
      </c>
      <c r="I54" s="55">
        <v>1128.57</v>
      </c>
      <c r="J54" s="8">
        <v>5</v>
      </c>
      <c r="K54" s="8">
        <v>35</v>
      </c>
      <c r="L54" s="8">
        <v>62</v>
      </c>
      <c r="M54" s="55">
        <v>12648</v>
      </c>
      <c r="N54" s="8">
        <v>9</v>
      </c>
      <c r="O54" s="8">
        <v>45</v>
      </c>
      <c r="P54" s="55">
        <v>9180</v>
      </c>
      <c r="Q54" s="8">
        <v>392</v>
      </c>
      <c r="R54" s="55">
        <v>728419</v>
      </c>
    </row>
    <row r="55" spans="3:18" s="1" customFormat="1" ht="8.85" customHeight="1" x14ac:dyDescent="0.15">
      <c r="C55" s="7" t="s">
        <v>2228</v>
      </c>
      <c r="D55" s="10">
        <v>801</v>
      </c>
      <c r="E55" s="10">
        <v>6085</v>
      </c>
      <c r="F55" s="59">
        <v>1759291</v>
      </c>
      <c r="G55" s="10">
        <v>13</v>
      </c>
      <c r="H55" s="10">
        <v>63</v>
      </c>
      <c r="I55" s="59">
        <v>10087.719999999999</v>
      </c>
      <c r="J55" s="10">
        <v>5</v>
      </c>
      <c r="K55" s="10">
        <v>65</v>
      </c>
      <c r="L55" s="10">
        <v>109</v>
      </c>
      <c r="M55" s="59">
        <v>22915</v>
      </c>
      <c r="N55" s="10">
        <v>12</v>
      </c>
      <c r="O55" s="10">
        <v>21</v>
      </c>
      <c r="P55" s="59">
        <v>4425</v>
      </c>
      <c r="Q55" s="10">
        <v>878</v>
      </c>
      <c r="R55" s="59">
        <v>1786631</v>
      </c>
    </row>
    <row r="56" spans="3:18" s="1" customFormat="1" ht="8.85" customHeight="1" x14ac:dyDescent="0.15">
      <c r="C56" s="7" t="s">
        <v>2229</v>
      </c>
      <c r="D56" s="8">
        <v>78</v>
      </c>
      <c r="E56" s="8">
        <v>811</v>
      </c>
      <c r="F56" s="55">
        <v>255795</v>
      </c>
      <c r="G56" s="8">
        <v>28</v>
      </c>
      <c r="H56" s="8">
        <v>223</v>
      </c>
      <c r="I56" s="55">
        <v>57982.25</v>
      </c>
      <c r="J56" s="8"/>
      <c r="K56" s="8">
        <v>4</v>
      </c>
      <c r="L56" s="8">
        <v>4</v>
      </c>
      <c r="M56" s="55">
        <v>730</v>
      </c>
      <c r="N56" s="8">
        <v>1</v>
      </c>
      <c r="O56" s="8">
        <v>1</v>
      </c>
      <c r="P56" s="55">
        <v>184</v>
      </c>
      <c r="Q56" s="8">
        <v>83</v>
      </c>
      <c r="R56" s="55">
        <v>256709</v>
      </c>
    </row>
    <row r="57" spans="3:18" s="1" customFormat="1" ht="8.85" customHeight="1" x14ac:dyDescent="0.15">
      <c r="C57" s="7" t="s">
        <v>2230</v>
      </c>
      <c r="D57" s="10">
        <v>357</v>
      </c>
      <c r="E57" s="10">
        <v>2819</v>
      </c>
      <c r="F57" s="59">
        <v>528338</v>
      </c>
      <c r="G57" s="10">
        <v>21</v>
      </c>
      <c r="H57" s="10">
        <v>105</v>
      </c>
      <c r="I57" s="59">
        <v>16334.05</v>
      </c>
      <c r="J57" s="10">
        <v>6</v>
      </c>
      <c r="K57" s="10">
        <v>160</v>
      </c>
      <c r="L57" s="10">
        <v>221</v>
      </c>
      <c r="M57" s="59">
        <v>40540</v>
      </c>
      <c r="N57" s="10">
        <v>131</v>
      </c>
      <c r="O57" s="10">
        <v>147</v>
      </c>
      <c r="P57" s="59">
        <v>26754</v>
      </c>
      <c r="Q57" s="10">
        <v>648</v>
      </c>
      <c r="R57" s="59">
        <v>595632</v>
      </c>
    </row>
    <row r="58" spans="3:18" s="1" customFormat="1" ht="8.85" customHeight="1" x14ac:dyDescent="0.15">
      <c r="C58" s="7" t="s">
        <v>2231</v>
      </c>
      <c r="D58" s="8">
        <v>145</v>
      </c>
      <c r="E58" s="8">
        <v>729</v>
      </c>
      <c r="F58" s="55">
        <v>226156</v>
      </c>
      <c r="G58" s="8">
        <v>2</v>
      </c>
      <c r="H58" s="8">
        <v>10</v>
      </c>
      <c r="I58" s="55">
        <v>1670.14</v>
      </c>
      <c r="J58" s="8">
        <v>1</v>
      </c>
      <c r="K58" s="8">
        <v>73</v>
      </c>
      <c r="L58" s="8">
        <v>109</v>
      </c>
      <c r="M58" s="55">
        <v>24191</v>
      </c>
      <c r="N58" s="8">
        <v>154</v>
      </c>
      <c r="O58" s="8">
        <v>173</v>
      </c>
      <c r="P58" s="55">
        <v>38371</v>
      </c>
      <c r="Q58" s="8">
        <v>372</v>
      </c>
      <c r="R58" s="55">
        <v>288718</v>
      </c>
    </row>
    <row r="59" spans="3:18" s="1" customFormat="1" ht="8.85" customHeight="1" x14ac:dyDescent="0.15">
      <c r="C59" s="7" t="s">
        <v>2232</v>
      </c>
      <c r="D59" s="10">
        <v>489</v>
      </c>
      <c r="E59" s="10">
        <v>2939</v>
      </c>
      <c r="F59" s="59">
        <v>2703011</v>
      </c>
      <c r="G59" s="10">
        <v>2</v>
      </c>
      <c r="H59" s="10">
        <v>55</v>
      </c>
      <c r="I59" s="59">
        <v>7421.36</v>
      </c>
      <c r="J59" s="10">
        <v>22</v>
      </c>
      <c r="K59" s="10">
        <v>105</v>
      </c>
      <c r="L59" s="10">
        <v>105</v>
      </c>
      <c r="M59" s="59">
        <v>426033</v>
      </c>
      <c r="N59" s="10">
        <v>16</v>
      </c>
      <c r="O59" s="10">
        <v>16</v>
      </c>
      <c r="P59" s="59">
        <v>64230</v>
      </c>
      <c r="Q59" s="10">
        <v>610</v>
      </c>
      <c r="R59" s="59">
        <v>3193274</v>
      </c>
    </row>
    <row r="60" spans="3:18" s="1" customFormat="1" ht="8.85" customHeight="1" x14ac:dyDescent="0.15">
      <c r="C60" s="7" t="s">
        <v>2233</v>
      </c>
      <c r="D60" s="8">
        <v>1165</v>
      </c>
      <c r="E60" s="8">
        <v>4228</v>
      </c>
      <c r="F60" s="55">
        <v>2864028</v>
      </c>
      <c r="G60" s="8">
        <v>11</v>
      </c>
      <c r="H60" s="8">
        <v>82</v>
      </c>
      <c r="I60" s="55">
        <v>11927.5</v>
      </c>
      <c r="J60" s="8">
        <v>13</v>
      </c>
      <c r="K60" s="8">
        <v>46</v>
      </c>
      <c r="L60" s="8">
        <v>46</v>
      </c>
      <c r="M60" s="55">
        <v>82058</v>
      </c>
      <c r="N60" s="8">
        <v>10</v>
      </c>
      <c r="O60" s="8">
        <v>10</v>
      </c>
      <c r="P60" s="55">
        <v>17513</v>
      </c>
      <c r="Q60" s="8">
        <v>1221</v>
      </c>
      <c r="R60" s="55">
        <v>2963599</v>
      </c>
    </row>
    <row r="61" spans="3:18" s="1" customFormat="1" ht="8.85" customHeight="1" x14ac:dyDescent="0.15">
      <c r="C61" s="7" t="s">
        <v>2234</v>
      </c>
      <c r="D61" s="10">
        <v>175</v>
      </c>
      <c r="E61" s="10">
        <v>552</v>
      </c>
      <c r="F61" s="59">
        <v>255646</v>
      </c>
      <c r="G61" s="10"/>
      <c r="H61" s="10">
        <v>0</v>
      </c>
      <c r="I61" s="59"/>
      <c r="J61" s="10">
        <v>2</v>
      </c>
      <c r="K61" s="10">
        <v>125</v>
      </c>
      <c r="L61" s="10">
        <v>125</v>
      </c>
      <c r="M61" s="59">
        <v>188082</v>
      </c>
      <c r="N61" s="10">
        <v>137</v>
      </c>
      <c r="O61" s="10">
        <v>137</v>
      </c>
      <c r="P61" s="59">
        <v>206647</v>
      </c>
      <c r="Q61" s="10">
        <v>437</v>
      </c>
      <c r="R61" s="59">
        <v>650375</v>
      </c>
    </row>
    <row r="62" spans="3:18" s="1" customFormat="1" ht="8.85" customHeight="1" x14ac:dyDescent="0.15">
      <c r="C62" s="7" t="s">
        <v>2235</v>
      </c>
      <c r="D62" s="8">
        <v>134</v>
      </c>
      <c r="E62" s="8">
        <v>546</v>
      </c>
      <c r="F62" s="55">
        <v>346705</v>
      </c>
      <c r="G62" s="8">
        <v>1</v>
      </c>
      <c r="H62" s="8">
        <v>2</v>
      </c>
      <c r="I62" s="55">
        <v>391.34</v>
      </c>
      <c r="J62" s="8"/>
      <c r="K62" s="8">
        <v>19</v>
      </c>
      <c r="L62" s="8">
        <v>19</v>
      </c>
      <c r="M62" s="55">
        <v>35948</v>
      </c>
      <c r="N62" s="8">
        <v>13</v>
      </c>
      <c r="O62" s="8">
        <v>13</v>
      </c>
      <c r="P62" s="55">
        <v>23969</v>
      </c>
      <c r="Q62" s="8">
        <v>166</v>
      </c>
      <c r="R62" s="55">
        <v>406622</v>
      </c>
    </row>
    <row r="63" spans="3:18" s="1" customFormat="1" ht="8.85" customHeight="1" x14ac:dyDescent="0.15">
      <c r="C63" s="7" t="s">
        <v>2236</v>
      </c>
      <c r="D63" s="10">
        <v>4051</v>
      </c>
      <c r="E63" s="10">
        <v>12780</v>
      </c>
      <c r="F63" s="59">
        <v>10006755</v>
      </c>
      <c r="G63" s="10">
        <v>102</v>
      </c>
      <c r="H63" s="10">
        <v>751</v>
      </c>
      <c r="I63" s="59">
        <v>160666.10999999999</v>
      </c>
      <c r="J63" s="10">
        <v>30</v>
      </c>
      <c r="K63" s="10">
        <v>1319</v>
      </c>
      <c r="L63" s="10">
        <v>1319</v>
      </c>
      <c r="M63" s="59">
        <v>2344777</v>
      </c>
      <c r="N63" s="10">
        <v>772</v>
      </c>
      <c r="O63" s="10">
        <v>786</v>
      </c>
      <c r="P63" s="59">
        <v>1377515</v>
      </c>
      <c r="Q63" s="10">
        <v>6142</v>
      </c>
      <c r="R63" s="59">
        <v>13729047</v>
      </c>
    </row>
    <row r="64" spans="3:18" s="1" customFormat="1" ht="8.85" customHeight="1" x14ac:dyDescent="0.15">
      <c r="C64" s="7" t="s">
        <v>2237</v>
      </c>
      <c r="D64" s="8">
        <v>132</v>
      </c>
      <c r="E64" s="8">
        <v>667</v>
      </c>
      <c r="F64" s="55">
        <v>320814</v>
      </c>
      <c r="G64" s="8">
        <v>3</v>
      </c>
      <c r="H64" s="8">
        <v>69</v>
      </c>
      <c r="I64" s="55">
        <v>13077.37</v>
      </c>
      <c r="J64" s="8">
        <v>8</v>
      </c>
      <c r="K64" s="8">
        <v>67</v>
      </c>
      <c r="L64" s="8">
        <v>67</v>
      </c>
      <c r="M64" s="55">
        <v>115910</v>
      </c>
      <c r="N64" s="8">
        <v>13</v>
      </c>
      <c r="O64" s="8">
        <v>14</v>
      </c>
      <c r="P64" s="55">
        <v>22490</v>
      </c>
      <c r="Q64" s="8">
        <v>212</v>
      </c>
      <c r="R64" s="55">
        <v>459214</v>
      </c>
    </row>
    <row r="65" spans="3:18" s="1" customFormat="1" ht="8.85" customHeight="1" x14ac:dyDescent="0.15">
      <c r="C65" s="7" t="s">
        <v>2238</v>
      </c>
      <c r="D65" s="10">
        <v>2973</v>
      </c>
      <c r="E65" s="10">
        <v>7874</v>
      </c>
      <c r="F65" s="59">
        <v>4201753</v>
      </c>
      <c r="G65" s="10">
        <v>142</v>
      </c>
      <c r="H65" s="10">
        <v>635</v>
      </c>
      <c r="I65" s="59">
        <v>61894.11</v>
      </c>
      <c r="J65" s="10">
        <v>22</v>
      </c>
      <c r="K65" s="10">
        <v>2668</v>
      </c>
      <c r="L65" s="10">
        <v>2668</v>
      </c>
      <c r="M65" s="59">
        <v>3822491</v>
      </c>
      <c r="N65" s="10">
        <v>6150</v>
      </c>
      <c r="O65" s="10">
        <v>6368</v>
      </c>
      <c r="P65" s="59">
        <v>8476275</v>
      </c>
      <c r="Q65" s="10">
        <v>11791</v>
      </c>
      <c r="R65" s="59">
        <v>16500519</v>
      </c>
    </row>
    <row r="66" spans="3:18" s="1" customFormat="1" ht="8.85" customHeight="1" x14ac:dyDescent="0.15">
      <c r="C66" s="7" t="s">
        <v>2239</v>
      </c>
      <c r="D66" s="8">
        <v>547</v>
      </c>
      <c r="E66" s="8">
        <v>1599</v>
      </c>
      <c r="F66" s="55">
        <v>1019377</v>
      </c>
      <c r="G66" s="8">
        <v>46</v>
      </c>
      <c r="H66" s="8">
        <v>93</v>
      </c>
      <c r="I66" s="55">
        <v>21029.9</v>
      </c>
      <c r="J66" s="8">
        <v>2</v>
      </c>
      <c r="K66" s="8">
        <v>205</v>
      </c>
      <c r="L66" s="8">
        <v>205</v>
      </c>
      <c r="M66" s="55">
        <v>285577</v>
      </c>
      <c r="N66" s="8">
        <v>148</v>
      </c>
      <c r="O66" s="8">
        <v>148</v>
      </c>
      <c r="P66" s="55">
        <v>206929</v>
      </c>
      <c r="Q66" s="8">
        <v>900</v>
      </c>
      <c r="R66" s="55">
        <v>1511883</v>
      </c>
    </row>
    <row r="67" spans="3:18" s="1" customFormat="1" ht="8.85" customHeight="1" x14ac:dyDescent="0.15">
      <c r="C67" s="7" t="s">
        <v>2240</v>
      </c>
      <c r="D67" s="10">
        <v>599</v>
      </c>
      <c r="E67" s="10">
        <v>2520</v>
      </c>
      <c r="F67" s="59">
        <v>1530779</v>
      </c>
      <c r="G67" s="10">
        <v>176</v>
      </c>
      <c r="H67" s="10">
        <v>600</v>
      </c>
      <c r="I67" s="59">
        <v>196188.95</v>
      </c>
      <c r="J67" s="10">
        <v>13</v>
      </c>
      <c r="K67" s="10">
        <v>128</v>
      </c>
      <c r="L67" s="10">
        <v>128</v>
      </c>
      <c r="M67" s="59">
        <v>208948</v>
      </c>
      <c r="N67" s="10">
        <v>79</v>
      </c>
      <c r="O67" s="10">
        <v>83</v>
      </c>
      <c r="P67" s="59">
        <v>128637</v>
      </c>
      <c r="Q67" s="10">
        <v>806</v>
      </c>
      <c r="R67" s="59">
        <v>1868364</v>
      </c>
    </row>
    <row r="68" spans="3:18" s="1" customFormat="1" ht="8.85" customHeight="1" x14ac:dyDescent="0.15">
      <c r="C68" s="7" t="s">
        <v>2241</v>
      </c>
      <c r="D68" s="8">
        <v>128</v>
      </c>
      <c r="E68" s="8">
        <v>435</v>
      </c>
      <c r="F68" s="55">
        <v>122618</v>
      </c>
      <c r="G68" s="8">
        <v>6</v>
      </c>
      <c r="H68" s="8">
        <v>32</v>
      </c>
      <c r="I68" s="55">
        <v>6386.4</v>
      </c>
      <c r="J68" s="8">
        <v>5</v>
      </c>
      <c r="K68" s="8">
        <v>192</v>
      </c>
      <c r="L68" s="8">
        <v>192</v>
      </c>
      <c r="M68" s="55">
        <v>175668</v>
      </c>
      <c r="N68" s="8">
        <v>121</v>
      </c>
      <c r="O68" s="8">
        <v>122</v>
      </c>
      <c r="P68" s="55">
        <v>111180</v>
      </c>
      <c r="Q68" s="8">
        <v>441</v>
      </c>
      <c r="R68" s="55">
        <v>409466</v>
      </c>
    </row>
    <row r="69" spans="3:18" s="1" customFormat="1" ht="8.85" customHeight="1" x14ac:dyDescent="0.15">
      <c r="C69" s="7" t="s">
        <v>2242</v>
      </c>
      <c r="D69" s="10">
        <v>539</v>
      </c>
      <c r="E69" s="10">
        <v>1349</v>
      </c>
      <c r="F69" s="59">
        <v>494179</v>
      </c>
      <c r="G69" s="10">
        <v>26</v>
      </c>
      <c r="H69" s="10">
        <v>87</v>
      </c>
      <c r="I69" s="59">
        <v>18769.82</v>
      </c>
      <c r="J69" s="10">
        <v>17</v>
      </c>
      <c r="K69" s="10">
        <v>1033</v>
      </c>
      <c r="L69" s="10">
        <v>1033</v>
      </c>
      <c r="M69" s="59">
        <v>915653</v>
      </c>
      <c r="N69" s="10">
        <v>244</v>
      </c>
      <c r="O69" s="10">
        <v>244</v>
      </c>
      <c r="P69" s="59">
        <v>216730</v>
      </c>
      <c r="Q69" s="10">
        <v>1816</v>
      </c>
      <c r="R69" s="59">
        <v>1626562</v>
      </c>
    </row>
    <row r="70" spans="3:18" s="1" customFormat="1" ht="8.85" customHeight="1" x14ac:dyDescent="0.15">
      <c r="C70" s="7" t="s">
        <v>2243</v>
      </c>
      <c r="D70" s="8">
        <v>806</v>
      </c>
      <c r="E70" s="8">
        <v>1885</v>
      </c>
      <c r="F70" s="55">
        <v>723404</v>
      </c>
      <c r="G70" s="8">
        <v>18</v>
      </c>
      <c r="H70" s="8">
        <v>45</v>
      </c>
      <c r="I70" s="55">
        <v>10890</v>
      </c>
      <c r="J70" s="8">
        <v>8</v>
      </c>
      <c r="K70" s="8">
        <v>3698</v>
      </c>
      <c r="L70" s="8">
        <v>3698</v>
      </c>
      <c r="M70" s="55">
        <v>3274997</v>
      </c>
      <c r="N70" s="8">
        <v>1774</v>
      </c>
      <c r="O70" s="8">
        <v>1776</v>
      </c>
      <c r="P70" s="55">
        <v>1576129</v>
      </c>
      <c r="Q70" s="8">
        <v>6278</v>
      </c>
      <c r="R70" s="55">
        <v>5574530</v>
      </c>
    </row>
    <row r="71" spans="3:18" s="1" customFormat="1" ht="8.85" customHeight="1" x14ac:dyDescent="0.15">
      <c r="C71" s="7" t="s">
        <v>2244</v>
      </c>
      <c r="D71" s="10">
        <v>36</v>
      </c>
      <c r="E71" s="10">
        <v>236</v>
      </c>
      <c r="F71" s="59">
        <v>79163</v>
      </c>
      <c r="G71" s="10">
        <v>7</v>
      </c>
      <c r="H71" s="10">
        <v>60</v>
      </c>
      <c r="I71" s="59">
        <v>19315.04</v>
      </c>
      <c r="J71" s="10">
        <v>1</v>
      </c>
      <c r="K71" s="10">
        <v>95</v>
      </c>
      <c r="L71" s="10">
        <v>95</v>
      </c>
      <c r="M71" s="59">
        <v>159835</v>
      </c>
      <c r="N71" s="10">
        <v>240</v>
      </c>
      <c r="O71" s="10">
        <v>242</v>
      </c>
      <c r="P71" s="59">
        <v>403570</v>
      </c>
      <c r="Q71" s="10">
        <v>371</v>
      </c>
      <c r="R71" s="59">
        <v>642568</v>
      </c>
    </row>
    <row r="72" spans="3:18" s="1" customFormat="1" ht="8.85" customHeight="1" x14ac:dyDescent="0.15">
      <c r="C72" s="7" t="s">
        <v>2245</v>
      </c>
      <c r="D72" s="8">
        <v>31</v>
      </c>
      <c r="E72" s="8">
        <v>138</v>
      </c>
      <c r="F72" s="55">
        <v>48972</v>
      </c>
      <c r="G72" s="8">
        <v>13</v>
      </c>
      <c r="H72" s="8">
        <v>76</v>
      </c>
      <c r="I72" s="55">
        <v>13049.93</v>
      </c>
      <c r="J72" s="8">
        <v>1</v>
      </c>
      <c r="K72" s="8">
        <v>193</v>
      </c>
      <c r="L72" s="8">
        <v>193</v>
      </c>
      <c r="M72" s="55">
        <v>221158</v>
      </c>
      <c r="N72" s="8">
        <v>114</v>
      </c>
      <c r="O72" s="8">
        <v>114</v>
      </c>
      <c r="P72" s="55">
        <v>130929</v>
      </c>
      <c r="Q72" s="8">
        <v>338</v>
      </c>
      <c r="R72" s="55">
        <v>401059</v>
      </c>
    </row>
    <row r="73" spans="3:18" s="1" customFormat="1" ht="8.85" customHeight="1" x14ac:dyDescent="0.15">
      <c r="C73" s="7" t="s">
        <v>2246</v>
      </c>
      <c r="D73" s="10">
        <v>1380</v>
      </c>
      <c r="E73" s="10">
        <v>6858</v>
      </c>
      <c r="F73" s="59">
        <v>4730428</v>
      </c>
      <c r="G73" s="10">
        <v>30</v>
      </c>
      <c r="H73" s="10">
        <v>259</v>
      </c>
      <c r="I73" s="59">
        <v>62386.62</v>
      </c>
      <c r="J73" s="10">
        <v>29</v>
      </c>
      <c r="K73" s="10">
        <v>305</v>
      </c>
      <c r="L73" s="10">
        <v>305</v>
      </c>
      <c r="M73" s="59">
        <v>758248</v>
      </c>
      <c r="N73" s="10">
        <v>292</v>
      </c>
      <c r="O73" s="10">
        <v>297</v>
      </c>
      <c r="P73" s="59">
        <v>728369</v>
      </c>
      <c r="Q73" s="10">
        <v>1977</v>
      </c>
      <c r="R73" s="59">
        <v>6217045</v>
      </c>
    </row>
    <row r="74" spans="3:18" s="1" customFormat="1" ht="8.85" customHeight="1" x14ac:dyDescent="0.15">
      <c r="C74" s="7" t="s">
        <v>2247</v>
      </c>
      <c r="D74" s="8">
        <v>439</v>
      </c>
      <c r="E74" s="8">
        <v>4635</v>
      </c>
      <c r="F74" s="55">
        <v>1703799</v>
      </c>
      <c r="G74" s="8">
        <v>36</v>
      </c>
      <c r="H74" s="8">
        <v>473</v>
      </c>
      <c r="I74" s="55">
        <v>93187.33</v>
      </c>
      <c r="J74" s="8">
        <v>36</v>
      </c>
      <c r="K74" s="8">
        <v>322</v>
      </c>
      <c r="L74" s="8">
        <v>396</v>
      </c>
      <c r="M74" s="55">
        <v>115074</v>
      </c>
      <c r="N74" s="8">
        <v>209</v>
      </c>
      <c r="O74" s="8">
        <v>231</v>
      </c>
      <c r="P74" s="55">
        <v>66663</v>
      </c>
      <c r="Q74" s="8">
        <v>970</v>
      </c>
      <c r="R74" s="55">
        <v>1885536</v>
      </c>
    </row>
    <row r="75" spans="3:18" s="1" customFormat="1" ht="8.85" customHeight="1" x14ac:dyDescent="0.15">
      <c r="C75" s="7" t="s">
        <v>2248</v>
      </c>
      <c r="D75" s="10">
        <v>1337</v>
      </c>
      <c r="E75" s="10">
        <v>8437</v>
      </c>
      <c r="F75" s="59">
        <v>1275551</v>
      </c>
      <c r="G75" s="10">
        <v>14</v>
      </c>
      <c r="H75" s="10">
        <v>88</v>
      </c>
      <c r="I75" s="59">
        <v>5021</v>
      </c>
      <c r="J75" s="10">
        <v>14</v>
      </c>
      <c r="K75" s="10">
        <v>250</v>
      </c>
      <c r="L75" s="10">
        <v>426</v>
      </c>
      <c r="M75" s="59">
        <v>64707</v>
      </c>
      <c r="N75" s="10">
        <v>29</v>
      </c>
      <c r="O75" s="10">
        <v>58</v>
      </c>
      <c r="P75" s="59">
        <v>8811</v>
      </c>
      <c r="Q75" s="10">
        <v>1616</v>
      </c>
      <c r="R75" s="59">
        <v>1349069</v>
      </c>
    </row>
    <row r="76" spans="3:18" s="1" customFormat="1" ht="8.85" customHeight="1" x14ac:dyDescent="0.15">
      <c r="C76" s="7" t="s">
        <v>2249</v>
      </c>
      <c r="D76" s="8">
        <v>401</v>
      </c>
      <c r="E76" s="8">
        <v>2295</v>
      </c>
      <c r="F76" s="55">
        <v>637726</v>
      </c>
      <c r="G76" s="8">
        <v>16</v>
      </c>
      <c r="H76" s="8">
        <v>79</v>
      </c>
      <c r="I76" s="55">
        <v>14892</v>
      </c>
      <c r="J76" s="8">
        <v>30</v>
      </c>
      <c r="K76" s="8">
        <v>181</v>
      </c>
      <c r="L76" s="8">
        <v>237</v>
      </c>
      <c r="M76" s="55">
        <v>57519</v>
      </c>
      <c r="N76" s="8">
        <v>85</v>
      </c>
      <c r="O76" s="8">
        <v>86</v>
      </c>
      <c r="P76" s="55">
        <v>20811</v>
      </c>
      <c r="Q76" s="8">
        <v>667</v>
      </c>
      <c r="R76" s="55">
        <v>716056</v>
      </c>
    </row>
    <row r="77" spans="3:18" s="1" customFormat="1" ht="8.85" customHeight="1" x14ac:dyDescent="0.15">
      <c r="C77" s="7" t="s">
        <v>2250</v>
      </c>
      <c r="D77" s="10">
        <v>46</v>
      </c>
      <c r="E77" s="10">
        <v>286</v>
      </c>
      <c r="F77" s="59">
        <v>117736</v>
      </c>
      <c r="G77" s="10"/>
      <c r="H77" s="10">
        <v>0</v>
      </c>
      <c r="I77" s="59"/>
      <c r="J77" s="10"/>
      <c r="K77" s="10"/>
      <c r="L77" s="10"/>
      <c r="M77" s="59"/>
      <c r="N77" s="10"/>
      <c r="O77" s="10"/>
      <c r="P77" s="59"/>
      <c r="Q77" s="10">
        <v>46</v>
      </c>
      <c r="R77" s="59">
        <v>117736</v>
      </c>
    </row>
    <row r="78" spans="3:18" s="1" customFormat="1" ht="8.85" customHeight="1" x14ac:dyDescent="0.15">
      <c r="C78" s="7" t="s">
        <v>2251</v>
      </c>
      <c r="D78" s="8">
        <v>248</v>
      </c>
      <c r="E78" s="8">
        <v>2467</v>
      </c>
      <c r="F78" s="55">
        <v>726454</v>
      </c>
      <c r="G78" s="8">
        <v>117</v>
      </c>
      <c r="H78" s="8">
        <v>850</v>
      </c>
      <c r="I78" s="55">
        <v>144016</v>
      </c>
      <c r="J78" s="8">
        <v>3</v>
      </c>
      <c r="K78" s="8">
        <v>6</v>
      </c>
      <c r="L78" s="8">
        <v>7</v>
      </c>
      <c r="M78" s="55">
        <v>1344</v>
      </c>
      <c r="N78" s="8"/>
      <c r="O78" s="8"/>
      <c r="P78" s="55"/>
      <c r="Q78" s="8">
        <v>254</v>
      </c>
      <c r="R78" s="55">
        <v>727798</v>
      </c>
    </row>
    <row r="79" spans="3:18" s="1" customFormat="1" ht="8.85" customHeight="1" x14ac:dyDescent="0.15">
      <c r="C79" s="7" t="s">
        <v>2252</v>
      </c>
      <c r="D79" s="10">
        <v>1296</v>
      </c>
      <c r="E79" s="10">
        <v>6097</v>
      </c>
      <c r="F79" s="59">
        <v>1982793</v>
      </c>
      <c r="G79" s="10">
        <v>55</v>
      </c>
      <c r="H79" s="10">
        <v>218</v>
      </c>
      <c r="I79" s="59">
        <v>37083.32</v>
      </c>
      <c r="J79" s="10">
        <v>12</v>
      </c>
      <c r="K79" s="10">
        <v>116</v>
      </c>
      <c r="L79" s="10">
        <v>117</v>
      </c>
      <c r="M79" s="59">
        <v>22266</v>
      </c>
      <c r="N79" s="10">
        <v>110</v>
      </c>
      <c r="O79" s="10">
        <v>114</v>
      </c>
      <c r="P79" s="59">
        <v>21834</v>
      </c>
      <c r="Q79" s="10">
        <v>1522</v>
      </c>
      <c r="R79" s="59">
        <v>2026893</v>
      </c>
    </row>
    <row r="80" spans="3:18" s="1" customFormat="1" ht="8.85" customHeight="1" x14ac:dyDescent="0.15">
      <c r="C80" s="7" t="s">
        <v>2253</v>
      </c>
      <c r="D80" s="8">
        <v>2076</v>
      </c>
      <c r="E80" s="8">
        <v>11122</v>
      </c>
      <c r="F80" s="55">
        <v>3926562</v>
      </c>
      <c r="G80" s="8">
        <v>89</v>
      </c>
      <c r="H80" s="8">
        <v>329</v>
      </c>
      <c r="I80" s="55">
        <v>84750.69</v>
      </c>
      <c r="J80" s="8">
        <v>32</v>
      </c>
      <c r="K80" s="8">
        <v>260</v>
      </c>
      <c r="L80" s="8">
        <v>264</v>
      </c>
      <c r="M80" s="55">
        <v>91872</v>
      </c>
      <c r="N80" s="8">
        <v>36</v>
      </c>
      <c r="O80" s="8">
        <v>42</v>
      </c>
      <c r="P80" s="55">
        <v>14616</v>
      </c>
      <c r="Q80" s="8">
        <v>2372</v>
      </c>
      <c r="R80" s="55">
        <v>4033050</v>
      </c>
    </row>
    <row r="81" spans="3:18" s="1" customFormat="1" ht="8.85" customHeight="1" x14ac:dyDescent="0.15">
      <c r="C81" s="7" t="s">
        <v>2254</v>
      </c>
      <c r="D81" s="10">
        <v>52</v>
      </c>
      <c r="E81" s="10">
        <v>198</v>
      </c>
      <c r="F81" s="59">
        <v>112473</v>
      </c>
      <c r="G81" s="10">
        <v>7</v>
      </c>
      <c r="H81" s="10">
        <v>24</v>
      </c>
      <c r="I81" s="59">
        <v>9805.16</v>
      </c>
      <c r="J81" s="10"/>
      <c r="K81" s="10">
        <v>6</v>
      </c>
      <c r="L81" s="10">
        <v>6</v>
      </c>
      <c r="M81" s="59">
        <v>2226</v>
      </c>
      <c r="N81" s="10"/>
      <c r="O81" s="10"/>
      <c r="P81" s="59"/>
      <c r="Q81" s="10">
        <v>58</v>
      </c>
      <c r="R81" s="59">
        <v>114699</v>
      </c>
    </row>
    <row r="82" spans="3:18" s="1" customFormat="1" ht="8.85" customHeight="1" x14ac:dyDescent="0.15">
      <c r="C82" s="7" t="s">
        <v>2255</v>
      </c>
      <c r="D82" s="8">
        <v>601</v>
      </c>
      <c r="E82" s="8">
        <v>2037</v>
      </c>
      <c r="F82" s="55">
        <v>1258230</v>
      </c>
      <c r="G82" s="8">
        <v>88</v>
      </c>
      <c r="H82" s="8">
        <v>426</v>
      </c>
      <c r="I82" s="55">
        <v>114525.99</v>
      </c>
      <c r="J82" s="8">
        <v>3</v>
      </c>
      <c r="K82" s="8">
        <v>521</v>
      </c>
      <c r="L82" s="8">
        <v>523</v>
      </c>
      <c r="M82" s="55">
        <v>210210</v>
      </c>
      <c r="N82" s="8">
        <v>236</v>
      </c>
      <c r="O82" s="8">
        <v>239</v>
      </c>
      <c r="P82" s="55">
        <v>95982</v>
      </c>
      <c r="Q82" s="8">
        <v>1358</v>
      </c>
      <c r="R82" s="55">
        <v>1564422</v>
      </c>
    </row>
    <row r="83" spans="3:18" s="1" customFormat="1" ht="8.85" customHeight="1" x14ac:dyDescent="0.15">
      <c r="C83" s="7" t="s">
        <v>2256</v>
      </c>
      <c r="D83" s="10">
        <v>1194</v>
      </c>
      <c r="E83" s="10">
        <v>8711</v>
      </c>
      <c r="F83" s="59">
        <v>2977870</v>
      </c>
      <c r="G83" s="10">
        <v>80</v>
      </c>
      <c r="H83" s="10">
        <v>520</v>
      </c>
      <c r="I83" s="59">
        <v>137313.94</v>
      </c>
      <c r="J83" s="10">
        <v>14</v>
      </c>
      <c r="K83" s="10">
        <v>799</v>
      </c>
      <c r="L83" s="10">
        <v>1183</v>
      </c>
      <c r="M83" s="59">
        <v>342138</v>
      </c>
      <c r="N83" s="10">
        <v>763</v>
      </c>
      <c r="O83" s="10">
        <v>1564</v>
      </c>
      <c r="P83" s="59">
        <v>451215</v>
      </c>
      <c r="Q83" s="10">
        <v>2756</v>
      </c>
      <c r="R83" s="59">
        <v>3771223</v>
      </c>
    </row>
    <row r="84" spans="3:18" s="1" customFormat="1" ht="8.85" customHeight="1" x14ac:dyDescent="0.15">
      <c r="C84" s="7" t="s">
        <v>2257</v>
      </c>
      <c r="D84" s="8">
        <v>275</v>
      </c>
      <c r="E84" s="8">
        <v>1443</v>
      </c>
      <c r="F84" s="55">
        <v>298433</v>
      </c>
      <c r="G84" s="8">
        <v>20</v>
      </c>
      <c r="H84" s="8">
        <v>83</v>
      </c>
      <c r="I84" s="55">
        <v>12731.54</v>
      </c>
      <c r="J84" s="8">
        <v>9</v>
      </c>
      <c r="K84" s="8">
        <v>237</v>
      </c>
      <c r="L84" s="8">
        <v>241</v>
      </c>
      <c r="M84" s="55">
        <v>50128</v>
      </c>
      <c r="N84" s="8">
        <v>187</v>
      </c>
      <c r="O84" s="8">
        <v>209</v>
      </c>
      <c r="P84" s="55">
        <v>43460</v>
      </c>
      <c r="Q84" s="8">
        <v>699</v>
      </c>
      <c r="R84" s="55">
        <v>392021</v>
      </c>
    </row>
    <row r="85" spans="3:18" s="1" customFormat="1" ht="8.85" customHeight="1" x14ac:dyDescent="0.15">
      <c r="C85" s="7" t="s">
        <v>2258</v>
      </c>
      <c r="D85" s="10">
        <v>4569</v>
      </c>
      <c r="E85" s="10">
        <v>44305</v>
      </c>
      <c r="F85" s="59">
        <v>50851769</v>
      </c>
      <c r="G85" s="10">
        <v>113</v>
      </c>
      <c r="H85" s="10">
        <v>1722</v>
      </c>
      <c r="I85" s="59">
        <v>561635.37</v>
      </c>
      <c r="J85" s="10">
        <v>304</v>
      </c>
      <c r="K85" s="10">
        <v>30</v>
      </c>
      <c r="L85" s="10">
        <v>30</v>
      </c>
      <c r="M85" s="59">
        <v>245635</v>
      </c>
      <c r="N85" s="10">
        <v>3</v>
      </c>
      <c r="O85" s="10">
        <v>3</v>
      </c>
      <c r="P85" s="59">
        <v>24687</v>
      </c>
      <c r="Q85" s="10">
        <v>4602</v>
      </c>
      <c r="R85" s="59">
        <v>51122091</v>
      </c>
    </row>
    <row r="86" spans="3:18" s="1" customFormat="1" ht="8.85" customHeight="1" x14ac:dyDescent="0.15">
      <c r="C86" s="7" t="s">
        <v>2259</v>
      </c>
      <c r="D86" s="8">
        <v>1301</v>
      </c>
      <c r="E86" s="8">
        <v>20124</v>
      </c>
      <c r="F86" s="55">
        <v>6381771</v>
      </c>
      <c r="G86" s="8">
        <v>352</v>
      </c>
      <c r="H86" s="8">
        <v>3980</v>
      </c>
      <c r="I86" s="55">
        <v>1001125.53</v>
      </c>
      <c r="J86" s="8">
        <v>61</v>
      </c>
      <c r="K86" s="8">
        <v>50</v>
      </c>
      <c r="L86" s="8">
        <v>50</v>
      </c>
      <c r="M86" s="55">
        <v>133954</v>
      </c>
      <c r="N86" s="8">
        <v>42</v>
      </c>
      <c r="O86" s="8">
        <v>42</v>
      </c>
      <c r="P86" s="55">
        <v>109122</v>
      </c>
      <c r="Q86" s="8">
        <v>1393</v>
      </c>
      <c r="R86" s="55">
        <v>6624847</v>
      </c>
    </row>
    <row r="87" spans="3:18" s="1" customFormat="1" ht="8.85" customHeight="1" x14ac:dyDescent="0.15">
      <c r="C87" s="7" t="s">
        <v>2260</v>
      </c>
      <c r="D87" s="10">
        <v>1404</v>
      </c>
      <c r="E87" s="10">
        <v>12201</v>
      </c>
      <c r="F87" s="59">
        <v>4918170</v>
      </c>
      <c r="G87" s="10">
        <v>11</v>
      </c>
      <c r="H87" s="10">
        <v>106</v>
      </c>
      <c r="I87" s="59">
        <v>17687.939999999999</v>
      </c>
      <c r="J87" s="10">
        <v>85</v>
      </c>
      <c r="K87" s="10">
        <v>579</v>
      </c>
      <c r="L87" s="10">
        <v>579</v>
      </c>
      <c r="M87" s="59">
        <v>1680738</v>
      </c>
      <c r="N87" s="10">
        <v>968</v>
      </c>
      <c r="O87" s="10">
        <v>1013</v>
      </c>
      <c r="P87" s="59">
        <v>2504011</v>
      </c>
      <c r="Q87" s="10">
        <v>2951</v>
      </c>
      <c r="R87" s="59">
        <v>9102919</v>
      </c>
    </row>
    <row r="88" spans="3:18" s="1" customFormat="1" ht="8.85" customHeight="1" x14ac:dyDescent="0.15">
      <c r="C88" s="7" t="s">
        <v>2261</v>
      </c>
      <c r="D88" s="8">
        <v>4394</v>
      </c>
      <c r="E88" s="8">
        <v>48736</v>
      </c>
      <c r="F88" s="55">
        <v>20622926</v>
      </c>
      <c r="G88" s="8">
        <v>78</v>
      </c>
      <c r="H88" s="8">
        <v>904</v>
      </c>
      <c r="I88" s="55">
        <v>145999.46</v>
      </c>
      <c r="J88" s="8">
        <v>90</v>
      </c>
      <c r="K88" s="8">
        <v>142</v>
      </c>
      <c r="L88" s="8">
        <v>272</v>
      </c>
      <c r="M88" s="55">
        <v>58111</v>
      </c>
      <c r="N88" s="8">
        <v>3</v>
      </c>
      <c r="O88" s="8">
        <v>3</v>
      </c>
      <c r="P88" s="55">
        <v>642</v>
      </c>
      <c r="Q88" s="8">
        <v>4539</v>
      </c>
      <c r="R88" s="55">
        <v>20681679</v>
      </c>
    </row>
    <row r="89" spans="3:18" s="1" customFormat="1" ht="8.85" customHeight="1" x14ac:dyDescent="0.15">
      <c r="C89" s="7" t="s">
        <v>2262</v>
      </c>
      <c r="D89" s="10">
        <v>2864</v>
      </c>
      <c r="E89" s="10">
        <v>49278</v>
      </c>
      <c r="F89" s="59">
        <v>12056381</v>
      </c>
      <c r="G89" s="10">
        <v>712</v>
      </c>
      <c r="H89" s="10">
        <v>9688</v>
      </c>
      <c r="I89" s="59">
        <v>1360235.2</v>
      </c>
      <c r="J89" s="10">
        <v>207</v>
      </c>
      <c r="K89" s="10">
        <v>100</v>
      </c>
      <c r="L89" s="10">
        <v>195</v>
      </c>
      <c r="M89" s="59">
        <v>28842</v>
      </c>
      <c r="N89" s="10"/>
      <c r="O89" s="10"/>
      <c r="P89" s="59"/>
      <c r="Q89" s="10">
        <v>2964</v>
      </c>
      <c r="R89" s="59">
        <v>12085223</v>
      </c>
    </row>
    <row r="90" spans="3:18" s="1" customFormat="1" ht="8.85" customHeight="1" x14ac:dyDescent="0.15">
      <c r="C90" s="7" t="s">
        <v>2263</v>
      </c>
      <c r="D90" s="8">
        <v>1900</v>
      </c>
      <c r="E90" s="8">
        <v>26000</v>
      </c>
      <c r="F90" s="55">
        <v>6587972</v>
      </c>
      <c r="G90" s="8">
        <v>39</v>
      </c>
      <c r="H90" s="8">
        <v>797</v>
      </c>
      <c r="I90" s="55">
        <v>58245.84</v>
      </c>
      <c r="J90" s="8">
        <v>89</v>
      </c>
      <c r="K90" s="8">
        <v>52</v>
      </c>
      <c r="L90" s="8">
        <v>90</v>
      </c>
      <c r="M90" s="55">
        <v>13298</v>
      </c>
      <c r="N90" s="8">
        <v>11</v>
      </c>
      <c r="O90" s="8">
        <v>11</v>
      </c>
      <c r="P90" s="55">
        <v>1612</v>
      </c>
      <c r="Q90" s="8">
        <v>1963</v>
      </c>
      <c r="R90" s="55">
        <v>6602882</v>
      </c>
    </row>
    <row r="91" spans="3:18" s="1" customFormat="1" ht="8.85" customHeight="1" x14ac:dyDescent="0.15">
      <c r="C91" s="7" t="s">
        <v>2264</v>
      </c>
      <c r="D91" s="10">
        <v>251</v>
      </c>
      <c r="E91" s="10">
        <v>3437</v>
      </c>
      <c r="F91" s="59">
        <v>1085730</v>
      </c>
      <c r="G91" s="10">
        <v>12</v>
      </c>
      <c r="H91" s="10">
        <v>100</v>
      </c>
      <c r="I91" s="59">
        <v>15912.2</v>
      </c>
      <c r="J91" s="10">
        <v>24</v>
      </c>
      <c r="K91" s="10">
        <v>15</v>
      </c>
      <c r="L91" s="10">
        <v>28</v>
      </c>
      <c r="M91" s="59">
        <v>8400</v>
      </c>
      <c r="N91" s="10">
        <v>1</v>
      </c>
      <c r="O91" s="10">
        <v>1</v>
      </c>
      <c r="P91" s="59">
        <v>300</v>
      </c>
      <c r="Q91" s="10">
        <v>267</v>
      </c>
      <c r="R91" s="59">
        <v>1094430</v>
      </c>
    </row>
    <row r="92" spans="3:18" s="1" customFormat="1" ht="8.85" customHeight="1" x14ac:dyDescent="0.15">
      <c r="C92" s="7" t="s">
        <v>2265</v>
      </c>
      <c r="D92" s="8">
        <v>5044</v>
      </c>
      <c r="E92" s="8">
        <v>65658</v>
      </c>
      <c r="F92" s="55">
        <v>21273193</v>
      </c>
      <c r="G92" s="8">
        <v>116</v>
      </c>
      <c r="H92" s="8">
        <v>1217</v>
      </c>
      <c r="I92" s="55">
        <v>232065.59</v>
      </c>
      <c r="J92" s="8">
        <v>344</v>
      </c>
      <c r="K92" s="8">
        <v>620</v>
      </c>
      <c r="L92" s="8">
        <v>929</v>
      </c>
      <c r="M92" s="55">
        <v>223806</v>
      </c>
      <c r="N92" s="8">
        <v>333</v>
      </c>
      <c r="O92" s="8">
        <v>461</v>
      </c>
      <c r="P92" s="55">
        <v>99045</v>
      </c>
      <c r="Q92" s="8">
        <v>5997</v>
      </c>
      <c r="R92" s="55">
        <v>21596044</v>
      </c>
    </row>
    <row r="93" spans="3:18" s="1" customFormat="1" ht="8.85" customHeight="1" x14ac:dyDescent="0.15">
      <c r="C93" s="7" t="s">
        <v>2266</v>
      </c>
      <c r="D93" s="10">
        <v>692</v>
      </c>
      <c r="E93" s="10">
        <v>5564</v>
      </c>
      <c r="F93" s="59">
        <v>2069953</v>
      </c>
      <c r="G93" s="10">
        <v>190</v>
      </c>
      <c r="H93" s="10">
        <v>1200</v>
      </c>
      <c r="I93" s="59">
        <v>329849.59999999998</v>
      </c>
      <c r="J93" s="10"/>
      <c r="K93" s="10">
        <v>16</v>
      </c>
      <c r="L93" s="10">
        <v>20</v>
      </c>
      <c r="M93" s="59">
        <v>6140</v>
      </c>
      <c r="N93" s="10"/>
      <c r="O93" s="10"/>
      <c r="P93" s="59"/>
      <c r="Q93" s="10">
        <v>708</v>
      </c>
      <c r="R93" s="59">
        <v>2076093</v>
      </c>
    </row>
    <row r="94" spans="3:18" s="1" customFormat="1" ht="8.85" customHeight="1" x14ac:dyDescent="0.15">
      <c r="C94" s="7" t="s">
        <v>2267</v>
      </c>
      <c r="D94" s="8">
        <v>705</v>
      </c>
      <c r="E94" s="8">
        <v>3900</v>
      </c>
      <c r="F94" s="55">
        <v>1175300</v>
      </c>
      <c r="G94" s="8">
        <v>32</v>
      </c>
      <c r="H94" s="8">
        <v>117</v>
      </c>
      <c r="I94" s="55">
        <v>21592.080000000002</v>
      </c>
      <c r="J94" s="8">
        <v>2</v>
      </c>
      <c r="K94" s="8">
        <v>193</v>
      </c>
      <c r="L94" s="8">
        <v>348</v>
      </c>
      <c r="M94" s="55">
        <v>106818</v>
      </c>
      <c r="N94" s="8"/>
      <c r="O94" s="8"/>
      <c r="P94" s="55"/>
      <c r="Q94" s="8">
        <v>898</v>
      </c>
      <c r="R94" s="55">
        <v>1282118</v>
      </c>
    </row>
    <row r="95" spans="3:18" s="1" customFormat="1" ht="8.85" customHeight="1" x14ac:dyDescent="0.15">
      <c r="C95" s="7" t="s">
        <v>2268</v>
      </c>
      <c r="D95" s="10">
        <v>1147</v>
      </c>
      <c r="E95" s="10">
        <v>14811</v>
      </c>
      <c r="F95" s="59">
        <v>3502227</v>
      </c>
      <c r="G95" s="10">
        <v>323</v>
      </c>
      <c r="H95" s="10">
        <v>2971</v>
      </c>
      <c r="I95" s="59">
        <v>435855.38</v>
      </c>
      <c r="J95" s="10">
        <v>94</v>
      </c>
      <c r="K95" s="10">
        <v>52</v>
      </c>
      <c r="L95" s="10">
        <v>85</v>
      </c>
      <c r="M95" s="59">
        <v>12802</v>
      </c>
      <c r="N95" s="10">
        <v>10</v>
      </c>
      <c r="O95" s="10">
        <v>17</v>
      </c>
      <c r="P95" s="59">
        <v>2567</v>
      </c>
      <c r="Q95" s="10">
        <v>1209</v>
      </c>
      <c r="R95" s="59">
        <v>3517596</v>
      </c>
    </row>
    <row r="96" spans="3:18" s="1" customFormat="1" ht="8.85" customHeight="1" x14ac:dyDescent="0.15">
      <c r="C96" s="7" t="s">
        <v>2269</v>
      </c>
      <c r="D96" s="8">
        <v>719</v>
      </c>
      <c r="E96" s="8">
        <v>7083</v>
      </c>
      <c r="F96" s="55">
        <v>1705675</v>
      </c>
      <c r="G96" s="8">
        <v>12</v>
      </c>
      <c r="H96" s="8">
        <v>79</v>
      </c>
      <c r="I96" s="55">
        <v>7567.52</v>
      </c>
      <c r="J96" s="8">
        <v>76</v>
      </c>
      <c r="K96" s="8">
        <v>90</v>
      </c>
      <c r="L96" s="8">
        <v>139</v>
      </c>
      <c r="M96" s="55">
        <v>20793</v>
      </c>
      <c r="N96" s="8">
        <v>30</v>
      </c>
      <c r="O96" s="8">
        <v>30</v>
      </c>
      <c r="P96" s="55">
        <v>4470</v>
      </c>
      <c r="Q96" s="8">
        <v>839</v>
      </c>
      <c r="R96" s="55">
        <v>1730938</v>
      </c>
    </row>
    <row r="97" spans="3:18" s="1" customFormat="1" ht="8.85" customHeight="1" x14ac:dyDescent="0.15">
      <c r="C97" s="7" t="s">
        <v>2270</v>
      </c>
      <c r="D97" s="10">
        <v>13271</v>
      </c>
      <c r="E97" s="10">
        <v>159881</v>
      </c>
      <c r="F97" s="59">
        <v>52070693</v>
      </c>
      <c r="G97" s="10">
        <v>617</v>
      </c>
      <c r="H97" s="10">
        <v>6809</v>
      </c>
      <c r="I97" s="59">
        <v>1503459.44</v>
      </c>
      <c r="J97" s="10">
        <v>975</v>
      </c>
      <c r="K97" s="10">
        <v>750</v>
      </c>
      <c r="L97" s="10">
        <v>1425</v>
      </c>
      <c r="M97" s="59">
        <v>357186</v>
      </c>
      <c r="N97" s="10">
        <v>69</v>
      </c>
      <c r="O97" s="10">
        <v>71</v>
      </c>
      <c r="P97" s="59">
        <v>13726</v>
      </c>
      <c r="Q97" s="10">
        <v>14090</v>
      </c>
      <c r="R97" s="59">
        <v>52441605</v>
      </c>
    </row>
    <row r="98" spans="3:18" s="1" customFormat="1" ht="8.85" customHeight="1" x14ac:dyDescent="0.15">
      <c r="C98" s="7" t="s">
        <v>2271</v>
      </c>
      <c r="D98" s="8">
        <v>7196</v>
      </c>
      <c r="E98" s="8">
        <v>73948</v>
      </c>
      <c r="F98" s="55">
        <v>22603680</v>
      </c>
      <c r="G98" s="8">
        <v>334</v>
      </c>
      <c r="H98" s="8">
        <v>2891</v>
      </c>
      <c r="I98" s="55">
        <v>453344.82</v>
      </c>
      <c r="J98" s="8">
        <v>431</v>
      </c>
      <c r="K98" s="8">
        <v>240</v>
      </c>
      <c r="L98" s="8">
        <v>427</v>
      </c>
      <c r="M98" s="55">
        <v>96672</v>
      </c>
      <c r="N98" s="8">
        <v>38</v>
      </c>
      <c r="O98" s="8">
        <v>86</v>
      </c>
      <c r="P98" s="55">
        <v>19501</v>
      </c>
      <c r="Q98" s="8">
        <v>7474</v>
      </c>
      <c r="R98" s="55">
        <v>22719853</v>
      </c>
    </row>
    <row r="99" spans="3:18" s="1" customFormat="1" ht="8.85" customHeight="1" x14ac:dyDescent="0.15">
      <c r="C99" s="7" t="s">
        <v>2272</v>
      </c>
      <c r="D99" s="10">
        <v>15369</v>
      </c>
      <c r="E99" s="10">
        <v>197400</v>
      </c>
      <c r="F99" s="59">
        <v>55638375</v>
      </c>
      <c r="G99" s="10">
        <v>3937</v>
      </c>
      <c r="H99" s="10">
        <v>33481</v>
      </c>
      <c r="I99" s="59">
        <v>4903454.3</v>
      </c>
      <c r="J99" s="10">
        <v>616</v>
      </c>
      <c r="K99" s="10">
        <v>438</v>
      </c>
      <c r="L99" s="10">
        <v>851</v>
      </c>
      <c r="M99" s="59">
        <v>140200</v>
      </c>
      <c r="N99" s="10">
        <v>1</v>
      </c>
      <c r="O99" s="10">
        <v>1</v>
      </c>
      <c r="P99" s="59">
        <v>165</v>
      </c>
      <c r="Q99" s="10">
        <v>15808</v>
      </c>
      <c r="R99" s="59">
        <v>55778740</v>
      </c>
    </row>
    <row r="100" spans="3:18" s="1" customFormat="1" ht="8.85" customHeight="1" x14ac:dyDescent="0.15">
      <c r="C100" s="7" t="s">
        <v>2273</v>
      </c>
      <c r="D100" s="8">
        <v>7921</v>
      </c>
      <c r="E100" s="8">
        <v>73860</v>
      </c>
      <c r="F100" s="55">
        <v>19829772</v>
      </c>
      <c r="G100" s="8">
        <v>263</v>
      </c>
      <c r="H100" s="8">
        <v>2004</v>
      </c>
      <c r="I100" s="55">
        <v>229753.37</v>
      </c>
      <c r="J100" s="8">
        <v>213</v>
      </c>
      <c r="K100" s="8">
        <v>246</v>
      </c>
      <c r="L100" s="8">
        <v>447</v>
      </c>
      <c r="M100" s="55">
        <v>73560</v>
      </c>
      <c r="N100" s="8">
        <v>11</v>
      </c>
      <c r="O100" s="8">
        <v>13</v>
      </c>
      <c r="P100" s="55">
        <v>2145</v>
      </c>
      <c r="Q100" s="8">
        <v>8178</v>
      </c>
      <c r="R100" s="55">
        <v>19905477</v>
      </c>
    </row>
    <row r="101" spans="3:18" s="1" customFormat="1" ht="8.85" customHeight="1" x14ac:dyDescent="0.15">
      <c r="C101" s="7" t="s">
        <v>2274</v>
      </c>
      <c r="D101" s="10">
        <v>3466</v>
      </c>
      <c r="E101" s="10">
        <v>18133</v>
      </c>
      <c r="F101" s="59">
        <v>9303679</v>
      </c>
      <c r="G101" s="10">
        <v>37</v>
      </c>
      <c r="H101" s="10">
        <v>219</v>
      </c>
      <c r="I101" s="59">
        <v>44080.25</v>
      </c>
      <c r="J101" s="10">
        <v>91</v>
      </c>
      <c r="K101" s="10">
        <v>325</v>
      </c>
      <c r="L101" s="10">
        <v>574</v>
      </c>
      <c r="M101" s="59">
        <v>184254</v>
      </c>
      <c r="N101" s="10"/>
      <c r="O101" s="10"/>
      <c r="P101" s="59"/>
      <c r="Q101" s="10">
        <v>3791</v>
      </c>
      <c r="R101" s="59">
        <v>9487933</v>
      </c>
    </row>
    <row r="102" spans="3:18" s="1" customFormat="1" ht="8.85" customHeight="1" x14ac:dyDescent="0.15">
      <c r="C102" s="7" t="s">
        <v>2275</v>
      </c>
      <c r="D102" s="8">
        <v>541</v>
      </c>
      <c r="E102" s="8">
        <v>7055</v>
      </c>
      <c r="F102" s="55">
        <v>2267070</v>
      </c>
      <c r="G102" s="8">
        <v>147</v>
      </c>
      <c r="H102" s="8">
        <v>1472</v>
      </c>
      <c r="I102" s="55">
        <v>240494.12</v>
      </c>
      <c r="J102" s="8">
        <v>45</v>
      </c>
      <c r="K102" s="8">
        <v>17</v>
      </c>
      <c r="L102" s="8">
        <v>30</v>
      </c>
      <c r="M102" s="55">
        <v>5880</v>
      </c>
      <c r="N102" s="8">
        <v>9</v>
      </c>
      <c r="O102" s="8">
        <v>24</v>
      </c>
      <c r="P102" s="55">
        <v>4704</v>
      </c>
      <c r="Q102" s="8">
        <v>567</v>
      </c>
      <c r="R102" s="55">
        <v>2277654</v>
      </c>
    </row>
    <row r="103" spans="3:18" s="1" customFormat="1" ht="8.85" customHeight="1" x14ac:dyDescent="0.15">
      <c r="C103" s="7" t="s">
        <v>2276</v>
      </c>
      <c r="D103" s="10">
        <v>439</v>
      </c>
      <c r="E103" s="10">
        <v>4282</v>
      </c>
      <c r="F103" s="59">
        <v>1198542</v>
      </c>
      <c r="G103" s="10">
        <v>12</v>
      </c>
      <c r="H103" s="10">
        <v>177</v>
      </c>
      <c r="I103" s="59">
        <v>25546.1</v>
      </c>
      <c r="J103" s="10">
        <v>20</v>
      </c>
      <c r="K103" s="10">
        <v>52</v>
      </c>
      <c r="L103" s="10">
        <v>77</v>
      </c>
      <c r="M103" s="59">
        <v>15038</v>
      </c>
      <c r="N103" s="10">
        <v>108</v>
      </c>
      <c r="O103" s="10">
        <v>154</v>
      </c>
      <c r="P103" s="59">
        <v>30154</v>
      </c>
      <c r="Q103" s="10">
        <v>599</v>
      </c>
      <c r="R103" s="59">
        <v>1243734</v>
      </c>
    </row>
    <row r="104" spans="3:18" s="1" customFormat="1" ht="8.85" customHeight="1" x14ac:dyDescent="0.15">
      <c r="C104" s="7" t="s">
        <v>2277</v>
      </c>
      <c r="D104" s="8">
        <v>525</v>
      </c>
      <c r="E104" s="8">
        <v>5603</v>
      </c>
      <c r="F104" s="55">
        <v>2064756</v>
      </c>
      <c r="G104" s="8">
        <v>141</v>
      </c>
      <c r="H104" s="8">
        <v>1208</v>
      </c>
      <c r="I104" s="55">
        <v>230934.39999999999</v>
      </c>
      <c r="J104" s="8">
        <v>39</v>
      </c>
      <c r="K104" s="8">
        <v>38</v>
      </c>
      <c r="L104" s="8">
        <v>63</v>
      </c>
      <c r="M104" s="55">
        <v>14115</v>
      </c>
      <c r="N104" s="8">
        <v>1</v>
      </c>
      <c r="O104" s="8">
        <v>1</v>
      </c>
      <c r="P104" s="55">
        <v>225</v>
      </c>
      <c r="Q104" s="8">
        <v>564</v>
      </c>
      <c r="R104" s="55">
        <v>2079096</v>
      </c>
    </row>
    <row r="105" spans="3:18" s="1" customFormat="1" ht="8.85" customHeight="1" x14ac:dyDescent="0.15">
      <c r="C105" s="7" t="s">
        <v>2278</v>
      </c>
      <c r="D105" s="10">
        <v>1069</v>
      </c>
      <c r="E105" s="10">
        <v>6457</v>
      </c>
      <c r="F105" s="59">
        <v>2217739</v>
      </c>
      <c r="G105" s="10">
        <v>18</v>
      </c>
      <c r="H105" s="10">
        <v>87</v>
      </c>
      <c r="I105" s="59">
        <v>13449.87</v>
      </c>
      <c r="J105" s="10">
        <v>65</v>
      </c>
      <c r="K105" s="10">
        <v>187</v>
      </c>
      <c r="L105" s="10">
        <v>312</v>
      </c>
      <c r="M105" s="59">
        <v>70111</v>
      </c>
      <c r="N105" s="10">
        <v>4</v>
      </c>
      <c r="O105" s="10">
        <v>4</v>
      </c>
      <c r="P105" s="59">
        <v>900</v>
      </c>
      <c r="Q105" s="10">
        <v>1260</v>
      </c>
      <c r="R105" s="59">
        <v>2288750</v>
      </c>
    </row>
    <row r="106" spans="3:18" s="1" customFormat="1" ht="8.85" customHeight="1" x14ac:dyDescent="0.15">
      <c r="C106" s="7" t="s">
        <v>2279</v>
      </c>
      <c r="D106" s="8">
        <v>1850</v>
      </c>
      <c r="E106" s="8">
        <v>18184</v>
      </c>
      <c r="F106" s="55">
        <v>4969383</v>
      </c>
      <c r="G106" s="8">
        <v>519</v>
      </c>
      <c r="H106" s="8">
        <v>2941</v>
      </c>
      <c r="I106" s="55">
        <v>461988.75</v>
      </c>
      <c r="J106" s="8">
        <v>52</v>
      </c>
      <c r="K106" s="8">
        <v>37</v>
      </c>
      <c r="L106" s="8">
        <v>69</v>
      </c>
      <c r="M106" s="55">
        <v>12133</v>
      </c>
      <c r="N106" s="8">
        <v>7</v>
      </c>
      <c r="O106" s="8">
        <v>8</v>
      </c>
      <c r="P106" s="55">
        <v>1408</v>
      </c>
      <c r="Q106" s="8">
        <v>1894</v>
      </c>
      <c r="R106" s="55">
        <v>4982924</v>
      </c>
    </row>
    <row r="107" spans="3:18" s="1" customFormat="1" ht="8.85" customHeight="1" x14ac:dyDescent="0.15">
      <c r="C107" s="7" t="s">
        <v>2280</v>
      </c>
      <c r="D107" s="10">
        <v>1990</v>
      </c>
      <c r="E107" s="10">
        <v>14867</v>
      </c>
      <c r="F107" s="59">
        <v>3710758</v>
      </c>
      <c r="G107" s="10">
        <v>49</v>
      </c>
      <c r="H107" s="10">
        <v>240</v>
      </c>
      <c r="I107" s="59">
        <v>32552.17</v>
      </c>
      <c r="J107" s="10">
        <v>51</v>
      </c>
      <c r="K107" s="10">
        <v>141</v>
      </c>
      <c r="L107" s="10">
        <v>228</v>
      </c>
      <c r="M107" s="59">
        <v>39973</v>
      </c>
      <c r="N107" s="10">
        <v>15</v>
      </c>
      <c r="O107" s="10">
        <v>19</v>
      </c>
      <c r="P107" s="59">
        <v>3334</v>
      </c>
      <c r="Q107" s="10">
        <v>2146</v>
      </c>
      <c r="R107" s="59">
        <v>3754065</v>
      </c>
    </row>
    <row r="108" spans="3:18" s="1" customFormat="1" ht="8.85" customHeight="1" x14ac:dyDescent="0.15">
      <c r="C108" s="7" t="s">
        <v>2281</v>
      </c>
      <c r="D108" s="8">
        <v>5007</v>
      </c>
      <c r="E108" s="8">
        <v>25512</v>
      </c>
      <c r="F108" s="55">
        <v>14322463</v>
      </c>
      <c r="G108" s="8">
        <v>80</v>
      </c>
      <c r="H108" s="8">
        <v>546</v>
      </c>
      <c r="I108" s="55">
        <v>153970.72</v>
      </c>
      <c r="J108" s="8">
        <v>122</v>
      </c>
      <c r="K108" s="8">
        <v>1021</v>
      </c>
      <c r="L108" s="8">
        <v>1788</v>
      </c>
      <c r="M108" s="55">
        <v>679429</v>
      </c>
      <c r="N108" s="8">
        <v>2</v>
      </c>
      <c r="O108" s="8">
        <v>2</v>
      </c>
      <c r="P108" s="55">
        <v>760</v>
      </c>
      <c r="Q108" s="8">
        <v>6030</v>
      </c>
      <c r="R108" s="55">
        <v>15002652</v>
      </c>
    </row>
    <row r="109" spans="3:18" s="1" customFormat="1" ht="8.85" customHeight="1" x14ac:dyDescent="0.15">
      <c r="C109" s="7" t="s">
        <v>2282</v>
      </c>
      <c r="D109" s="10">
        <v>520</v>
      </c>
      <c r="E109" s="10">
        <v>4845</v>
      </c>
      <c r="F109" s="59">
        <v>1537850</v>
      </c>
      <c r="G109" s="10">
        <v>108</v>
      </c>
      <c r="H109" s="10">
        <v>798</v>
      </c>
      <c r="I109" s="59">
        <v>100197.88</v>
      </c>
      <c r="J109" s="10">
        <v>40</v>
      </c>
      <c r="K109" s="10">
        <v>63</v>
      </c>
      <c r="L109" s="10">
        <v>107</v>
      </c>
      <c r="M109" s="59">
        <v>17444</v>
      </c>
      <c r="N109" s="10">
        <v>2</v>
      </c>
      <c r="O109" s="10">
        <v>2</v>
      </c>
      <c r="P109" s="59">
        <v>328</v>
      </c>
      <c r="Q109" s="10">
        <v>585</v>
      </c>
      <c r="R109" s="59">
        <v>1555622</v>
      </c>
    </row>
    <row r="110" spans="3:18" s="1" customFormat="1" ht="8.85" customHeight="1" x14ac:dyDescent="0.15">
      <c r="C110" s="7" t="s">
        <v>2283</v>
      </c>
      <c r="D110" s="8">
        <v>673</v>
      </c>
      <c r="E110" s="8">
        <v>4570</v>
      </c>
      <c r="F110" s="55">
        <v>1121872</v>
      </c>
      <c r="G110" s="8">
        <v>23</v>
      </c>
      <c r="H110" s="8">
        <v>163</v>
      </c>
      <c r="I110" s="55">
        <v>18602.650000000001</v>
      </c>
      <c r="J110" s="8">
        <v>25</v>
      </c>
      <c r="K110" s="8">
        <v>259</v>
      </c>
      <c r="L110" s="8">
        <v>392</v>
      </c>
      <c r="M110" s="55">
        <v>64158</v>
      </c>
      <c r="N110" s="8">
        <v>36</v>
      </c>
      <c r="O110" s="8">
        <v>49</v>
      </c>
      <c r="P110" s="55">
        <v>8031</v>
      </c>
      <c r="Q110" s="8">
        <v>968</v>
      </c>
      <c r="R110" s="55">
        <v>1194061</v>
      </c>
    </row>
    <row r="111" spans="3:18" s="1" customFormat="1" ht="8.85" customHeight="1" x14ac:dyDescent="0.15">
      <c r="C111" s="7" t="s">
        <v>2284</v>
      </c>
      <c r="D111" s="10">
        <v>505</v>
      </c>
      <c r="E111" s="10">
        <v>5033</v>
      </c>
      <c r="F111" s="59">
        <v>1786596</v>
      </c>
      <c r="G111" s="10">
        <v>141</v>
      </c>
      <c r="H111" s="10">
        <v>1237</v>
      </c>
      <c r="I111" s="59">
        <v>180077.9</v>
      </c>
      <c r="J111" s="10">
        <v>29</v>
      </c>
      <c r="K111" s="10">
        <v>40</v>
      </c>
      <c r="L111" s="10">
        <v>65</v>
      </c>
      <c r="M111" s="59">
        <v>11619</v>
      </c>
      <c r="N111" s="10">
        <v>174</v>
      </c>
      <c r="O111" s="10">
        <v>185</v>
      </c>
      <c r="P111" s="59">
        <v>33115</v>
      </c>
      <c r="Q111" s="10">
        <v>719</v>
      </c>
      <c r="R111" s="59">
        <v>1831330</v>
      </c>
    </row>
    <row r="112" spans="3:18" s="1" customFormat="1" ht="8.85" customHeight="1" x14ac:dyDescent="0.15">
      <c r="C112" s="7" t="s">
        <v>2285</v>
      </c>
      <c r="D112" s="8">
        <v>461</v>
      </c>
      <c r="E112" s="8">
        <v>3220</v>
      </c>
      <c r="F112" s="55">
        <v>882925</v>
      </c>
      <c r="G112" s="8">
        <v>25</v>
      </c>
      <c r="H112" s="8">
        <v>152</v>
      </c>
      <c r="I112" s="55">
        <v>21921.86</v>
      </c>
      <c r="J112" s="8">
        <v>16</v>
      </c>
      <c r="K112" s="8">
        <v>217</v>
      </c>
      <c r="L112" s="8">
        <v>322</v>
      </c>
      <c r="M112" s="55">
        <v>57627</v>
      </c>
      <c r="N112" s="8">
        <v>236</v>
      </c>
      <c r="O112" s="8">
        <v>286</v>
      </c>
      <c r="P112" s="55">
        <v>51169</v>
      </c>
      <c r="Q112" s="8">
        <v>914</v>
      </c>
      <c r="R112" s="55">
        <v>991721</v>
      </c>
    </row>
    <row r="113" spans="3:18" s="1" customFormat="1" ht="8.85" customHeight="1" x14ac:dyDescent="0.15">
      <c r="C113" s="7" t="s">
        <v>2286</v>
      </c>
      <c r="D113" s="10">
        <v>105</v>
      </c>
      <c r="E113" s="10">
        <v>6556</v>
      </c>
      <c r="F113" s="59">
        <v>9494537</v>
      </c>
      <c r="G113" s="10">
        <v>26</v>
      </c>
      <c r="H113" s="10">
        <v>1320</v>
      </c>
      <c r="I113" s="59">
        <v>660018.35</v>
      </c>
      <c r="J113" s="10">
        <v>1</v>
      </c>
      <c r="K113" s="10"/>
      <c r="L113" s="10"/>
      <c r="M113" s="59"/>
      <c r="N113" s="10"/>
      <c r="O113" s="10"/>
      <c r="P113" s="59"/>
      <c r="Q113" s="10">
        <v>105</v>
      </c>
      <c r="R113" s="59">
        <v>9494537</v>
      </c>
    </row>
    <row r="114" spans="3:18" s="1" customFormat="1" ht="8.85" customHeight="1" x14ac:dyDescent="0.15">
      <c r="C114" s="7" t="s">
        <v>2287</v>
      </c>
      <c r="D114" s="8">
        <v>6080</v>
      </c>
      <c r="E114" s="8">
        <v>81455</v>
      </c>
      <c r="F114" s="55">
        <v>107414662</v>
      </c>
      <c r="G114" s="8">
        <v>1516</v>
      </c>
      <c r="H114" s="8">
        <v>14232</v>
      </c>
      <c r="I114" s="55">
        <v>6937059.9100000001</v>
      </c>
      <c r="J114" s="8">
        <v>278</v>
      </c>
      <c r="K114" s="8">
        <v>1</v>
      </c>
      <c r="L114" s="8">
        <v>1</v>
      </c>
      <c r="M114" s="55">
        <v>3647</v>
      </c>
      <c r="N114" s="8"/>
      <c r="O114" s="8"/>
      <c r="P114" s="55"/>
      <c r="Q114" s="8">
        <v>6081</v>
      </c>
      <c r="R114" s="55">
        <v>107418309</v>
      </c>
    </row>
    <row r="115" spans="3:18" s="1" customFormat="1" ht="8.85" customHeight="1" x14ac:dyDescent="0.15">
      <c r="C115" s="7" t="s">
        <v>2288</v>
      </c>
      <c r="D115" s="10">
        <v>1997</v>
      </c>
      <c r="E115" s="10">
        <v>30397</v>
      </c>
      <c r="F115" s="59">
        <v>37833608</v>
      </c>
      <c r="G115" s="10">
        <v>200</v>
      </c>
      <c r="H115" s="10">
        <v>3394</v>
      </c>
      <c r="I115" s="59">
        <v>1796603.94</v>
      </c>
      <c r="J115" s="10">
        <v>171</v>
      </c>
      <c r="K115" s="10"/>
      <c r="L115" s="10"/>
      <c r="M115" s="59"/>
      <c r="N115" s="10"/>
      <c r="O115" s="10"/>
      <c r="P115" s="59"/>
      <c r="Q115" s="10">
        <v>1997</v>
      </c>
      <c r="R115" s="59">
        <v>37833608</v>
      </c>
    </row>
    <row r="116" spans="3:18" s="1" customFormat="1" ht="8.85" customHeight="1" x14ac:dyDescent="0.15">
      <c r="C116" s="7" t="s">
        <v>2289</v>
      </c>
      <c r="D116" s="8">
        <v>73</v>
      </c>
      <c r="E116" s="8">
        <v>1365</v>
      </c>
      <c r="F116" s="55">
        <v>1433409</v>
      </c>
      <c r="G116" s="8"/>
      <c r="H116" s="8">
        <v>0</v>
      </c>
      <c r="I116" s="55"/>
      <c r="J116" s="8"/>
      <c r="K116" s="8"/>
      <c r="L116" s="8"/>
      <c r="M116" s="55"/>
      <c r="N116" s="8"/>
      <c r="O116" s="8"/>
      <c r="P116" s="55"/>
      <c r="Q116" s="8">
        <v>73</v>
      </c>
      <c r="R116" s="55">
        <v>1433409</v>
      </c>
    </row>
    <row r="117" spans="3:18" s="1" customFormat="1" ht="8.85" customHeight="1" x14ac:dyDescent="0.15">
      <c r="C117" s="7" t="s">
        <v>2290</v>
      </c>
      <c r="D117" s="10">
        <v>682</v>
      </c>
      <c r="E117" s="10">
        <v>10053</v>
      </c>
      <c r="F117" s="59">
        <v>11695564</v>
      </c>
      <c r="G117" s="10">
        <v>66</v>
      </c>
      <c r="H117" s="10">
        <v>992</v>
      </c>
      <c r="I117" s="59">
        <v>786723.1</v>
      </c>
      <c r="J117" s="10">
        <v>31</v>
      </c>
      <c r="K117" s="10">
        <v>6</v>
      </c>
      <c r="L117" s="10">
        <v>6</v>
      </c>
      <c r="M117" s="59">
        <v>70590</v>
      </c>
      <c r="N117" s="10"/>
      <c r="O117" s="10"/>
      <c r="P117" s="59"/>
      <c r="Q117" s="10">
        <v>688</v>
      </c>
      <c r="R117" s="59">
        <v>11766154</v>
      </c>
    </row>
    <row r="118" spans="3:18" s="1" customFormat="1" ht="8.85" customHeight="1" x14ac:dyDescent="0.15">
      <c r="C118" s="7" t="s">
        <v>2291</v>
      </c>
      <c r="D118" s="8">
        <v>1995</v>
      </c>
      <c r="E118" s="8">
        <v>30749</v>
      </c>
      <c r="F118" s="55">
        <v>30293653</v>
      </c>
      <c r="G118" s="8">
        <v>527</v>
      </c>
      <c r="H118" s="8">
        <v>8257</v>
      </c>
      <c r="I118" s="55">
        <v>3872074.25</v>
      </c>
      <c r="J118" s="8">
        <v>87</v>
      </c>
      <c r="K118" s="8">
        <v>15</v>
      </c>
      <c r="L118" s="8">
        <v>15</v>
      </c>
      <c r="M118" s="55">
        <v>99930</v>
      </c>
      <c r="N118" s="8">
        <v>1</v>
      </c>
      <c r="O118" s="8">
        <v>1</v>
      </c>
      <c r="P118" s="55">
        <v>6662</v>
      </c>
      <c r="Q118" s="8">
        <v>2011</v>
      </c>
      <c r="R118" s="55">
        <v>30400245</v>
      </c>
    </row>
    <row r="119" spans="3:18" s="1" customFormat="1" ht="8.85" customHeight="1" x14ac:dyDescent="0.15">
      <c r="C119" s="7" t="s">
        <v>2292</v>
      </c>
      <c r="D119" s="10">
        <v>2917</v>
      </c>
      <c r="E119" s="10">
        <v>21884</v>
      </c>
      <c r="F119" s="59">
        <v>26563780</v>
      </c>
      <c r="G119" s="10">
        <v>64</v>
      </c>
      <c r="H119" s="10">
        <v>451</v>
      </c>
      <c r="I119" s="59">
        <v>141620.44</v>
      </c>
      <c r="J119" s="10">
        <v>115</v>
      </c>
      <c r="K119" s="10">
        <v>176</v>
      </c>
      <c r="L119" s="10">
        <v>176</v>
      </c>
      <c r="M119" s="59">
        <v>1169713</v>
      </c>
      <c r="N119" s="10">
        <v>3</v>
      </c>
      <c r="O119" s="10">
        <v>3</v>
      </c>
      <c r="P119" s="59">
        <v>19986</v>
      </c>
      <c r="Q119" s="10">
        <v>3096</v>
      </c>
      <c r="R119" s="59">
        <v>27753479</v>
      </c>
    </row>
    <row r="120" spans="3:18" s="1" customFormat="1" ht="8.85" customHeight="1" x14ac:dyDescent="0.15">
      <c r="C120" s="7" t="s">
        <v>2293</v>
      </c>
      <c r="D120" s="8">
        <v>1286</v>
      </c>
      <c r="E120" s="8">
        <v>21795</v>
      </c>
      <c r="F120" s="55">
        <v>12458971</v>
      </c>
      <c r="G120" s="8">
        <v>12</v>
      </c>
      <c r="H120" s="8">
        <v>183</v>
      </c>
      <c r="I120" s="55">
        <v>38216.36</v>
      </c>
      <c r="J120" s="8">
        <v>210</v>
      </c>
      <c r="K120" s="8">
        <v>2</v>
      </c>
      <c r="L120" s="8">
        <v>2</v>
      </c>
      <c r="M120" s="55">
        <v>14610</v>
      </c>
      <c r="N120" s="8">
        <v>2</v>
      </c>
      <c r="O120" s="8">
        <v>2</v>
      </c>
      <c r="P120" s="55">
        <v>14391</v>
      </c>
      <c r="Q120" s="8">
        <v>1290</v>
      </c>
      <c r="R120" s="55">
        <v>12487972</v>
      </c>
    </row>
    <row r="121" spans="3:18" s="1" customFormat="1" ht="8.85" customHeight="1" x14ac:dyDescent="0.15">
      <c r="C121" s="7" t="s">
        <v>2294</v>
      </c>
      <c r="D121" s="10">
        <v>608</v>
      </c>
      <c r="E121" s="10">
        <v>6211</v>
      </c>
      <c r="F121" s="59">
        <v>1681461</v>
      </c>
      <c r="G121" s="10">
        <v>4</v>
      </c>
      <c r="H121" s="10">
        <v>121</v>
      </c>
      <c r="I121" s="59">
        <v>13236.68</v>
      </c>
      <c r="J121" s="10">
        <v>72</v>
      </c>
      <c r="K121" s="10">
        <v>77</v>
      </c>
      <c r="L121" s="10">
        <v>77</v>
      </c>
      <c r="M121" s="59">
        <v>210626</v>
      </c>
      <c r="N121" s="10">
        <v>117</v>
      </c>
      <c r="O121" s="10">
        <v>116</v>
      </c>
      <c r="P121" s="59">
        <v>318431</v>
      </c>
      <c r="Q121" s="10">
        <v>802</v>
      </c>
      <c r="R121" s="59">
        <v>2210518</v>
      </c>
    </row>
    <row r="122" spans="3:18" s="1" customFormat="1" ht="8.85" customHeight="1" x14ac:dyDescent="0.15">
      <c r="C122" s="7" t="s">
        <v>2295</v>
      </c>
      <c r="D122" s="8">
        <v>832</v>
      </c>
      <c r="E122" s="8">
        <v>6392</v>
      </c>
      <c r="F122" s="55">
        <v>3073719</v>
      </c>
      <c r="G122" s="8">
        <v>18</v>
      </c>
      <c r="H122" s="8">
        <v>416</v>
      </c>
      <c r="I122" s="55">
        <v>109962.34</v>
      </c>
      <c r="J122" s="8">
        <v>89</v>
      </c>
      <c r="K122" s="8">
        <v>1193</v>
      </c>
      <c r="L122" s="8">
        <v>1193</v>
      </c>
      <c r="M122" s="55">
        <v>4225529</v>
      </c>
      <c r="N122" s="8">
        <v>787</v>
      </c>
      <c r="O122" s="8">
        <v>788</v>
      </c>
      <c r="P122" s="55">
        <v>2790425</v>
      </c>
      <c r="Q122" s="8">
        <v>2812</v>
      </c>
      <c r="R122" s="55">
        <v>10089673</v>
      </c>
    </row>
    <row r="123" spans="3:18" s="1" customFormat="1" ht="8.85" customHeight="1" x14ac:dyDescent="0.15">
      <c r="C123" s="7" t="s">
        <v>2296</v>
      </c>
      <c r="D123" s="10">
        <v>523</v>
      </c>
      <c r="E123" s="10">
        <v>2653</v>
      </c>
      <c r="F123" s="59">
        <v>2740974</v>
      </c>
      <c r="G123" s="10">
        <v>141</v>
      </c>
      <c r="H123" s="10">
        <v>1140</v>
      </c>
      <c r="I123" s="59">
        <v>360491.22</v>
      </c>
      <c r="J123" s="10">
        <v>9</v>
      </c>
      <c r="K123" s="10">
        <v>1297</v>
      </c>
      <c r="L123" s="10">
        <v>1297</v>
      </c>
      <c r="M123" s="59">
        <v>5767868</v>
      </c>
      <c r="N123" s="10">
        <v>1041</v>
      </c>
      <c r="O123" s="10">
        <v>1045</v>
      </c>
      <c r="P123" s="59">
        <v>4636614</v>
      </c>
      <c r="Q123" s="10">
        <v>2861</v>
      </c>
      <c r="R123" s="59">
        <v>13145456</v>
      </c>
    </row>
    <row r="124" spans="3:18" s="1" customFormat="1" ht="8.85" customHeight="1" x14ac:dyDescent="0.15">
      <c r="C124" s="7" t="s">
        <v>2297</v>
      </c>
      <c r="D124" s="8">
        <v>123</v>
      </c>
      <c r="E124" s="8">
        <v>454</v>
      </c>
      <c r="F124" s="55">
        <v>206528</v>
      </c>
      <c r="G124" s="8">
        <v>18</v>
      </c>
      <c r="H124" s="8">
        <v>140</v>
      </c>
      <c r="I124" s="55">
        <v>19785.41</v>
      </c>
      <c r="J124" s="8">
        <v>2</v>
      </c>
      <c r="K124" s="8">
        <v>377</v>
      </c>
      <c r="L124" s="8">
        <v>377</v>
      </c>
      <c r="M124" s="55">
        <v>601001</v>
      </c>
      <c r="N124" s="8">
        <v>309</v>
      </c>
      <c r="O124" s="8">
        <v>310</v>
      </c>
      <c r="P124" s="55">
        <v>467076</v>
      </c>
      <c r="Q124" s="8">
        <v>809</v>
      </c>
      <c r="R124" s="55">
        <v>1274605</v>
      </c>
    </row>
    <row r="125" spans="3:18" s="1" customFormat="1" ht="8.85" customHeight="1" x14ac:dyDescent="0.15">
      <c r="C125" s="7" t="s">
        <v>2298</v>
      </c>
      <c r="D125" s="10">
        <v>1297</v>
      </c>
      <c r="E125" s="10">
        <v>11188</v>
      </c>
      <c r="F125" s="59">
        <v>7657915</v>
      </c>
      <c r="G125" s="10">
        <v>23</v>
      </c>
      <c r="H125" s="10">
        <v>402</v>
      </c>
      <c r="I125" s="59">
        <v>91306.54</v>
      </c>
      <c r="J125" s="10">
        <v>183</v>
      </c>
      <c r="K125" s="10">
        <v>442</v>
      </c>
      <c r="L125" s="10">
        <v>442</v>
      </c>
      <c r="M125" s="59">
        <v>1999053</v>
      </c>
      <c r="N125" s="10">
        <v>60</v>
      </c>
      <c r="O125" s="10">
        <v>66</v>
      </c>
      <c r="P125" s="59">
        <v>211651</v>
      </c>
      <c r="Q125" s="10">
        <v>1799</v>
      </c>
      <c r="R125" s="59">
        <v>9868619</v>
      </c>
    </row>
    <row r="126" spans="3:18" s="1" customFormat="1" ht="8.85" customHeight="1" x14ac:dyDescent="0.15">
      <c r="C126" s="7" t="s">
        <v>2299</v>
      </c>
      <c r="D126" s="8">
        <v>1760</v>
      </c>
      <c r="E126" s="8">
        <v>21478</v>
      </c>
      <c r="F126" s="55">
        <v>11602469</v>
      </c>
      <c r="G126" s="8">
        <v>487</v>
      </c>
      <c r="H126" s="8">
        <v>3963</v>
      </c>
      <c r="I126" s="55">
        <v>918726.19</v>
      </c>
      <c r="J126" s="8">
        <v>64</v>
      </c>
      <c r="K126" s="8">
        <v>80</v>
      </c>
      <c r="L126" s="8">
        <v>147</v>
      </c>
      <c r="M126" s="55">
        <v>42888</v>
      </c>
      <c r="N126" s="8"/>
      <c r="O126" s="8"/>
      <c r="P126" s="55"/>
      <c r="Q126" s="8">
        <v>1840</v>
      </c>
      <c r="R126" s="55">
        <v>11645357</v>
      </c>
    </row>
    <row r="127" spans="3:18" s="1" customFormat="1" ht="8.85" customHeight="1" x14ac:dyDescent="0.15">
      <c r="C127" s="7" t="s">
        <v>2300</v>
      </c>
      <c r="D127" s="10">
        <v>2338</v>
      </c>
      <c r="E127" s="10">
        <v>18505</v>
      </c>
      <c r="F127" s="59">
        <v>10317106</v>
      </c>
      <c r="G127" s="10">
        <v>132</v>
      </c>
      <c r="H127" s="10">
        <v>938</v>
      </c>
      <c r="I127" s="59">
        <v>174219.96</v>
      </c>
      <c r="J127" s="10">
        <v>66</v>
      </c>
      <c r="K127" s="10">
        <v>329</v>
      </c>
      <c r="L127" s="10">
        <v>610</v>
      </c>
      <c r="M127" s="59">
        <v>178048</v>
      </c>
      <c r="N127" s="10"/>
      <c r="O127" s="10"/>
      <c r="P127" s="59"/>
      <c r="Q127" s="10">
        <v>2667</v>
      </c>
      <c r="R127" s="59">
        <v>10495154</v>
      </c>
    </row>
    <row r="128" spans="3:18" s="1" customFormat="1" ht="8.85" customHeight="1" x14ac:dyDescent="0.15">
      <c r="C128" s="7" t="s">
        <v>2301</v>
      </c>
      <c r="D128" s="8">
        <v>378</v>
      </c>
      <c r="E128" s="8">
        <v>3286</v>
      </c>
      <c r="F128" s="55">
        <v>2083739</v>
      </c>
      <c r="G128" s="8">
        <v>10</v>
      </c>
      <c r="H128" s="8">
        <v>71</v>
      </c>
      <c r="I128" s="55">
        <v>39902.28</v>
      </c>
      <c r="J128" s="8">
        <v>16</v>
      </c>
      <c r="K128" s="8">
        <v>172</v>
      </c>
      <c r="L128" s="8">
        <v>344</v>
      </c>
      <c r="M128" s="55">
        <v>170968</v>
      </c>
      <c r="N128" s="8"/>
      <c r="O128" s="8"/>
      <c r="P128" s="55"/>
      <c r="Q128" s="8">
        <v>550</v>
      </c>
      <c r="R128" s="55">
        <v>2254707</v>
      </c>
    </row>
    <row r="129" spans="3:18" s="1" customFormat="1" ht="8.85" customHeight="1" x14ac:dyDescent="0.15">
      <c r="C129" s="7" t="s">
        <v>2302</v>
      </c>
      <c r="D129" s="10">
        <v>4284</v>
      </c>
      <c r="E129" s="10">
        <v>39358</v>
      </c>
      <c r="F129" s="59">
        <v>22714336</v>
      </c>
      <c r="G129" s="10">
        <v>1483</v>
      </c>
      <c r="H129" s="10">
        <v>11929</v>
      </c>
      <c r="I129" s="59">
        <v>3184647.8</v>
      </c>
      <c r="J129" s="10">
        <v>110</v>
      </c>
      <c r="K129" s="10">
        <v>566</v>
      </c>
      <c r="L129" s="10">
        <v>618</v>
      </c>
      <c r="M129" s="59">
        <v>1315658</v>
      </c>
      <c r="N129" s="10">
        <v>32</v>
      </c>
      <c r="O129" s="10">
        <v>78</v>
      </c>
      <c r="P129" s="59">
        <v>166062</v>
      </c>
      <c r="Q129" s="10">
        <v>4882</v>
      </c>
      <c r="R129" s="59">
        <v>24196056</v>
      </c>
    </row>
    <row r="130" spans="3:18" s="1" customFormat="1" ht="8.85" customHeight="1" x14ac:dyDescent="0.15">
      <c r="C130" s="7" t="s">
        <v>2303</v>
      </c>
      <c r="D130" s="8">
        <v>7053</v>
      </c>
      <c r="E130" s="8">
        <v>32283</v>
      </c>
      <c r="F130" s="55">
        <v>16409917</v>
      </c>
      <c r="G130" s="8">
        <v>598</v>
      </c>
      <c r="H130" s="8">
        <v>3980</v>
      </c>
      <c r="I130" s="55">
        <v>1067146.56</v>
      </c>
      <c r="J130" s="8">
        <v>131</v>
      </c>
      <c r="K130" s="8">
        <v>4622</v>
      </c>
      <c r="L130" s="8">
        <v>4622</v>
      </c>
      <c r="M130" s="55">
        <v>9838640</v>
      </c>
      <c r="N130" s="8">
        <v>473</v>
      </c>
      <c r="O130" s="8">
        <v>587</v>
      </c>
      <c r="P130" s="55">
        <v>1007017</v>
      </c>
      <c r="Q130" s="8">
        <v>12148</v>
      </c>
      <c r="R130" s="55">
        <v>27255574</v>
      </c>
    </row>
    <row r="131" spans="3:18" s="1" customFormat="1" ht="8.85" customHeight="1" x14ac:dyDescent="0.15">
      <c r="C131" s="7" t="s">
        <v>2304</v>
      </c>
      <c r="D131" s="10">
        <v>548</v>
      </c>
      <c r="E131" s="10">
        <v>12771</v>
      </c>
      <c r="F131" s="59">
        <v>5823929</v>
      </c>
      <c r="G131" s="10">
        <v>1</v>
      </c>
      <c r="H131" s="10">
        <v>2</v>
      </c>
      <c r="I131" s="59">
        <v>531.80999999999995</v>
      </c>
      <c r="J131" s="10">
        <v>52</v>
      </c>
      <c r="K131" s="10">
        <v>23</v>
      </c>
      <c r="L131" s="10">
        <v>45</v>
      </c>
      <c r="M131" s="59">
        <v>15708</v>
      </c>
      <c r="N131" s="10"/>
      <c r="O131" s="10"/>
      <c r="P131" s="59"/>
      <c r="Q131" s="10">
        <v>571</v>
      </c>
      <c r="R131" s="59">
        <v>5839637</v>
      </c>
    </row>
    <row r="132" spans="3:18" s="1" customFormat="1" ht="8.85" customHeight="1" x14ac:dyDescent="0.15">
      <c r="C132" s="7" t="s">
        <v>2305</v>
      </c>
      <c r="D132" s="8">
        <v>24986</v>
      </c>
      <c r="E132" s="8">
        <v>276502</v>
      </c>
      <c r="F132" s="55">
        <v>84075228</v>
      </c>
      <c r="G132" s="8">
        <v>1284</v>
      </c>
      <c r="H132" s="8">
        <v>11165</v>
      </c>
      <c r="I132" s="55">
        <v>1776882.01</v>
      </c>
      <c r="J132" s="8">
        <v>1926</v>
      </c>
      <c r="K132" s="8">
        <v>967</v>
      </c>
      <c r="L132" s="8">
        <v>1807</v>
      </c>
      <c r="M132" s="55">
        <v>397024</v>
      </c>
      <c r="N132" s="8">
        <v>271</v>
      </c>
      <c r="O132" s="8">
        <v>1693</v>
      </c>
      <c r="P132" s="55">
        <v>372460</v>
      </c>
      <c r="Q132" s="8">
        <v>26224</v>
      </c>
      <c r="R132" s="55">
        <v>84844712</v>
      </c>
    </row>
    <row r="133" spans="3:18" s="1" customFormat="1" ht="8.85" customHeight="1" x14ac:dyDescent="0.15">
      <c r="C133" s="7" t="s">
        <v>2306</v>
      </c>
      <c r="D133" s="10">
        <v>273</v>
      </c>
      <c r="E133" s="10">
        <v>2510</v>
      </c>
      <c r="F133" s="59">
        <v>731794</v>
      </c>
      <c r="G133" s="10">
        <v>11</v>
      </c>
      <c r="H133" s="10">
        <v>93</v>
      </c>
      <c r="I133" s="59">
        <v>11934</v>
      </c>
      <c r="J133" s="10">
        <v>6</v>
      </c>
      <c r="K133" s="10">
        <v>16</v>
      </c>
      <c r="L133" s="10">
        <v>28</v>
      </c>
      <c r="M133" s="59">
        <v>4778</v>
      </c>
      <c r="N133" s="10">
        <v>2</v>
      </c>
      <c r="O133" s="10">
        <v>2</v>
      </c>
      <c r="P133" s="59">
        <v>342</v>
      </c>
      <c r="Q133" s="10">
        <v>291</v>
      </c>
      <c r="R133" s="59">
        <v>736914</v>
      </c>
    </row>
    <row r="134" spans="3:18" s="1" customFormat="1" ht="8.85" customHeight="1" x14ac:dyDescent="0.15">
      <c r="C134" s="7" t="s">
        <v>2307</v>
      </c>
      <c r="D134" s="8">
        <v>109</v>
      </c>
      <c r="E134" s="8">
        <v>1194</v>
      </c>
      <c r="F134" s="55">
        <v>471183</v>
      </c>
      <c r="G134" s="8">
        <v>4</v>
      </c>
      <c r="H134" s="8">
        <v>55</v>
      </c>
      <c r="I134" s="55">
        <v>17383</v>
      </c>
      <c r="J134" s="8">
        <v>3</v>
      </c>
      <c r="K134" s="8">
        <v>69</v>
      </c>
      <c r="L134" s="8">
        <v>137</v>
      </c>
      <c r="M134" s="55">
        <v>39950</v>
      </c>
      <c r="N134" s="8"/>
      <c r="O134" s="8"/>
      <c r="P134" s="55"/>
      <c r="Q134" s="8">
        <v>178</v>
      </c>
      <c r="R134" s="55">
        <v>511133</v>
      </c>
    </row>
    <row r="135" spans="3:18" s="1" customFormat="1" ht="8.85" customHeight="1" x14ac:dyDescent="0.15">
      <c r="C135" s="7" t="s">
        <v>2308</v>
      </c>
      <c r="D135" s="10">
        <v>1111</v>
      </c>
      <c r="E135" s="10">
        <v>12823</v>
      </c>
      <c r="F135" s="59">
        <v>2587362</v>
      </c>
      <c r="G135" s="10">
        <v>322</v>
      </c>
      <c r="H135" s="10">
        <v>2771</v>
      </c>
      <c r="I135" s="59">
        <v>394258.9</v>
      </c>
      <c r="J135" s="10">
        <v>62</v>
      </c>
      <c r="K135" s="10">
        <v>197</v>
      </c>
      <c r="L135" s="10">
        <v>334</v>
      </c>
      <c r="M135" s="59">
        <v>42040</v>
      </c>
      <c r="N135" s="10">
        <v>10</v>
      </c>
      <c r="O135" s="10">
        <v>17</v>
      </c>
      <c r="P135" s="59">
        <v>2142</v>
      </c>
      <c r="Q135" s="10">
        <v>1318</v>
      </c>
      <c r="R135" s="59">
        <v>2631544</v>
      </c>
    </row>
    <row r="136" spans="3:18" s="1" customFormat="1" ht="8.85" customHeight="1" x14ac:dyDescent="0.15">
      <c r="C136" s="7" t="s">
        <v>2309</v>
      </c>
      <c r="D136" s="8">
        <v>1028</v>
      </c>
      <c r="E136" s="8">
        <v>8814</v>
      </c>
      <c r="F136" s="55">
        <v>1119022</v>
      </c>
      <c r="G136" s="8">
        <v>15</v>
      </c>
      <c r="H136" s="8">
        <v>187</v>
      </c>
      <c r="I136" s="55">
        <v>10297.200000000001</v>
      </c>
      <c r="J136" s="8">
        <v>49</v>
      </c>
      <c r="K136" s="8">
        <v>651</v>
      </c>
      <c r="L136" s="8">
        <v>915</v>
      </c>
      <c r="M136" s="55">
        <v>115008</v>
      </c>
      <c r="N136" s="8">
        <v>214</v>
      </c>
      <c r="O136" s="8">
        <v>326</v>
      </c>
      <c r="P136" s="55">
        <v>41034</v>
      </c>
      <c r="Q136" s="8">
        <v>1893</v>
      </c>
      <c r="R136" s="55">
        <v>1275064</v>
      </c>
    </row>
    <row r="137" spans="3:18" s="1" customFormat="1" ht="8.85" customHeight="1" x14ac:dyDescent="0.15">
      <c r="C137" s="7" t="s">
        <v>2310</v>
      </c>
      <c r="D137" s="10">
        <v>237</v>
      </c>
      <c r="E137" s="10">
        <v>2266</v>
      </c>
      <c r="F137" s="59">
        <v>375967</v>
      </c>
      <c r="G137" s="10">
        <v>79</v>
      </c>
      <c r="H137" s="10">
        <v>560</v>
      </c>
      <c r="I137" s="59">
        <v>71330.84</v>
      </c>
      <c r="J137" s="10">
        <v>26</v>
      </c>
      <c r="K137" s="10">
        <v>26</v>
      </c>
      <c r="L137" s="10">
        <v>37</v>
      </c>
      <c r="M137" s="59">
        <v>5324</v>
      </c>
      <c r="N137" s="10">
        <v>4</v>
      </c>
      <c r="O137" s="10">
        <v>11</v>
      </c>
      <c r="P137" s="59">
        <v>1600</v>
      </c>
      <c r="Q137" s="10">
        <v>267</v>
      </c>
      <c r="R137" s="59">
        <v>382891</v>
      </c>
    </row>
    <row r="138" spans="3:18" s="1" customFormat="1" ht="8.85" customHeight="1" x14ac:dyDescent="0.15">
      <c r="C138" s="7" t="s">
        <v>2311</v>
      </c>
      <c r="D138" s="8">
        <v>187</v>
      </c>
      <c r="E138" s="8">
        <v>1552</v>
      </c>
      <c r="F138" s="55">
        <v>184581</v>
      </c>
      <c r="G138" s="8">
        <v>14</v>
      </c>
      <c r="H138" s="8">
        <v>72</v>
      </c>
      <c r="I138" s="55">
        <v>3566.7</v>
      </c>
      <c r="J138" s="8">
        <v>17</v>
      </c>
      <c r="K138" s="8">
        <v>122</v>
      </c>
      <c r="L138" s="8">
        <v>180</v>
      </c>
      <c r="M138" s="55">
        <v>25876</v>
      </c>
      <c r="N138" s="8">
        <v>23</v>
      </c>
      <c r="O138" s="8">
        <v>38</v>
      </c>
      <c r="P138" s="55">
        <v>5429</v>
      </c>
      <c r="Q138" s="8">
        <v>332</v>
      </c>
      <c r="R138" s="55">
        <v>215886</v>
      </c>
    </row>
    <row r="139" spans="3:18" s="1" customFormat="1" ht="8.85" customHeight="1" x14ac:dyDescent="0.15">
      <c r="C139" s="7" t="s">
        <v>2312</v>
      </c>
      <c r="D139" s="10">
        <v>508</v>
      </c>
      <c r="E139" s="10">
        <v>4074</v>
      </c>
      <c r="F139" s="59">
        <v>551240</v>
      </c>
      <c r="G139" s="10">
        <v>10</v>
      </c>
      <c r="H139" s="10">
        <v>44</v>
      </c>
      <c r="I139" s="59">
        <v>2552</v>
      </c>
      <c r="J139" s="10">
        <v>4</v>
      </c>
      <c r="K139" s="10">
        <v>81</v>
      </c>
      <c r="L139" s="10">
        <v>129</v>
      </c>
      <c r="M139" s="59">
        <v>21706</v>
      </c>
      <c r="N139" s="10">
        <v>20</v>
      </c>
      <c r="O139" s="10">
        <v>31</v>
      </c>
      <c r="P139" s="59">
        <v>5239</v>
      </c>
      <c r="Q139" s="10">
        <v>609</v>
      </c>
      <c r="R139" s="59">
        <v>578185</v>
      </c>
    </row>
    <row r="140" spans="3:18" s="1" customFormat="1" ht="8.85" customHeight="1" x14ac:dyDescent="0.15">
      <c r="C140" s="7" t="s">
        <v>2313</v>
      </c>
      <c r="D140" s="8">
        <v>332</v>
      </c>
      <c r="E140" s="8">
        <v>3427</v>
      </c>
      <c r="F140" s="55">
        <v>1038321</v>
      </c>
      <c r="G140" s="8">
        <v>123</v>
      </c>
      <c r="H140" s="8">
        <v>1004</v>
      </c>
      <c r="I140" s="55">
        <v>174754.13</v>
      </c>
      <c r="J140" s="8">
        <v>21</v>
      </c>
      <c r="K140" s="8">
        <v>33</v>
      </c>
      <c r="L140" s="8">
        <v>42</v>
      </c>
      <c r="M140" s="55">
        <v>7681</v>
      </c>
      <c r="N140" s="8">
        <v>2</v>
      </c>
      <c r="O140" s="8">
        <v>7</v>
      </c>
      <c r="P140" s="55">
        <v>1281</v>
      </c>
      <c r="Q140" s="8">
        <v>367</v>
      </c>
      <c r="R140" s="55">
        <v>1047283</v>
      </c>
    </row>
    <row r="141" spans="3:18" s="1" customFormat="1" ht="8.85" customHeight="1" x14ac:dyDescent="0.15">
      <c r="C141" s="7" t="s">
        <v>2314</v>
      </c>
      <c r="D141" s="10">
        <v>278</v>
      </c>
      <c r="E141" s="10">
        <v>1985</v>
      </c>
      <c r="F141" s="59">
        <v>556513</v>
      </c>
      <c r="G141" s="10">
        <v>13</v>
      </c>
      <c r="H141" s="10">
        <v>94</v>
      </c>
      <c r="I141" s="59">
        <v>12179.35</v>
      </c>
      <c r="J141" s="10">
        <v>11</v>
      </c>
      <c r="K141" s="10">
        <v>155</v>
      </c>
      <c r="L141" s="10">
        <v>223</v>
      </c>
      <c r="M141" s="59">
        <v>40787</v>
      </c>
      <c r="N141" s="10">
        <v>20</v>
      </c>
      <c r="O141" s="10">
        <v>20</v>
      </c>
      <c r="P141" s="59">
        <v>3660</v>
      </c>
      <c r="Q141" s="10">
        <v>453</v>
      </c>
      <c r="R141" s="59">
        <v>600960</v>
      </c>
    </row>
    <row r="142" spans="3:18" s="1" customFormat="1" ht="8.85" customHeight="1" x14ac:dyDescent="0.15">
      <c r="C142" s="7" t="s">
        <v>2315</v>
      </c>
      <c r="D142" s="8">
        <v>314</v>
      </c>
      <c r="E142" s="8">
        <v>2317</v>
      </c>
      <c r="F142" s="55">
        <v>1093793</v>
      </c>
      <c r="G142" s="8">
        <v>37</v>
      </c>
      <c r="H142" s="8">
        <v>493</v>
      </c>
      <c r="I142" s="55">
        <v>115963.97</v>
      </c>
      <c r="J142" s="8">
        <v>2</v>
      </c>
      <c r="K142" s="8">
        <v>63</v>
      </c>
      <c r="L142" s="8">
        <v>112</v>
      </c>
      <c r="M142" s="55">
        <v>44240</v>
      </c>
      <c r="N142" s="8">
        <v>14</v>
      </c>
      <c r="O142" s="8">
        <v>19</v>
      </c>
      <c r="P142" s="55">
        <v>7505</v>
      </c>
      <c r="Q142" s="8">
        <v>391</v>
      </c>
      <c r="R142" s="55">
        <v>1145538</v>
      </c>
    </row>
    <row r="143" spans="3:18" s="1" customFormat="1" ht="8.85" customHeight="1" x14ac:dyDescent="0.15">
      <c r="C143" s="7" t="s">
        <v>2316</v>
      </c>
      <c r="D143" s="10">
        <v>1956</v>
      </c>
      <c r="E143" s="10">
        <v>17391</v>
      </c>
      <c r="F143" s="59">
        <v>5844262</v>
      </c>
      <c r="G143" s="10">
        <v>666</v>
      </c>
      <c r="H143" s="10">
        <v>4514</v>
      </c>
      <c r="I143" s="59">
        <v>830501.06</v>
      </c>
      <c r="J143" s="10">
        <v>112</v>
      </c>
      <c r="K143" s="10">
        <v>205</v>
      </c>
      <c r="L143" s="10">
        <v>260</v>
      </c>
      <c r="M143" s="59">
        <v>51420</v>
      </c>
      <c r="N143" s="10">
        <v>49</v>
      </c>
      <c r="O143" s="10">
        <v>49</v>
      </c>
      <c r="P143" s="59">
        <v>9702</v>
      </c>
      <c r="Q143" s="10">
        <v>2210</v>
      </c>
      <c r="R143" s="59">
        <v>5905384</v>
      </c>
    </row>
    <row r="144" spans="3:18" s="1" customFormat="1" ht="8.85" customHeight="1" x14ac:dyDescent="0.15">
      <c r="C144" s="7" t="s">
        <v>2317</v>
      </c>
      <c r="D144" s="8">
        <v>2056</v>
      </c>
      <c r="E144" s="8">
        <v>14610</v>
      </c>
      <c r="F144" s="55">
        <v>3738080</v>
      </c>
      <c r="G144" s="8">
        <v>99</v>
      </c>
      <c r="H144" s="8">
        <v>644</v>
      </c>
      <c r="I144" s="55">
        <v>94005.91</v>
      </c>
      <c r="J144" s="8">
        <v>91</v>
      </c>
      <c r="K144" s="8">
        <v>2310</v>
      </c>
      <c r="L144" s="8">
        <v>3055</v>
      </c>
      <c r="M144" s="55">
        <v>603645</v>
      </c>
      <c r="N144" s="8">
        <v>2162</v>
      </c>
      <c r="O144" s="8">
        <v>2201</v>
      </c>
      <c r="P144" s="55">
        <v>435792</v>
      </c>
      <c r="Q144" s="8">
        <v>6528</v>
      </c>
      <c r="R144" s="55">
        <v>4777517</v>
      </c>
    </row>
    <row r="145" spans="3:18" s="1" customFormat="1" ht="8.85" customHeight="1" x14ac:dyDescent="0.15">
      <c r="C145" s="7" t="s">
        <v>2318</v>
      </c>
      <c r="D145" s="10">
        <v>1032</v>
      </c>
      <c r="E145" s="10">
        <v>8520</v>
      </c>
      <c r="F145" s="59">
        <v>2345292</v>
      </c>
      <c r="G145" s="10">
        <v>63</v>
      </c>
      <c r="H145" s="10">
        <v>398</v>
      </c>
      <c r="I145" s="59">
        <v>53390.2</v>
      </c>
      <c r="J145" s="10">
        <v>64</v>
      </c>
      <c r="K145" s="10">
        <v>216</v>
      </c>
      <c r="L145" s="10">
        <v>371</v>
      </c>
      <c r="M145" s="59">
        <v>74433</v>
      </c>
      <c r="N145" s="10">
        <v>1</v>
      </c>
      <c r="O145" s="10">
        <v>1</v>
      </c>
      <c r="P145" s="59">
        <v>201</v>
      </c>
      <c r="Q145" s="10">
        <v>1249</v>
      </c>
      <c r="R145" s="59">
        <v>2419926</v>
      </c>
    </row>
    <row r="146" spans="3:18" s="1" customFormat="1" ht="8.85" customHeight="1" x14ac:dyDescent="0.15">
      <c r="C146" s="7" t="s">
        <v>2319</v>
      </c>
      <c r="D146" s="8">
        <v>786</v>
      </c>
      <c r="E146" s="8">
        <v>6541</v>
      </c>
      <c r="F146" s="55">
        <v>1310138</v>
      </c>
      <c r="G146" s="8">
        <v>206</v>
      </c>
      <c r="H146" s="8">
        <v>1106</v>
      </c>
      <c r="I146" s="55">
        <v>161687.07999999999</v>
      </c>
      <c r="J146" s="8">
        <v>28</v>
      </c>
      <c r="K146" s="8">
        <v>22</v>
      </c>
      <c r="L146" s="8">
        <v>26</v>
      </c>
      <c r="M146" s="55">
        <v>4457</v>
      </c>
      <c r="N146" s="8">
        <v>2</v>
      </c>
      <c r="O146" s="8">
        <v>2</v>
      </c>
      <c r="P146" s="55">
        <v>344</v>
      </c>
      <c r="Q146" s="8">
        <v>810</v>
      </c>
      <c r="R146" s="55">
        <v>1314939</v>
      </c>
    </row>
    <row r="147" spans="3:18" s="1" customFormat="1" ht="8.85" customHeight="1" x14ac:dyDescent="0.15">
      <c r="C147" s="7" t="s">
        <v>2320</v>
      </c>
      <c r="D147" s="10">
        <v>1557</v>
      </c>
      <c r="E147" s="10">
        <v>11573</v>
      </c>
      <c r="F147" s="59">
        <v>1760187</v>
      </c>
      <c r="G147" s="10">
        <v>11</v>
      </c>
      <c r="H147" s="10">
        <v>88</v>
      </c>
      <c r="I147" s="59">
        <v>5655.64</v>
      </c>
      <c r="J147" s="10">
        <v>30</v>
      </c>
      <c r="K147" s="10">
        <v>407</v>
      </c>
      <c r="L147" s="10">
        <v>660</v>
      </c>
      <c r="M147" s="59">
        <v>113323</v>
      </c>
      <c r="N147" s="10">
        <v>58</v>
      </c>
      <c r="O147" s="10">
        <v>60</v>
      </c>
      <c r="P147" s="59">
        <v>10320</v>
      </c>
      <c r="Q147" s="10">
        <v>2022</v>
      </c>
      <c r="R147" s="59">
        <v>1883830</v>
      </c>
    </row>
    <row r="148" spans="3:18" s="1" customFormat="1" ht="8.85" customHeight="1" x14ac:dyDescent="0.15">
      <c r="C148" s="7" t="s">
        <v>2321</v>
      </c>
      <c r="D148" s="8">
        <v>1126</v>
      </c>
      <c r="E148" s="8">
        <v>6072</v>
      </c>
      <c r="F148" s="55">
        <v>2106073</v>
      </c>
      <c r="G148" s="8">
        <v>23</v>
      </c>
      <c r="H148" s="8">
        <v>65</v>
      </c>
      <c r="I148" s="55">
        <v>11503.34</v>
      </c>
      <c r="J148" s="8">
        <v>59</v>
      </c>
      <c r="K148" s="8">
        <v>595</v>
      </c>
      <c r="L148" s="8">
        <v>929</v>
      </c>
      <c r="M148" s="55">
        <v>220899</v>
      </c>
      <c r="N148" s="8">
        <v>17</v>
      </c>
      <c r="O148" s="8">
        <v>17</v>
      </c>
      <c r="P148" s="55">
        <v>4039</v>
      </c>
      <c r="Q148" s="8">
        <v>1738</v>
      </c>
      <c r="R148" s="55">
        <v>2331011</v>
      </c>
    </row>
    <row r="149" spans="3:18" s="1" customFormat="1" ht="8.85" customHeight="1" x14ac:dyDescent="0.15">
      <c r="C149" s="7" t="s">
        <v>2322</v>
      </c>
      <c r="D149" s="10">
        <v>1636</v>
      </c>
      <c r="E149" s="10">
        <v>20518</v>
      </c>
      <c r="F149" s="59">
        <v>6345145</v>
      </c>
      <c r="G149" s="10">
        <v>579</v>
      </c>
      <c r="H149" s="10">
        <v>6142</v>
      </c>
      <c r="I149" s="59">
        <v>1038335.69</v>
      </c>
      <c r="J149" s="10">
        <v>154</v>
      </c>
      <c r="K149" s="10">
        <v>185</v>
      </c>
      <c r="L149" s="10">
        <v>309</v>
      </c>
      <c r="M149" s="59">
        <v>65425</v>
      </c>
      <c r="N149" s="10">
        <v>24</v>
      </c>
      <c r="O149" s="10">
        <v>40</v>
      </c>
      <c r="P149" s="59">
        <v>8416</v>
      </c>
      <c r="Q149" s="10">
        <v>1845</v>
      </c>
      <c r="R149" s="59">
        <v>6418986</v>
      </c>
    </row>
    <row r="150" spans="3:18" s="1" customFormat="1" ht="8.85" customHeight="1" x14ac:dyDescent="0.15">
      <c r="C150" s="7" t="s">
        <v>2323</v>
      </c>
      <c r="D150" s="8">
        <v>1712</v>
      </c>
      <c r="E150" s="8">
        <v>14185</v>
      </c>
      <c r="F150" s="55">
        <v>4006895</v>
      </c>
      <c r="G150" s="8">
        <v>64</v>
      </c>
      <c r="H150" s="8">
        <v>585</v>
      </c>
      <c r="I150" s="55">
        <v>84070.81</v>
      </c>
      <c r="J150" s="8">
        <v>166</v>
      </c>
      <c r="K150" s="8">
        <v>563</v>
      </c>
      <c r="L150" s="8">
        <v>780</v>
      </c>
      <c r="M150" s="55">
        <v>165230</v>
      </c>
      <c r="N150" s="8">
        <v>503</v>
      </c>
      <c r="O150" s="8">
        <v>1676</v>
      </c>
      <c r="P150" s="55">
        <v>355269</v>
      </c>
      <c r="Q150" s="8">
        <v>2778</v>
      </c>
      <c r="R150" s="55">
        <v>4527394</v>
      </c>
    </row>
    <row r="151" spans="3:18" s="1" customFormat="1" ht="8.85" customHeight="1" x14ac:dyDescent="0.15">
      <c r="C151" s="7" t="s">
        <v>2324</v>
      </c>
      <c r="D151" s="10">
        <v>421</v>
      </c>
      <c r="E151" s="10">
        <v>7648</v>
      </c>
      <c r="F151" s="59">
        <v>4421287</v>
      </c>
      <c r="G151" s="10">
        <v>101</v>
      </c>
      <c r="H151" s="10">
        <v>1390</v>
      </c>
      <c r="I151" s="59">
        <v>276873.14</v>
      </c>
      <c r="J151" s="10">
        <v>17</v>
      </c>
      <c r="K151" s="10"/>
      <c r="L151" s="10"/>
      <c r="M151" s="59"/>
      <c r="N151" s="10"/>
      <c r="O151" s="10"/>
      <c r="P151" s="59"/>
      <c r="Q151" s="10">
        <v>421</v>
      </c>
      <c r="R151" s="59">
        <v>4421287</v>
      </c>
    </row>
    <row r="152" spans="3:18" s="1" customFormat="1" ht="8.85" customHeight="1" x14ac:dyDescent="0.15">
      <c r="C152" s="7" t="s">
        <v>2325</v>
      </c>
      <c r="D152" s="8">
        <v>700</v>
      </c>
      <c r="E152" s="8">
        <v>6426</v>
      </c>
      <c r="F152" s="55">
        <v>4552203</v>
      </c>
      <c r="G152" s="8">
        <v>1</v>
      </c>
      <c r="H152" s="8">
        <v>15</v>
      </c>
      <c r="I152" s="55">
        <v>2010</v>
      </c>
      <c r="J152" s="8">
        <v>20</v>
      </c>
      <c r="K152" s="8">
        <v>8</v>
      </c>
      <c r="L152" s="8">
        <v>8</v>
      </c>
      <c r="M152" s="55">
        <v>37237</v>
      </c>
      <c r="N152" s="8">
        <v>5</v>
      </c>
      <c r="O152" s="8">
        <v>5</v>
      </c>
      <c r="P152" s="55">
        <v>24180</v>
      </c>
      <c r="Q152" s="8">
        <v>713</v>
      </c>
      <c r="R152" s="55">
        <v>4613620</v>
      </c>
    </row>
    <row r="153" spans="3:18" s="1" customFormat="1" ht="8.85" customHeight="1" x14ac:dyDescent="0.15">
      <c r="C153" s="7" t="s">
        <v>2326</v>
      </c>
      <c r="D153" s="10">
        <v>6375</v>
      </c>
      <c r="E153" s="10">
        <v>58097</v>
      </c>
      <c r="F153" s="59">
        <v>44127786</v>
      </c>
      <c r="G153" s="10">
        <v>31</v>
      </c>
      <c r="H153" s="10">
        <v>570</v>
      </c>
      <c r="I153" s="59">
        <v>88223.43</v>
      </c>
      <c r="J153" s="10">
        <v>308</v>
      </c>
      <c r="K153" s="10">
        <v>58</v>
      </c>
      <c r="L153" s="10">
        <v>58</v>
      </c>
      <c r="M153" s="59">
        <v>297871</v>
      </c>
      <c r="N153" s="10">
        <v>17</v>
      </c>
      <c r="O153" s="10">
        <v>21</v>
      </c>
      <c r="P153" s="59">
        <v>87397</v>
      </c>
      <c r="Q153" s="10">
        <v>6450</v>
      </c>
      <c r="R153" s="59">
        <v>44513054</v>
      </c>
    </row>
    <row r="154" spans="3:18" s="1" customFormat="1" ht="8.85" customHeight="1" x14ac:dyDescent="0.15">
      <c r="C154" s="7" t="s">
        <v>2327</v>
      </c>
      <c r="D154" s="8">
        <v>512</v>
      </c>
      <c r="E154" s="8">
        <v>7022</v>
      </c>
      <c r="F154" s="55">
        <v>4010236</v>
      </c>
      <c r="G154" s="8">
        <v>125</v>
      </c>
      <c r="H154" s="8">
        <v>1328</v>
      </c>
      <c r="I154" s="55">
        <v>431708.31</v>
      </c>
      <c r="J154" s="8">
        <v>17</v>
      </c>
      <c r="K154" s="8">
        <v>3</v>
      </c>
      <c r="L154" s="8">
        <v>3</v>
      </c>
      <c r="M154" s="55">
        <v>9573</v>
      </c>
      <c r="N154" s="8">
        <v>2</v>
      </c>
      <c r="O154" s="8">
        <v>3</v>
      </c>
      <c r="P154" s="55">
        <v>6382</v>
      </c>
      <c r="Q154" s="8">
        <v>517</v>
      </c>
      <c r="R154" s="55">
        <v>4026191</v>
      </c>
    </row>
    <row r="155" spans="3:18" s="1" customFormat="1" ht="8.85" customHeight="1" x14ac:dyDescent="0.15">
      <c r="C155" s="7" t="s">
        <v>2328</v>
      </c>
      <c r="D155" s="10">
        <v>1467</v>
      </c>
      <c r="E155" s="10">
        <v>10583</v>
      </c>
      <c r="F155" s="59">
        <v>6363153</v>
      </c>
      <c r="G155" s="10">
        <v>6</v>
      </c>
      <c r="H155" s="10">
        <v>57</v>
      </c>
      <c r="I155" s="59">
        <v>11829.76</v>
      </c>
      <c r="J155" s="10">
        <v>41</v>
      </c>
      <c r="K155" s="10">
        <v>90</v>
      </c>
      <c r="L155" s="10">
        <v>90</v>
      </c>
      <c r="M155" s="59">
        <v>286422</v>
      </c>
      <c r="N155" s="10">
        <v>20</v>
      </c>
      <c r="O155" s="10">
        <v>26</v>
      </c>
      <c r="P155" s="59">
        <v>63532</v>
      </c>
      <c r="Q155" s="10">
        <v>1577</v>
      </c>
      <c r="R155" s="59">
        <v>6713107</v>
      </c>
    </row>
    <row r="156" spans="3:18" s="1" customFormat="1" ht="8.85" customHeight="1" x14ac:dyDescent="0.15">
      <c r="C156" s="7" t="s">
        <v>2329</v>
      </c>
      <c r="D156" s="8">
        <v>110</v>
      </c>
      <c r="E156" s="8">
        <v>1829</v>
      </c>
      <c r="F156" s="55">
        <v>892903</v>
      </c>
      <c r="G156" s="8">
        <v>25</v>
      </c>
      <c r="H156" s="8">
        <v>376</v>
      </c>
      <c r="I156" s="55">
        <v>70136.08</v>
      </c>
      <c r="J156" s="8">
        <v>16</v>
      </c>
      <c r="K156" s="8"/>
      <c r="L156" s="8"/>
      <c r="M156" s="55"/>
      <c r="N156" s="8">
        <v>1</v>
      </c>
      <c r="O156" s="8">
        <v>1</v>
      </c>
      <c r="P156" s="55">
        <v>2844</v>
      </c>
      <c r="Q156" s="8">
        <v>111</v>
      </c>
      <c r="R156" s="55">
        <v>895747</v>
      </c>
    </row>
    <row r="157" spans="3:18" s="1" customFormat="1" ht="8.85" customHeight="1" x14ac:dyDescent="0.15">
      <c r="C157" s="7" t="s">
        <v>2330</v>
      </c>
      <c r="D157" s="10">
        <v>494</v>
      </c>
      <c r="E157" s="10">
        <v>3300</v>
      </c>
      <c r="F157" s="59">
        <v>1846949</v>
      </c>
      <c r="G157" s="10"/>
      <c r="H157" s="10">
        <v>0</v>
      </c>
      <c r="I157" s="59"/>
      <c r="J157" s="10">
        <v>49</v>
      </c>
      <c r="K157" s="10">
        <v>8</v>
      </c>
      <c r="L157" s="10">
        <v>8</v>
      </c>
      <c r="M157" s="59">
        <v>22667</v>
      </c>
      <c r="N157" s="10">
        <v>12</v>
      </c>
      <c r="O157" s="10">
        <v>17</v>
      </c>
      <c r="P157" s="59">
        <v>34128</v>
      </c>
      <c r="Q157" s="10">
        <v>514</v>
      </c>
      <c r="R157" s="59">
        <v>1903744</v>
      </c>
    </row>
    <row r="158" spans="3:18" s="1" customFormat="1" ht="8.85" customHeight="1" x14ac:dyDescent="0.15">
      <c r="C158" s="7" t="s">
        <v>2331</v>
      </c>
      <c r="D158" s="8">
        <v>1456</v>
      </c>
      <c r="E158" s="8">
        <v>14635</v>
      </c>
      <c r="F158" s="55">
        <v>8772530</v>
      </c>
      <c r="G158" s="8">
        <v>31</v>
      </c>
      <c r="H158" s="8">
        <v>388</v>
      </c>
      <c r="I158" s="55">
        <v>56231.67</v>
      </c>
      <c r="J158" s="8">
        <v>58</v>
      </c>
      <c r="K158" s="8">
        <v>98</v>
      </c>
      <c r="L158" s="8">
        <v>98</v>
      </c>
      <c r="M158" s="55">
        <v>434203</v>
      </c>
      <c r="N158" s="8">
        <v>11</v>
      </c>
      <c r="O158" s="8">
        <v>16</v>
      </c>
      <c r="P158" s="55">
        <v>48619</v>
      </c>
      <c r="Q158" s="8">
        <v>1565</v>
      </c>
      <c r="R158" s="55">
        <v>9255352</v>
      </c>
    </row>
    <row r="159" spans="3:18" s="1" customFormat="1" ht="8.85" customHeight="1" x14ac:dyDescent="0.15">
      <c r="C159" s="7" t="s">
        <v>2332</v>
      </c>
      <c r="D159" s="10">
        <v>113</v>
      </c>
      <c r="E159" s="10">
        <v>1448</v>
      </c>
      <c r="F159" s="59">
        <v>371933</v>
      </c>
      <c r="G159" s="10">
        <v>9</v>
      </c>
      <c r="H159" s="10">
        <v>209</v>
      </c>
      <c r="I159" s="59">
        <v>27355.82</v>
      </c>
      <c r="J159" s="10">
        <v>4</v>
      </c>
      <c r="K159" s="10">
        <v>5</v>
      </c>
      <c r="L159" s="10">
        <v>5</v>
      </c>
      <c r="M159" s="59">
        <v>11225</v>
      </c>
      <c r="N159" s="10">
        <v>1</v>
      </c>
      <c r="O159" s="10">
        <v>1</v>
      </c>
      <c r="P159" s="59">
        <v>2245</v>
      </c>
      <c r="Q159" s="10">
        <v>119</v>
      </c>
      <c r="R159" s="59">
        <v>385403</v>
      </c>
    </row>
    <row r="160" spans="3:18" s="1" customFormat="1" ht="8.85" customHeight="1" x14ac:dyDescent="0.15">
      <c r="C160" s="7" t="s">
        <v>2333</v>
      </c>
      <c r="D160" s="8">
        <v>335</v>
      </c>
      <c r="E160" s="8">
        <v>3215</v>
      </c>
      <c r="F160" s="55">
        <v>1112190</v>
      </c>
      <c r="G160" s="8">
        <v>104</v>
      </c>
      <c r="H160" s="8">
        <v>1172</v>
      </c>
      <c r="I160" s="55">
        <v>185425.36</v>
      </c>
      <c r="J160" s="8">
        <v>11</v>
      </c>
      <c r="K160" s="8">
        <v>64</v>
      </c>
      <c r="L160" s="8">
        <v>64</v>
      </c>
      <c r="M160" s="55">
        <v>76604</v>
      </c>
      <c r="N160" s="8">
        <v>33</v>
      </c>
      <c r="O160" s="8">
        <v>38</v>
      </c>
      <c r="P160" s="55">
        <v>39594</v>
      </c>
      <c r="Q160" s="8">
        <v>432</v>
      </c>
      <c r="R160" s="55">
        <v>1228388</v>
      </c>
    </row>
    <row r="161" spans="3:18" s="1" customFormat="1" ht="8.85" customHeight="1" x14ac:dyDescent="0.15">
      <c r="C161" s="7" t="s">
        <v>2334</v>
      </c>
      <c r="D161" s="10">
        <v>2622</v>
      </c>
      <c r="E161" s="10">
        <v>9007</v>
      </c>
      <c r="F161" s="59">
        <v>3250142</v>
      </c>
      <c r="G161" s="10">
        <v>432</v>
      </c>
      <c r="H161" s="10">
        <v>1884</v>
      </c>
      <c r="I161" s="59">
        <v>128065.03</v>
      </c>
      <c r="J161" s="10">
        <v>49</v>
      </c>
      <c r="K161" s="10">
        <v>3575</v>
      </c>
      <c r="L161" s="10">
        <v>3575</v>
      </c>
      <c r="M161" s="59">
        <v>4271319</v>
      </c>
      <c r="N161" s="10">
        <v>3871</v>
      </c>
      <c r="O161" s="10">
        <v>3922</v>
      </c>
      <c r="P161" s="59">
        <v>4612419</v>
      </c>
      <c r="Q161" s="10">
        <v>10068</v>
      </c>
      <c r="R161" s="59">
        <v>12133880</v>
      </c>
    </row>
    <row r="162" spans="3:18" s="1" customFormat="1" ht="8.85" customHeight="1" x14ac:dyDescent="0.15">
      <c r="C162" s="7" t="s">
        <v>2335</v>
      </c>
      <c r="D162" s="8">
        <v>340</v>
      </c>
      <c r="E162" s="8">
        <v>3728</v>
      </c>
      <c r="F162" s="55">
        <v>1195898</v>
      </c>
      <c r="G162" s="8">
        <v>94</v>
      </c>
      <c r="H162" s="8">
        <v>1098</v>
      </c>
      <c r="I162" s="55">
        <v>159404.84</v>
      </c>
      <c r="J162" s="8">
        <v>7</v>
      </c>
      <c r="K162" s="8">
        <v>11</v>
      </c>
      <c r="L162" s="8">
        <v>11</v>
      </c>
      <c r="M162" s="55">
        <v>16706</v>
      </c>
      <c r="N162" s="8">
        <v>14</v>
      </c>
      <c r="O162" s="8">
        <v>16</v>
      </c>
      <c r="P162" s="55">
        <v>21130</v>
      </c>
      <c r="Q162" s="8">
        <v>365</v>
      </c>
      <c r="R162" s="55">
        <v>1233734</v>
      </c>
    </row>
    <row r="163" spans="3:18" s="1" customFormat="1" ht="8.85" customHeight="1" x14ac:dyDescent="0.15">
      <c r="C163" s="7" t="s">
        <v>2336</v>
      </c>
      <c r="D163" s="10">
        <v>2705</v>
      </c>
      <c r="E163" s="10">
        <v>10704</v>
      </c>
      <c r="F163" s="59">
        <v>4217886</v>
      </c>
      <c r="G163" s="10">
        <v>8</v>
      </c>
      <c r="H163" s="10">
        <v>80</v>
      </c>
      <c r="I163" s="59">
        <v>4406.45</v>
      </c>
      <c r="J163" s="10">
        <v>9</v>
      </c>
      <c r="K163" s="10">
        <v>1121</v>
      </c>
      <c r="L163" s="10">
        <v>1121</v>
      </c>
      <c r="M163" s="59">
        <v>1722208</v>
      </c>
      <c r="N163" s="10">
        <v>3282</v>
      </c>
      <c r="O163" s="10">
        <v>3356</v>
      </c>
      <c r="P163" s="59">
        <v>4929440</v>
      </c>
      <c r="Q163" s="10">
        <v>7108</v>
      </c>
      <c r="R163" s="59">
        <v>10869534</v>
      </c>
    </row>
    <row r="164" spans="3:18" s="1" customFormat="1" ht="8.85" customHeight="1" x14ac:dyDescent="0.15">
      <c r="C164" s="7" t="s">
        <v>2337</v>
      </c>
      <c r="D164" s="8">
        <v>352</v>
      </c>
      <c r="E164" s="8">
        <v>2760</v>
      </c>
      <c r="F164" s="55">
        <v>700778</v>
      </c>
      <c r="G164" s="8">
        <v>120</v>
      </c>
      <c r="H164" s="8">
        <v>987</v>
      </c>
      <c r="I164" s="55">
        <v>152722.93</v>
      </c>
      <c r="J164" s="8">
        <v>5</v>
      </c>
      <c r="K164" s="8">
        <v>61</v>
      </c>
      <c r="L164" s="8">
        <v>61</v>
      </c>
      <c r="M164" s="55">
        <v>68302</v>
      </c>
      <c r="N164" s="8">
        <v>69</v>
      </c>
      <c r="O164" s="8">
        <v>79</v>
      </c>
      <c r="P164" s="55">
        <v>76772</v>
      </c>
      <c r="Q164" s="8">
        <v>482</v>
      </c>
      <c r="R164" s="55">
        <v>845852</v>
      </c>
    </row>
    <row r="165" spans="3:18" s="1" customFormat="1" ht="8.85" customHeight="1" x14ac:dyDescent="0.15">
      <c r="C165" s="7" t="s">
        <v>2338</v>
      </c>
      <c r="D165" s="10">
        <v>1998</v>
      </c>
      <c r="E165" s="10">
        <v>6133</v>
      </c>
      <c r="F165" s="59">
        <v>2305393</v>
      </c>
      <c r="G165" s="10">
        <v>228</v>
      </c>
      <c r="H165" s="10">
        <v>815</v>
      </c>
      <c r="I165" s="59">
        <v>57233.41</v>
      </c>
      <c r="J165" s="10">
        <v>4</v>
      </c>
      <c r="K165" s="10">
        <v>3329</v>
      </c>
      <c r="L165" s="10">
        <v>3329</v>
      </c>
      <c r="M165" s="59">
        <v>3725722</v>
      </c>
      <c r="N165" s="10">
        <v>18549</v>
      </c>
      <c r="O165" s="10">
        <v>19015</v>
      </c>
      <c r="P165" s="59">
        <v>20641396</v>
      </c>
      <c r="Q165" s="10">
        <v>23876</v>
      </c>
      <c r="R165" s="59">
        <v>26672511</v>
      </c>
    </row>
    <row r="166" spans="3:18" s="1" customFormat="1" ht="8.85" customHeight="1" x14ac:dyDescent="0.15">
      <c r="C166" s="7" t="s">
        <v>2339</v>
      </c>
      <c r="D166" s="8">
        <v>98</v>
      </c>
      <c r="E166" s="8">
        <v>567</v>
      </c>
      <c r="F166" s="55">
        <v>149612</v>
      </c>
      <c r="G166" s="8">
        <v>23</v>
      </c>
      <c r="H166" s="8">
        <v>279</v>
      </c>
      <c r="I166" s="55">
        <v>42102.14</v>
      </c>
      <c r="J166" s="8">
        <v>2</v>
      </c>
      <c r="K166" s="8">
        <v>284</v>
      </c>
      <c r="L166" s="8">
        <v>284</v>
      </c>
      <c r="M166" s="55">
        <v>314029</v>
      </c>
      <c r="N166" s="8">
        <v>1075</v>
      </c>
      <c r="O166" s="8">
        <v>1083</v>
      </c>
      <c r="P166" s="55">
        <v>1192966</v>
      </c>
      <c r="Q166" s="8">
        <v>1457</v>
      </c>
      <c r="R166" s="55">
        <v>1656607</v>
      </c>
    </row>
    <row r="167" spans="3:18" s="1" customFormat="1" ht="8.85" customHeight="1" x14ac:dyDescent="0.15">
      <c r="C167" s="7" t="s">
        <v>2340</v>
      </c>
      <c r="D167" s="10">
        <v>189</v>
      </c>
      <c r="E167" s="10">
        <v>2177</v>
      </c>
      <c r="F167" s="59">
        <v>1357268</v>
      </c>
      <c r="G167" s="10">
        <v>50</v>
      </c>
      <c r="H167" s="10">
        <v>429</v>
      </c>
      <c r="I167" s="59">
        <v>185992.98</v>
      </c>
      <c r="J167" s="10">
        <v>1</v>
      </c>
      <c r="K167" s="10"/>
      <c r="L167" s="10"/>
      <c r="M167" s="59"/>
      <c r="N167" s="10"/>
      <c r="O167" s="10"/>
      <c r="P167" s="59"/>
      <c r="Q167" s="10">
        <v>189</v>
      </c>
      <c r="R167" s="59">
        <v>1357268</v>
      </c>
    </row>
    <row r="168" spans="3:18" s="1" customFormat="1" ht="8.85" customHeight="1" x14ac:dyDescent="0.15">
      <c r="C168" s="7" t="s">
        <v>2341</v>
      </c>
      <c r="D168" s="8">
        <v>1811</v>
      </c>
      <c r="E168" s="8">
        <v>10221</v>
      </c>
      <c r="F168" s="55">
        <v>6374432</v>
      </c>
      <c r="G168" s="8">
        <v>96</v>
      </c>
      <c r="H168" s="8">
        <v>290</v>
      </c>
      <c r="I168" s="55">
        <v>105043</v>
      </c>
      <c r="J168" s="8">
        <v>3</v>
      </c>
      <c r="K168" s="8">
        <v>19</v>
      </c>
      <c r="L168" s="8">
        <v>19</v>
      </c>
      <c r="M168" s="55">
        <v>47025</v>
      </c>
      <c r="N168" s="8"/>
      <c r="O168" s="8"/>
      <c r="P168" s="55"/>
      <c r="Q168" s="8">
        <v>1830</v>
      </c>
      <c r="R168" s="55">
        <v>6421457</v>
      </c>
    </row>
    <row r="169" spans="3:18" s="1" customFormat="1" ht="8.85" customHeight="1" x14ac:dyDescent="0.15">
      <c r="C169" s="7" t="s">
        <v>2342</v>
      </c>
      <c r="D169" s="10">
        <v>129</v>
      </c>
      <c r="E169" s="10">
        <v>993</v>
      </c>
      <c r="F169" s="59">
        <v>557967</v>
      </c>
      <c r="G169" s="10">
        <v>37</v>
      </c>
      <c r="H169" s="10">
        <v>260</v>
      </c>
      <c r="I169" s="59">
        <v>72881.649999999994</v>
      </c>
      <c r="J169" s="10">
        <v>1</v>
      </c>
      <c r="K169" s="10"/>
      <c r="L169" s="10"/>
      <c r="M169" s="59"/>
      <c r="N169" s="10"/>
      <c r="O169" s="10"/>
      <c r="P169" s="59"/>
      <c r="Q169" s="10">
        <v>129</v>
      </c>
      <c r="R169" s="59">
        <v>557967</v>
      </c>
    </row>
    <row r="170" spans="3:18" s="1" customFormat="1" ht="8.85" customHeight="1" x14ac:dyDescent="0.15">
      <c r="C170" s="7" t="s">
        <v>2343</v>
      </c>
      <c r="D170" s="8">
        <v>3900</v>
      </c>
      <c r="E170" s="8">
        <v>14545</v>
      </c>
      <c r="F170" s="55">
        <v>10190384</v>
      </c>
      <c r="G170" s="8">
        <v>40</v>
      </c>
      <c r="H170" s="8">
        <v>127</v>
      </c>
      <c r="I170" s="55">
        <v>33383.71</v>
      </c>
      <c r="J170" s="8">
        <v>18</v>
      </c>
      <c r="K170" s="8">
        <v>127</v>
      </c>
      <c r="L170" s="8">
        <v>127</v>
      </c>
      <c r="M170" s="55">
        <v>242035</v>
      </c>
      <c r="N170" s="8">
        <v>1</v>
      </c>
      <c r="O170" s="8">
        <v>1</v>
      </c>
      <c r="P170" s="55">
        <v>1913</v>
      </c>
      <c r="Q170" s="8">
        <v>4028</v>
      </c>
      <c r="R170" s="55">
        <v>10434332</v>
      </c>
    </row>
    <row r="171" spans="3:18" s="1" customFormat="1" ht="8.85" customHeight="1" x14ac:dyDescent="0.15">
      <c r="C171" s="7" t="s">
        <v>2344</v>
      </c>
      <c r="D171" s="10">
        <v>48</v>
      </c>
      <c r="E171" s="10">
        <v>332</v>
      </c>
      <c r="F171" s="59">
        <v>145433</v>
      </c>
      <c r="G171" s="10">
        <v>16</v>
      </c>
      <c r="H171" s="10">
        <v>101</v>
      </c>
      <c r="I171" s="59">
        <v>19775.02</v>
      </c>
      <c r="J171" s="10">
        <v>1</v>
      </c>
      <c r="K171" s="10">
        <v>14</v>
      </c>
      <c r="L171" s="10">
        <v>14</v>
      </c>
      <c r="M171" s="59">
        <v>19203</v>
      </c>
      <c r="N171" s="10">
        <v>13</v>
      </c>
      <c r="O171" s="10">
        <v>13</v>
      </c>
      <c r="P171" s="59">
        <v>16503</v>
      </c>
      <c r="Q171" s="10">
        <v>75</v>
      </c>
      <c r="R171" s="59">
        <v>181139</v>
      </c>
    </row>
    <row r="172" spans="3:18" s="1" customFormat="1" ht="8.85" customHeight="1" x14ac:dyDescent="0.15">
      <c r="C172" s="7" t="s">
        <v>2345</v>
      </c>
      <c r="D172" s="8">
        <v>731</v>
      </c>
      <c r="E172" s="8">
        <v>2922</v>
      </c>
      <c r="F172" s="55">
        <v>992848</v>
      </c>
      <c r="G172" s="8">
        <v>35</v>
      </c>
      <c r="H172" s="8">
        <v>293</v>
      </c>
      <c r="I172" s="55">
        <v>54908.84</v>
      </c>
      <c r="J172" s="8">
        <v>14</v>
      </c>
      <c r="K172" s="8">
        <v>623</v>
      </c>
      <c r="L172" s="8">
        <v>623</v>
      </c>
      <c r="M172" s="55">
        <v>817825</v>
      </c>
      <c r="N172" s="8">
        <v>1079</v>
      </c>
      <c r="O172" s="8">
        <v>1077</v>
      </c>
      <c r="P172" s="55">
        <v>1414466</v>
      </c>
      <c r="Q172" s="8">
        <v>2433</v>
      </c>
      <c r="R172" s="55">
        <v>3225139</v>
      </c>
    </row>
    <row r="173" spans="3:18" s="1" customFormat="1" ht="8.85" customHeight="1" x14ac:dyDescent="0.15">
      <c r="C173" s="7" t="s">
        <v>2346</v>
      </c>
      <c r="D173" s="10">
        <v>654</v>
      </c>
      <c r="E173" s="10">
        <v>10776</v>
      </c>
      <c r="F173" s="59">
        <v>5311519</v>
      </c>
      <c r="G173" s="10">
        <v>185</v>
      </c>
      <c r="H173" s="10">
        <v>2717</v>
      </c>
      <c r="I173" s="59">
        <v>824280.66</v>
      </c>
      <c r="J173" s="10">
        <v>38</v>
      </c>
      <c r="K173" s="10">
        <v>48</v>
      </c>
      <c r="L173" s="10">
        <v>48</v>
      </c>
      <c r="M173" s="59">
        <v>142218</v>
      </c>
      <c r="N173" s="10">
        <v>1</v>
      </c>
      <c r="O173" s="10">
        <v>1</v>
      </c>
      <c r="P173" s="59">
        <v>2974</v>
      </c>
      <c r="Q173" s="10">
        <v>703</v>
      </c>
      <c r="R173" s="59">
        <v>5456711</v>
      </c>
    </row>
    <row r="174" spans="3:18" s="1" customFormat="1" ht="8.85" customHeight="1" x14ac:dyDescent="0.15">
      <c r="C174" s="7" t="s">
        <v>2347</v>
      </c>
      <c r="D174" s="8">
        <v>813</v>
      </c>
      <c r="E174" s="8">
        <v>6034</v>
      </c>
      <c r="F174" s="55">
        <v>3259679</v>
      </c>
      <c r="G174" s="8">
        <v>14</v>
      </c>
      <c r="H174" s="8">
        <v>72</v>
      </c>
      <c r="I174" s="55">
        <v>10605.39</v>
      </c>
      <c r="J174" s="8">
        <v>39</v>
      </c>
      <c r="K174" s="8">
        <v>141</v>
      </c>
      <c r="L174" s="8">
        <v>141</v>
      </c>
      <c r="M174" s="55">
        <v>413456</v>
      </c>
      <c r="N174" s="8">
        <v>15</v>
      </c>
      <c r="O174" s="8">
        <v>15</v>
      </c>
      <c r="P174" s="55">
        <v>44610</v>
      </c>
      <c r="Q174" s="8">
        <v>969</v>
      </c>
      <c r="R174" s="55">
        <v>3717745</v>
      </c>
    </row>
    <row r="175" spans="3:18" s="1" customFormat="1" ht="8.85" customHeight="1" x14ac:dyDescent="0.15">
      <c r="C175" s="7" t="s">
        <v>2348</v>
      </c>
      <c r="D175" s="10">
        <v>2796</v>
      </c>
      <c r="E175" s="10">
        <v>40165</v>
      </c>
      <c r="F175" s="59">
        <v>13533355</v>
      </c>
      <c r="G175" s="10">
        <v>766</v>
      </c>
      <c r="H175" s="10">
        <v>7600</v>
      </c>
      <c r="I175" s="59">
        <v>1524661.83</v>
      </c>
      <c r="J175" s="10">
        <v>134</v>
      </c>
      <c r="K175" s="10">
        <v>104</v>
      </c>
      <c r="L175" s="10">
        <v>163</v>
      </c>
      <c r="M175" s="59">
        <v>31671</v>
      </c>
      <c r="N175" s="10">
        <v>25</v>
      </c>
      <c r="O175" s="10">
        <v>115</v>
      </c>
      <c r="P175" s="59">
        <v>18954</v>
      </c>
      <c r="Q175" s="10">
        <v>2925</v>
      </c>
      <c r="R175" s="59">
        <v>13583980</v>
      </c>
    </row>
    <row r="176" spans="3:18" s="1" customFormat="1" ht="8.85" customHeight="1" x14ac:dyDescent="0.15">
      <c r="C176" s="7" t="s">
        <v>2349</v>
      </c>
      <c r="D176" s="8">
        <v>1313</v>
      </c>
      <c r="E176" s="8">
        <v>11511</v>
      </c>
      <c r="F176" s="55">
        <v>3912534</v>
      </c>
      <c r="G176" s="8">
        <v>39</v>
      </c>
      <c r="H176" s="8">
        <v>296</v>
      </c>
      <c r="I176" s="55">
        <v>41412.9</v>
      </c>
      <c r="J176" s="8">
        <v>49</v>
      </c>
      <c r="K176" s="8">
        <v>370</v>
      </c>
      <c r="L176" s="8">
        <v>484</v>
      </c>
      <c r="M176" s="55">
        <v>513894</v>
      </c>
      <c r="N176" s="8">
        <v>245</v>
      </c>
      <c r="O176" s="8">
        <v>267</v>
      </c>
      <c r="P176" s="55">
        <v>465919</v>
      </c>
      <c r="Q176" s="8">
        <v>1928</v>
      </c>
      <c r="R176" s="55">
        <v>4892347</v>
      </c>
    </row>
    <row r="177" spans="3:18" s="1" customFormat="1" ht="8.85" customHeight="1" x14ac:dyDescent="0.15">
      <c r="C177" s="7" t="s">
        <v>2350</v>
      </c>
      <c r="D177" s="10">
        <v>3305</v>
      </c>
      <c r="E177" s="10">
        <v>34168</v>
      </c>
      <c r="F177" s="59">
        <v>11376846</v>
      </c>
      <c r="G177" s="10">
        <v>979</v>
      </c>
      <c r="H177" s="10">
        <v>7345</v>
      </c>
      <c r="I177" s="59">
        <v>1253000.8999999999</v>
      </c>
      <c r="J177" s="10">
        <v>128</v>
      </c>
      <c r="K177" s="10">
        <v>104</v>
      </c>
      <c r="L177" s="10">
        <v>199</v>
      </c>
      <c r="M177" s="59">
        <v>37465</v>
      </c>
      <c r="N177" s="10">
        <v>5</v>
      </c>
      <c r="O177" s="10">
        <v>9</v>
      </c>
      <c r="P177" s="59">
        <v>1701</v>
      </c>
      <c r="Q177" s="10">
        <v>3414</v>
      </c>
      <c r="R177" s="59">
        <v>11416012</v>
      </c>
    </row>
    <row r="178" spans="3:18" s="1" customFormat="1" ht="8.85" customHeight="1" x14ac:dyDescent="0.15">
      <c r="C178" s="7" t="s">
        <v>2351</v>
      </c>
      <c r="D178" s="8">
        <v>1711</v>
      </c>
      <c r="E178" s="8">
        <v>11868</v>
      </c>
      <c r="F178" s="55">
        <v>3540743</v>
      </c>
      <c r="G178" s="8">
        <v>31</v>
      </c>
      <c r="H178" s="8">
        <v>188</v>
      </c>
      <c r="I178" s="55">
        <v>24103.51</v>
      </c>
      <c r="J178" s="8">
        <v>53</v>
      </c>
      <c r="K178" s="8">
        <v>246</v>
      </c>
      <c r="L178" s="8">
        <v>415</v>
      </c>
      <c r="M178" s="55">
        <v>78356</v>
      </c>
      <c r="N178" s="8">
        <v>40</v>
      </c>
      <c r="O178" s="8">
        <v>45</v>
      </c>
      <c r="P178" s="55">
        <v>8505</v>
      </c>
      <c r="Q178" s="8">
        <v>1997</v>
      </c>
      <c r="R178" s="55">
        <v>3627604</v>
      </c>
    </row>
    <row r="179" spans="3:18" s="1" customFormat="1" ht="8.85" customHeight="1" x14ac:dyDescent="0.15">
      <c r="C179" s="7" t="s">
        <v>2352</v>
      </c>
      <c r="D179" s="10">
        <v>340</v>
      </c>
      <c r="E179" s="10">
        <v>3562</v>
      </c>
      <c r="F179" s="59">
        <v>1155208</v>
      </c>
      <c r="G179" s="10">
        <v>15</v>
      </c>
      <c r="H179" s="10">
        <v>182</v>
      </c>
      <c r="I179" s="59">
        <v>37779.699999999997</v>
      </c>
      <c r="J179" s="10">
        <v>11</v>
      </c>
      <c r="K179" s="10">
        <v>47</v>
      </c>
      <c r="L179" s="10">
        <v>73</v>
      </c>
      <c r="M179" s="59">
        <v>18562</v>
      </c>
      <c r="N179" s="10">
        <v>26</v>
      </c>
      <c r="O179" s="10">
        <v>31</v>
      </c>
      <c r="P179" s="59">
        <v>7889</v>
      </c>
      <c r="Q179" s="10">
        <v>413</v>
      </c>
      <c r="R179" s="59">
        <v>1181659</v>
      </c>
    </row>
    <row r="180" spans="3:18" s="1" customFormat="1" ht="8.85" customHeight="1" x14ac:dyDescent="0.15">
      <c r="C180" s="7" t="s">
        <v>2353</v>
      </c>
      <c r="D180" s="8">
        <v>174</v>
      </c>
      <c r="E180" s="8">
        <v>1643</v>
      </c>
      <c r="F180" s="55">
        <v>447776</v>
      </c>
      <c r="G180" s="8">
        <v>41</v>
      </c>
      <c r="H180" s="8">
        <v>265</v>
      </c>
      <c r="I180" s="55">
        <v>34787.71</v>
      </c>
      <c r="J180" s="8">
        <v>1</v>
      </c>
      <c r="K180" s="8">
        <v>3</v>
      </c>
      <c r="L180" s="8">
        <v>5</v>
      </c>
      <c r="M180" s="55">
        <v>975</v>
      </c>
      <c r="N180" s="8"/>
      <c r="O180" s="8"/>
      <c r="P180" s="55"/>
      <c r="Q180" s="8">
        <v>177</v>
      </c>
      <c r="R180" s="55">
        <v>448751</v>
      </c>
    </row>
    <row r="181" spans="3:18" s="1" customFormat="1" ht="8.85" customHeight="1" x14ac:dyDescent="0.15">
      <c r="C181" s="7" t="s">
        <v>2354</v>
      </c>
      <c r="D181" s="10">
        <v>162</v>
      </c>
      <c r="E181" s="10">
        <v>1163</v>
      </c>
      <c r="F181" s="59">
        <v>324832</v>
      </c>
      <c r="G181" s="10">
        <v>3</v>
      </c>
      <c r="H181" s="10">
        <v>22</v>
      </c>
      <c r="I181" s="59">
        <v>2735.72</v>
      </c>
      <c r="J181" s="10">
        <v>3</v>
      </c>
      <c r="K181" s="10">
        <v>18</v>
      </c>
      <c r="L181" s="10">
        <v>32</v>
      </c>
      <c r="M181" s="59">
        <v>6240</v>
      </c>
      <c r="N181" s="10">
        <v>2</v>
      </c>
      <c r="O181" s="10">
        <v>4</v>
      </c>
      <c r="P181" s="59">
        <v>780</v>
      </c>
      <c r="Q181" s="10">
        <v>182</v>
      </c>
      <c r="R181" s="59">
        <v>331852</v>
      </c>
    </row>
    <row r="182" spans="3:18" s="1" customFormat="1" ht="8.85" customHeight="1" x14ac:dyDescent="0.15">
      <c r="C182" s="7" t="s">
        <v>2355</v>
      </c>
      <c r="D182" s="8">
        <v>1385</v>
      </c>
      <c r="E182" s="8">
        <v>14764</v>
      </c>
      <c r="F182" s="55">
        <v>4655586</v>
      </c>
      <c r="G182" s="8">
        <v>49</v>
      </c>
      <c r="H182" s="8">
        <v>634</v>
      </c>
      <c r="I182" s="55">
        <v>106278.48</v>
      </c>
      <c r="J182" s="8">
        <v>65</v>
      </c>
      <c r="K182" s="8">
        <v>79</v>
      </c>
      <c r="L182" s="8">
        <v>133</v>
      </c>
      <c r="M182" s="55">
        <v>29646</v>
      </c>
      <c r="N182" s="8">
        <v>122</v>
      </c>
      <c r="O182" s="8">
        <v>142</v>
      </c>
      <c r="P182" s="55">
        <v>31659</v>
      </c>
      <c r="Q182" s="8">
        <v>1586</v>
      </c>
      <c r="R182" s="55">
        <v>4716891</v>
      </c>
    </row>
    <row r="183" spans="3:18" s="1" customFormat="1" ht="8.85" customHeight="1" x14ac:dyDescent="0.15">
      <c r="C183" s="7" t="s">
        <v>2356</v>
      </c>
      <c r="D183" s="10">
        <v>1264</v>
      </c>
      <c r="E183" s="10">
        <v>15023</v>
      </c>
      <c r="F183" s="59">
        <v>4050251</v>
      </c>
      <c r="G183" s="10">
        <v>447</v>
      </c>
      <c r="H183" s="10">
        <v>3816</v>
      </c>
      <c r="I183" s="59">
        <v>672658.52</v>
      </c>
      <c r="J183" s="10">
        <v>83</v>
      </c>
      <c r="K183" s="10">
        <v>102</v>
      </c>
      <c r="L183" s="10">
        <v>192</v>
      </c>
      <c r="M183" s="59">
        <v>32610</v>
      </c>
      <c r="N183" s="10"/>
      <c r="O183" s="10"/>
      <c r="P183" s="59"/>
      <c r="Q183" s="10">
        <v>1366</v>
      </c>
      <c r="R183" s="59">
        <v>4082861</v>
      </c>
    </row>
    <row r="184" spans="3:18" s="1" customFormat="1" ht="8.85" customHeight="1" x14ac:dyDescent="0.15">
      <c r="C184" s="7" t="s">
        <v>2357</v>
      </c>
      <c r="D184" s="8">
        <v>2864</v>
      </c>
      <c r="E184" s="8">
        <v>19458</v>
      </c>
      <c r="F184" s="55">
        <v>4965426</v>
      </c>
      <c r="G184" s="8">
        <v>89</v>
      </c>
      <c r="H184" s="8">
        <v>573</v>
      </c>
      <c r="I184" s="55">
        <v>74192.37</v>
      </c>
      <c r="J184" s="8">
        <v>199</v>
      </c>
      <c r="K184" s="8">
        <v>452</v>
      </c>
      <c r="L184" s="8">
        <v>780</v>
      </c>
      <c r="M184" s="55">
        <v>132540</v>
      </c>
      <c r="N184" s="8">
        <v>14</v>
      </c>
      <c r="O184" s="8">
        <v>21</v>
      </c>
      <c r="P184" s="55">
        <v>3565</v>
      </c>
      <c r="Q184" s="8">
        <v>3330</v>
      </c>
      <c r="R184" s="55">
        <v>5101531</v>
      </c>
    </row>
    <row r="185" spans="3:18" s="1" customFormat="1" ht="8.85" customHeight="1" x14ac:dyDescent="0.15">
      <c r="C185" s="7" t="s">
        <v>2358</v>
      </c>
      <c r="D185" s="10">
        <v>2539</v>
      </c>
      <c r="E185" s="10">
        <v>26013</v>
      </c>
      <c r="F185" s="59">
        <v>5335845</v>
      </c>
      <c r="G185" s="10">
        <v>865</v>
      </c>
      <c r="H185" s="10">
        <v>6728</v>
      </c>
      <c r="I185" s="59">
        <v>1037003.76</v>
      </c>
      <c r="J185" s="10">
        <v>88</v>
      </c>
      <c r="K185" s="10">
        <v>49</v>
      </c>
      <c r="L185" s="10">
        <v>72</v>
      </c>
      <c r="M185" s="59">
        <v>12081</v>
      </c>
      <c r="N185" s="10">
        <v>12</v>
      </c>
      <c r="O185" s="10">
        <v>23</v>
      </c>
      <c r="P185" s="59">
        <v>7480</v>
      </c>
      <c r="Q185" s="10">
        <v>2600</v>
      </c>
      <c r="R185" s="59">
        <v>5355406</v>
      </c>
    </row>
    <row r="186" spans="3:18" s="1" customFormat="1" ht="8.85" customHeight="1" x14ac:dyDescent="0.15">
      <c r="C186" s="7" t="s">
        <v>2359</v>
      </c>
      <c r="D186" s="8">
        <v>5724</v>
      </c>
      <c r="E186" s="8">
        <v>41271</v>
      </c>
      <c r="F186" s="55">
        <v>6349653</v>
      </c>
      <c r="G186" s="8">
        <v>132</v>
      </c>
      <c r="H186" s="8">
        <v>882</v>
      </c>
      <c r="I186" s="55">
        <v>59588.91</v>
      </c>
      <c r="J186" s="8">
        <v>171</v>
      </c>
      <c r="K186" s="8">
        <v>1328</v>
      </c>
      <c r="L186" s="8">
        <v>2133</v>
      </c>
      <c r="M186" s="55">
        <v>651088</v>
      </c>
      <c r="N186" s="8">
        <v>451</v>
      </c>
      <c r="O186" s="8">
        <v>572</v>
      </c>
      <c r="P186" s="55">
        <v>335072</v>
      </c>
      <c r="Q186" s="8">
        <v>7503</v>
      </c>
      <c r="R186" s="55">
        <v>7335813</v>
      </c>
    </row>
    <row r="187" spans="3:18" s="1" customFormat="1" ht="8.85" customHeight="1" x14ac:dyDescent="0.15">
      <c r="C187" s="7" t="s">
        <v>2360</v>
      </c>
      <c r="D187" s="10">
        <v>2018</v>
      </c>
      <c r="E187" s="10">
        <v>12159</v>
      </c>
      <c r="F187" s="59">
        <v>2714527</v>
      </c>
      <c r="G187" s="10">
        <v>1152</v>
      </c>
      <c r="H187" s="10">
        <v>4109</v>
      </c>
      <c r="I187" s="59">
        <v>515489.68</v>
      </c>
      <c r="J187" s="10">
        <v>54</v>
      </c>
      <c r="K187" s="10">
        <v>916</v>
      </c>
      <c r="L187" s="10">
        <v>928</v>
      </c>
      <c r="M187" s="59">
        <v>293126</v>
      </c>
      <c r="N187" s="10">
        <v>965</v>
      </c>
      <c r="O187" s="10">
        <v>1049</v>
      </c>
      <c r="P187" s="59">
        <v>331439</v>
      </c>
      <c r="Q187" s="10">
        <v>3899</v>
      </c>
      <c r="R187" s="59">
        <v>3339092</v>
      </c>
    </row>
    <row r="188" spans="3:18" s="1" customFormat="1" ht="8.85" customHeight="1" x14ac:dyDescent="0.15">
      <c r="C188" s="7" t="s">
        <v>2361</v>
      </c>
      <c r="D188" s="8">
        <v>374</v>
      </c>
      <c r="E188" s="8">
        <v>2862</v>
      </c>
      <c r="F188" s="55">
        <v>1003727</v>
      </c>
      <c r="G188" s="8">
        <v>30</v>
      </c>
      <c r="H188" s="8">
        <v>236</v>
      </c>
      <c r="I188" s="55">
        <v>61728.56</v>
      </c>
      <c r="J188" s="8">
        <v>5</v>
      </c>
      <c r="K188" s="8">
        <v>173</v>
      </c>
      <c r="L188" s="8">
        <v>243</v>
      </c>
      <c r="M188" s="55">
        <v>72684</v>
      </c>
      <c r="N188" s="8">
        <v>279</v>
      </c>
      <c r="O188" s="8">
        <v>279</v>
      </c>
      <c r="P188" s="55">
        <v>83151</v>
      </c>
      <c r="Q188" s="8">
        <v>826</v>
      </c>
      <c r="R188" s="55">
        <v>1159562</v>
      </c>
    </row>
    <row r="189" spans="3:18" s="1" customFormat="1" ht="8.85" customHeight="1" x14ac:dyDescent="0.15">
      <c r="C189" s="7" t="s">
        <v>2362</v>
      </c>
      <c r="D189" s="10">
        <v>562</v>
      </c>
      <c r="E189" s="10">
        <v>2225</v>
      </c>
      <c r="F189" s="59">
        <v>870914</v>
      </c>
      <c r="G189" s="10">
        <v>12</v>
      </c>
      <c r="H189" s="10">
        <v>74</v>
      </c>
      <c r="I189" s="59">
        <v>13545.98</v>
      </c>
      <c r="J189" s="10">
        <v>2</v>
      </c>
      <c r="K189" s="10">
        <v>121</v>
      </c>
      <c r="L189" s="10">
        <v>122</v>
      </c>
      <c r="M189" s="59">
        <v>29258</v>
      </c>
      <c r="N189" s="10">
        <v>378</v>
      </c>
      <c r="O189" s="10">
        <v>411</v>
      </c>
      <c r="P189" s="59">
        <v>98860</v>
      </c>
      <c r="Q189" s="10">
        <v>1061</v>
      </c>
      <c r="R189" s="59">
        <v>999032</v>
      </c>
    </row>
    <row r="190" spans="3:18" s="1" customFormat="1" ht="8.85" customHeight="1" x14ac:dyDescent="0.15">
      <c r="C190" s="7" t="s">
        <v>2363</v>
      </c>
      <c r="D190" s="8">
        <v>47</v>
      </c>
      <c r="E190" s="8">
        <v>283</v>
      </c>
      <c r="F190" s="55">
        <v>52415</v>
      </c>
      <c r="G190" s="8">
        <v>28</v>
      </c>
      <c r="H190" s="8">
        <v>108</v>
      </c>
      <c r="I190" s="55">
        <v>16839.849999999999</v>
      </c>
      <c r="J190" s="8"/>
      <c r="K190" s="8">
        <v>143</v>
      </c>
      <c r="L190" s="8">
        <v>143</v>
      </c>
      <c r="M190" s="55">
        <v>67726</v>
      </c>
      <c r="N190" s="8">
        <v>1720</v>
      </c>
      <c r="O190" s="8">
        <v>1904</v>
      </c>
      <c r="P190" s="55">
        <v>857678</v>
      </c>
      <c r="Q190" s="8">
        <v>1910</v>
      </c>
      <c r="R190" s="55">
        <v>977819</v>
      </c>
    </row>
    <row r="191" spans="3:18" s="1" customFormat="1" ht="8.85" customHeight="1" x14ac:dyDescent="0.15">
      <c r="C191" s="7" t="s">
        <v>2364</v>
      </c>
      <c r="D191" s="10">
        <v>1256</v>
      </c>
      <c r="E191" s="10">
        <v>14063</v>
      </c>
      <c r="F191" s="59">
        <v>4165942</v>
      </c>
      <c r="G191" s="10">
        <v>393</v>
      </c>
      <c r="H191" s="10">
        <v>3378</v>
      </c>
      <c r="I191" s="59">
        <v>649827.01</v>
      </c>
      <c r="J191" s="10">
        <v>67</v>
      </c>
      <c r="K191" s="10">
        <v>139</v>
      </c>
      <c r="L191" s="10">
        <v>247</v>
      </c>
      <c r="M191" s="59">
        <v>40473</v>
      </c>
      <c r="N191" s="10">
        <v>21</v>
      </c>
      <c r="O191" s="10">
        <v>28</v>
      </c>
      <c r="P191" s="59">
        <v>4587</v>
      </c>
      <c r="Q191" s="10">
        <v>1416</v>
      </c>
      <c r="R191" s="59">
        <v>4211002</v>
      </c>
    </row>
    <row r="192" spans="3:18" s="1" customFormat="1" ht="8.85" customHeight="1" x14ac:dyDescent="0.15">
      <c r="C192" s="7" t="s">
        <v>2365</v>
      </c>
      <c r="D192" s="8">
        <v>1233</v>
      </c>
      <c r="E192" s="8">
        <v>9539</v>
      </c>
      <c r="F192" s="55">
        <v>1953185</v>
      </c>
      <c r="G192" s="8">
        <v>84</v>
      </c>
      <c r="H192" s="8">
        <v>501</v>
      </c>
      <c r="I192" s="55">
        <v>69101.06</v>
      </c>
      <c r="J192" s="8">
        <v>74</v>
      </c>
      <c r="K192" s="8">
        <v>1044</v>
      </c>
      <c r="L192" s="8">
        <v>1535</v>
      </c>
      <c r="M192" s="55">
        <v>251095</v>
      </c>
      <c r="N192" s="8">
        <v>656</v>
      </c>
      <c r="O192" s="8">
        <v>738</v>
      </c>
      <c r="P192" s="55">
        <v>120607</v>
      </c>
      <c r="Q192" s="8">
        <v>2933</v>
      </c>
      <c r="R192" s="55">
        <v>2324887</v>
      </c>
    </row>
    <row r="193" spans="3:18" s="1" customFormat="1" ht="8.85" customHeight="1" x14ac:dyDescent="0.15">
      <c r="C193" s="7" t="s">
        <v>2366</v>
      </c>
      <c r="D193" s="10">
        <v>592</v>
      </c>
      <c r="E193" s="10">
        <v>2507</v>
      </c>
      <c r="F193" s="59">
        <v>1320386</v>
      </c>
      <c r="G193" s="10">
        <v>38</v>
      </c>
      <c r="H193" s="10">
        <v>209</v>
      </c>
      <c r="I193" s="59">
        <v>58485.55</v>
      </c>
      <c r="J193" s="10">
        <v>11</v>
      </c>
      <c r="K193" s="10">
        <v>196</v>
      </c>
      <c r="L193" s="10">
        <v>220</v>
      </c>
      <c r="M193" s="59">
        <v>89296</v>
      </c>
      <c r="N193" s="10">
        <v>71</v>
      </c>
      <c r="O193" s="10">
        <v>79</v>
      </c>
      <c r="P193" s="59">
        <v>32026</v>
      </c>
      <c r="Q193" s="10">
        <v>859</v>
      </c>
      <c r="R193" s="59">
        <v>1441708</v>
      </c>
    </row>
    <row r="194" spans="3:18" s="1" customFormat="1" ht="8.85" customHeight="1" x14ac:dyDescent="0.15">
      <c r="C194" s="7" t="s">
        <v>2367</v>
      </c>
      <c r="D194" s="8">
        <v>1588</v>
      </c>
      <c r="E194" s="8">
        <v>30020</v>
      </c>
      <c r="F194" s="55">
        <v>25656347</v>
      </c>
      <c r="G194" s="8">
        <v>326</v>
      </c>
      <c r="H194" s="8">
        <v>6360</v>
      </c>
      <c r="I194" s="55">
        <v>2190082.41</v>
      </c>
      <c r="J194" s="8">
        <v>156</v>
      </c>
      <c r="K194" s="8">
        <v>42</v>
      </c>
      <c r="L194" s="8">
        <v>42</v>
      </c>
      <c r="M194" s="55">
        <v>237634</v>
      </c>
      <c r="N194" s="8"/>
      <c r="O194" s="8"/>
      <c r="P194" s="55"/>
      <c r="Q194" s="8">
        <v>1630</v>
      </c>
      <c r="R194" s="55">
        <v>25893981</v>
      </c>
    </row>
    <row r="195" spans="3:18" s="1" customFormat="1" ht="8.85" customHeight="1" x14ac:dyDescent="0.15">
      <c r="C195" s="7" t="s">
        <v>2368</v>
      </c>
      <c r="D195" s="10">
        <v>1513</v>
      </c>
      <c r="E195" s="10">
        <v>13063</v>
      </c>
      <c r="F195" s="59">
        <v>11530516</v>
      </c>
      <c r="G195" s="10">
        <v>6</v>
      </c>
      <c r="H195" s="10">
        <v>46</v>
      </c>
      <c r="I195" s="59">
        <v>6601.36</v>
      </c>
      <c r="J195" s="10">
        <v>76</v>
      </c>
      <c r="K195" s="10">
        <v>226</v>
      </c>
      <c r="L195" s="10">
        <v>226</v>
      </c>
      <c r="M195" s="59">
        <v>1272302</v>
      </c>
      <c r="N195" s="10">
        <v>3</v>
      </c>
      <c r="O195" s="10">
        <v>5</v>
      </c>
      <c r="P195" s="59">
        <v>16986</v>
      </c>
      <c r="Q195" s="10">
        <v>1742</v>
      </c>
      <c r="R195" s="59">
        <v>12819804</v>
      </c>
    </row>
    <row r="196" spans="3:18" s="1" customFormat="1" ht="8.85" customHeight="1" x14ac:dyDescent="0.15">
      <c r="C196" s="7" t="s">
        <v>2369</v>
      </c>
      <c r="D196" s="8">
        <v>244</v>
      </c>
      <c r="E196" s="8">
        <v>5465</v>
      </c>
      <c r="F196" s="55">
        <v>2877341</v>
      </c>
      <c r="G196" s="8">
        <v>53</v>
      </c>
      <c r="H196" s="8">
        <v>993</v>
      </c>
      <c r="I196" s="55">
        <v>248171.66</v>
      </c>
      <c r="J196" s="8">
        <v>22</v>
      </c>
      <c r="K196" s="8">
        <v>7</v>
      </c>
      <c r="L196" s="8">
        <v>7</v>
      </c>
      <c r="M196" s="55">
        <v>32123</v>
      </c>
      <c r="N196" s="8">
        <v>4</v>
      </c>
      <c r="O196" s="8">
        <v>4</v>
      </c>
      <c r="P196" s="55">
        <v>18356</v>
      </c>
      <c r="Q196" s="8">
        <v>255</v>
      </c>
      <c r="R196" s="55">
        <v>2927820</v>
      </c>
    </row>
    <row r="197" spans="3:18" s="1" customFormat="1" ht="8.85" customHeight="1" x14ac:dyDescent="0.15">
      <c r="C197" s="7" t="s">
        <v>2370</v>
      </c>
      <c r="D197" s="10">
        <v>229</v>
      </c>
      <c r="E197" s="10">
        <v>2780</v>
      </c>
      <c r="F197" s="59">
        <v>1415293</v>
      </c>
      <c r="G197" s="10"/>
      <c r="H197" s="10">
        <v>0</v>
      </c>
      <c r="I197" s="59"/>
      <c r="J197" s="10">
        <v>23</v>
      </c>
      <c r="K197" s="10">
        <v>50</v>
      </c>
      <c r="L197" s="10">
        <v>50</v>
      </c>
      <c r="M197" s="59">
        <v>229450</v>
      </c>
      <c r="N197" s="10">
        <v>46</v>
      </c>
      <c r="O197" s="10">
        <v>67</v>
      </c>
      <c r="P197" s="59">
        <v>211094</v>
      </c>
      <c r="Q197" s="10">
        <v>325</v>
      </c>
      <c r="R197" s="59">
        <v>1855837</v>
      </c>
    </row>
    <row r="198" spans="3:18" s="1" customFormat="1" ht="8.85" customHeight="1" x14ac:dyDescent="0.15">
      <c r="C198" s="7" t="s">
        <v>2371</v>
      </c>
      <c r="D198" s="8">
        <v>26</v>
      </c>
      <c r="E198" s="8">
        <v>539</v>
      </c>
      <c r="F198" s="55">
        <v>239245</v>
      </c>
      <c r="G198" s="8">
        <v>4</v>
      </c>
      <c r="H198" s="8">
        <v>99</v>
      </c>
      <c r="I198" s="55">
        <v>26409.48</v>
      </c>
      <c r="J198" s="8">
        <v>6</v>
      </c>
      <c r="K198" s="8"/>
      <c r="L198" s="8"/>
      <c r="M198" s="55"/>
      <c r="N198" s="8"/>
      <c r="O198" s="8"/>
      <c r="P198" s="55"/>
      <c r="Q198" s="8">
        <v>26</v>
      </c>
      <c r="R198" s="55">
        <v>239245</v>
      </c>
    </row>
    <row r="199" spans="3:18" s="1" customFormat="1" ht="8.85" customHeight="1" x14ac:dyDescent="0.15">
      <c r="C199" s="7" t="s">
        <v>2372</v>
      </c>
      <c r="D199" s="10">
        <v>31</v>
      </c>
      <c r="E199" s="10">
        <v>325</v>
      </c>
      <c r="F199" s="59">
        <v>154307</v>
      </c>
      <c r="G199" s="10">
        <v>1</v>
      </c>
      <c r="H199" s="10">
        <v>8</v>
      </c>
      <c r="I199" s="59">
        <v>1400.92</v>
      </c>
      <c r="J199" s="10">
        <v>2</v>
      </c>
      <c r="K199" s="10"/>
      <c r="L199" s="10"/>
      <c r="M199" s="59"/>
      <c r="N199" s="10"/>
      <c r="O199" s="10"/>
      <c r="P199" s="59"/>
      <c r="Q199" s="10">
        <v>31</v>
      </c>
      <c r="R199" s="59">
        <v>154307</v>
      </c>
    </row>
    <row r="200" spans="3:18" s="1" customFormat="1" ht="8.85" customHeight="1" x14ac:dyDescent="0.15">
      <c r="C200" s="7" t="s">
        <v>2373</v>
      </c>
      <c r="D200" s="8">
        <v>369</v>
      </c>
      <c r="E200" s="8">
        <v>6076</v>
      </c>
      <c r="F200" s="55">
        <v>2439623</v>
      </c>
      <c r="G200" s="8">
        <v>100</v>
      </c>
      <c r="H200" s="8">
        <v>1393</v>
      </c>
      <c r="I200" s="55">
        <v>291775.64</v>
      </c>
      <c r="J200" s="8">
        <v>20</v>
      </c>
      <c r="K200" s="8"/>
      <c r="L200" s="8"/>
      <c r="M200" s="55"/>
      <c r="N200" s="8"/>
      <c r="O200" s="8"/>
      <c r="P200" s="55"/>
      <c r="Q200" s="8">
        <v>369</v>
      </c>
      <c r="R200" s="55">
        <v>2439623</v>
      </c>
    </row>
    <row r="201" spans="3:18" s="1" customFormat="1" ht="8.85" customHeight="1" x14ac:dyDescent="0.15">
      <c r="C201" s="7" t="s">
        <v>2374</v>
      </c>
      <c r="D201" s="10">
        <v>532</v>
      </c>
      <c r="E201" s="10">
        <v>4040</v>
      </c>
      <c r="F201" s="59">
        <v>1797680</v>
      </c>
      <c r="G201" s="10">
        <v>12</v>
      </c>
      <c r="H201" s="10">
        <v>172</v>
      </c>
      <c r="I201" s="59">
        <v>35416.720000000001</v>
      </c>
      <c r="J201" s="10">
        <v>26</v>
      </c>
      <c r="K201" s="10">
        <v>9</v>
      </c>
      <c r="L201" s="10">
        <v>9</v>
      </c>
      <c r="M201" s="59">
        <v>22131</v>
      </c>
      <c r="N201" s="10"/>
      <c r="O201" s="10"/>
      <c r="P201" s="59"/>
      <c r="Q201" s="10">
        <v>541</v>
      </c>
      <c r="R201" s="59">
        <v>1819811</v>
      </c>
    </row>
    <row r="202" spans="3:18" s="1" customFormat="1" ht="8.85" customHeight="1" x14ac:dyDescent="0.15">
      <c r="C202" s="7" t="s">
        <v>2375</v>
      </c>
      <c r="D202" s="8">
        <v>188</v>
      </c>
      <c r="E202" s="8">
        <v>2748</v>
      </c>
      <c r="F202" s="55">
        <v>1647965</v>
      </c>
      <c r="G202" s="8">
        <v>1</v>
      </c>
      <c r="H202" s="8">
        <v>6</v>
      </c>
      <c r="I202" s="55">
        <v>1532.48</v>
      </c>
      <c r="J202" s="8">
        <v>13</v>
      </c>
      <c r="K202" s="8">
        <v>11</v>
      </c>
      <c r="L202" s="8">
        <v>11</v>
      </c>
      <c r="M202" s="55">
        <v>71253</v>
      </c>
      <c r="N202" s="8">
        <v>1</v>
      </c>
      <c r="O202" s="8">
        <v>1</v>
      </c>
      <c r="P202" s="55">
        <v>6513</v>
      </c>
      <c r="Q202" s="8">
        <v>200</v>
      </c>
      <c r="R202" s="55">
        <v>1725731</v>
      </c>
    </row>
    <row r="203" spans="3:18" s="1" customFormat="1" ht="8.85" customHeight="1" x14ac:dyDescent="0.15">
      <c r="C203" s="7" t="s">
        <v>2376</v>
      </c>
      <c r="D203" s="10">
        <v>148</v>
      </c>
      <c r="E203" s="10">
        <v>2373</v>
      </c>
      <c r="F203" s="59">
        <v>1549407</v>
      </c>
      <c r="G203" s="10">
        <v>4</v>
      </c>
      <c r="H203" s="10">
        <v>170</v>
      </c>
      <c r="I203" s="59">
        <v>49624.58</v>
      </c>
      <c r="J203" s="10">
        <v>15</v>
      </c>
      <c r="K203" s="10">
        <v>10</v>
      </c>
      <c r="L203" s="10">
        <v>10</v>
      </c>
      <c r="M203" s="59">
        <v>75800</v>
      </c>
      <c r="N203" s="10">
        <v>2</v>
      </c>
      <c r="O203" s="10">
        <v>3</v>
      </c>
      <c r="P203" s="59">
        <v>15160</v>
      </c>
      <c r="Q203" s="10">
        <v>160</v>
      </c>
      <c r="R203" s="59">
        <v>1640367</v>
      </c>
    </row>
    <row r="204" spans="3:18" s="1" customFormat="1" ht="8.85" customHeight="1" x14ac:dyDescent="0.15">
      <c r="C204" s="7" t="s">
        <v>2377</v>
      </c>
      <c r="D204" s="8">
        <v>107</v>
      </c>
      <c r="E204" s="8">
        <v>2095</v>
      </c>
      <c r="F204" s="55">
        <v>1010115</v>
      </c>
      <c r="G204" s="8">
        <v>3</v>
      </c>
      <c r="H204" s="8">
        <v>85</v>
      </c>
      <c r="I204" s="55">
        <v>22938.94</v>
      </c>
      <c r="J204" s="8">
        <v>14</v>
      </c>
      <c r="K204" s="8">
        <v>9</v>
      </c>
      <c r="L204" s="8">
        <v>9</v>
      </c>
      <c r="M204" s="55">
        <v>61502</v>
      </c>
      <c r="N204" s="8">
        <v>1</v>
      </c>
      <c r="O204" s="8">
        <v>1</v>
      </c>
      <c r="P204" s="55">
        <v>6926</v>
      </c>
      <c r="Q204" s="8">
        <v>117</v>
      </c>
      <c r="R204" s="55">
        <v>1078543</v>
      </c>
    </row>
    <row r="205" spans="3:18" s="1" customFormat="1" ht="8.85" customHeight="1" x14ac:dyDescent="0.15">
      <c r="C205" s="7" t="s">
        <v>2378</v>
      </c>
      <c r="D205" s="10">
        <v>2740</v>
      </c>
      <c r="E205" s="10">
        <v>34712</v>
      </c>
      <c r="F205" s="59">
        <v>11115295</v>
      </c>
      <c r="G205" s="10">
        <v>154</v>
      </c>
      <c r="H205" s="10">
        <v>2012</v>
      </c>
      <c r="I205" s="59">
        <v>388862.3</v>
      </c>
      <c r="J205" s="10">
        <v>286</v>
      </c>
      <c r="K205" s="10">
        <v>161</v>
      </c>
      <c r="L205" s="10">
        <v>263</v>
      </c>
      <c r="M205" s="59">
        <v>62275</v>
      </c>
      <c r="N205" s="10">
        <v>218</v>
      </c>
      <c r="O205" s="10">
        <v>919</v>
      </c>
      <c r="P205" s="59">
        <v>217803</v>
      </c>
      <c r="Q205" s="10">
        <v>3119</v>
      </c>
      <c r="R205" s="59">
        <v>11395373</v>
      </c>
    </row>
    <row r="206" spans="3:18" s="1" customFormat="1" ht="8.85" customHeight="1" x14ac:dyDescent="0.15">
      <c r="C206" s="7" t="s">
        <v>2379</v>
      </c>
      <c r="D206" s="8">
        <v>5252</v>
      </c>
      <c r="E206" s="8">
        <v>60798</v>
      </c>
      <c r="F206" s="55">
        <v>21282643</v>
      </c>
      <c r="G206" s="8">
        <v>147</v>
      </c>
      <c r="H206" s="8">
        <v>1672</v>
      </c>
      <c r="I206" s="55">
        <v>310546.77</v>
      </c>
      <c r="J206" s="8">
        <v>316</v>
      </c>
      <c r="K206" s="8">
        <v>918</v>
      </c>
      <c r="L206" s="8">
        <v>1393</v>
      </c>
      <c r="M206" s="55">
        <v>430507</v>
      </c>
      <c r="N206" s="8">
        <v>156</v>
      </c>
      <c r="O206" s="8">
        <v>498</v>
      </c>
      <c r="P206" s="55">
        <v>104407</v>
      </c>
      <c r="Q206" s="8">
        <v>6326</v>
      </c>
      <c r="R206" s="55">
        <v>21817557</v>
      </c>
    </row>
    <row r="207" spans="3:18" s="1" customFormat="1" ht="8.85" customHeight="1" x14ac:dyDescent="0.15">
      <c r="C207" s="7" t="s">
        <v>2380</v>
      </c>
      <c r="D207" s="10">
        <v>3155</v>
      </c>
      <c r="E207" s="10">
        <v>33781</v>
      </c>
      <c r="F207" s="59">
        <v>12439799</v>
      </c>
      <c r="G207" s="10">
        <v>118</v>
      </c>
      <c r="H207" s="10">
        <v>1853</v>
      </c>
      <c r="I207" s="59">
        <v>328054.96000000002</v>
      </c>
      <c r="J207" s="10">
        <v>153</v>
      </c>
      <c r="K207" s="10">
        <v>230</v>
      </c>
      <c r="L207" s="10">
        <v>352</v>
      </c>
      <c r="M207" s="59">
        <v>100409</v>
      </c>
      <c r="N207" s="10">
        <v>79</v>
      </c>
      <c r="O207" s="10">
        <v>117</v>
      </c>
      <c r="P207" s="59">
        <v>48695</v>
      </c>
      <c r="Q207" s="10">
        <v>3464</v>
      </c>
      <c r="R207" s="59">
        <v>12588903</v>
      </c>
    </row>
    <row r="208" spans="3:18" s="1" customFormat="1" ht="8.85" customHeight="1" x14ac:dyDescent="0.15">
      <c r="C208" s="7" t="s">
        <v>2381</v>
      </c>
      <c r="D208" s="8">
        <v>1520</v>
      </c>
      <c r="E208" s="8">
        <v>20224</v>
      </c>
      <c r="F208" s="55">
        <v>5281895</v>
      </c>
      <c r="G208" s="8">
        <v>530</v>
      </c>
      <c r="H208" s="8">
        <v>5753</v>
      </c>
      <c r="I208" s="55">
        <v>1078253.54</v>
      </c>
      <c r="J208" s="8">
        <v>181</v>
      </c>
      <c r="K208" s="8">
        <v>101</v>
      </c>
      <c r="L208" s="8">
        <v>183</v>
      </c>
      <c r="M208" s="55">
        <v>31183</v>
      </c>
      <c r="N208" s="8">
        <v>28</v>
      </c>
      <c r="O208" s="8">
        <v>136</v>
      </c>
      <c r="P208" s="55">
        <v>23256</v>
      </c>
      <c r="Q208" s="8">
        <v>1649</v>
      </c>
      <c r="R208" s="55">
        <v>5336334</v>
      </c>
    </row>
    <row r="209" spans="3:18" s="1" customFormat="1" ht="8.85" customHeight="1" x14ac:dyDescent="0.15">
      <c r="C209" s="7" t="s">
        <v>2382</v>
      </c>
      <c r="D209" s="10">
        <v>1372</v>
      </c>
      <c r="E209" s="10">
        <v>13275</v>
      </c>
      <c r="F209" s="59">
        <v>3040203</v>
      </c>
      <c r="G209" s="10">
        <v>24</v>
      </c>
      <c r="H209" s="10">
        <v>264</v>
      </c>
      <c r="I209" s="59">
        <v>38636.6</v>
      </c>
      <c r="J209" s="10">
        <v>77</v>
      </c>
      <c r="K209" s="10">
        <v>200</v>
      </c>
      <c r="L209" s="10">
        <v>317</v>
      </c>
      <c r="M209" s="59">
        <v>54147</v>
      </c>
      <c r="N209" s="10">
        <v>292</v>
      </c>
      <c r="O209" s="10">
        <v>427</v>
      </c>
      <c r="P209" s="59">
        <v>73012</v>
      </c>
      <c r="Q209" s="10">
        <v>1864</v>
      </c>
      <c r="R209" s="59">
        <v>3167362</v>
      </c>
    </row>
    <row r="210" spans="3:18" s="1" customFormat="1" ht="8.85" customHeight="1" x14ac:dyDescent="0.15">
      <c r="C210" s="7" t="s">
        <v>2383</v>
      </c>
      <c r="D210" s="8">
        <v>2937</v>
      </c>
      <c r="E210" s="8">
        <v>35062</v>
      </c>
      <c r="F210" s="55">
        <v>7097591</v>
      </c>
      <c r="G210" s="8">
        <v>888</v>
      </c>
      <c r="H210" s="8">
        <v>7597</v>
      </c>
      <c r="I210" s="55">
        <v>1203677.22</v>
      </c>
      <c r="J210" s="8">
        <v>205</v>
      </c>
      <c r="K210" s="8">
        <v>153</v>
      </c>
      <c r="L210" s="8">
        <v>263</v>
      </c>
      <c r="M210" s="55">
        <v>51805</v>
      </c>
      <c r="N210" s="8">
        <v>15</v>
      </c>
      <c r="O210" s="8">
        <v>21</v>
      </c>
      <c r="P210" s="55">
        <v>3192</v>
      </c>
      <c r="Q210" s="8">
        <v>3105</v>
      </c>
      <c r="R210" s="55">
        <v>7152588</v>
      </c>
    </row>
    <row r="211" spans="3:18" s="1" customFormat="1" ht="8.85" customHeight="1" x14ac:dyDescent="0.15">
      <c r="C211" s="7" t="s">
        <v>2384</v>
      </c>
      <c r="D211" s="10">
        <v>4091</v>
      </c>
      <c r="E211" s="10">
        <v>34864</v>
      </c>
      <c r="F211" s="59">
        <v>4800197</v>
      </c>
      <c r="G211" s="10">
        <v>126</v>
      </c>
      <c r="H211" s="10">
        <v>803</v>
      </c>
      <c r="I211" s="59">
        <v>44756.08</v>
      </c>
      <c r="J211" s="10">
        <v>237</v>
      </c>
      <c r="K211" s="10">
        <v>889</v>
      </c>
      <c r="L211" s="10">
        <v>1377</v>
      </c>
      <c r="M211" s="59">
        <v>231937</v>
      </c>
      <c r="N211" s="10">
        <v>258</v>
      </c>
      <c r="O211" s="10">
        <v>322</v>
      </c>
      <c r="P211" s="59">
        <v>71152</v>
      </c>
      <c r="Q211" s="10">
        <v>5238</v>
      </c>
      <c r="R211" s="59">
        <v>5103286</v>
      </c>
    </row>
    <row r="212" spans="3:18" s="1" customFormat="1" ht="8.85" customHeight="1" x14ac:dyDescent="0.15">
      <c r="C212" s="7" t="s">
        <v>2385</v>
      </c>
      <c r="D212" s="8">
        <v>4988</v>
      </c>
      <c r="E212" s="8">
        <v>67001</v>
      </c>
      <c r="F212" s="55">
        <v>35102423</v>
      </c>
      <c r="G212" s="8">
        <v>783</v>
      </c>
      <c r="H212" s="8">
        <v>7868</v>
      </c>
      <c r="I212" s="55">
        <v>1509824.4</v>
      </c>
      <c r="J212" s="8">
        <v>48</v>
      </c>
      <c r="K212" s="8">
        <v>1</v>
      </c>
      <c r="L212" s="8">
        <v>1</v>
      </c>
      <c r="M212" s="55">
        <v>3341</v>
      </c>
      <c r="N212" s="8"/>
      <c r="O212" s="8"/>
      <c r="P212" s="55"/>
      <c r="Q212" s="8">
        <v>4989</v>
      </c>
      <c r="R212" s="55">
        <v>35105764</v>
      </c>
    </row>
    <row r="213" spans="3:18" s="1" customFormat="1" ht="8.85" customHeight="1" x14ac:dyDescent="0.15">
      <c r="C213" s="7" t="s">
        <v>2386</v>
      </c>
      <c r="D213" s="10">
        <v>5107</v>
      </c>
      <c r="E213" s="10">
        <v>51018</v>
      </c>
      <c r="F213" s="59">
        <v>23249553</v>
      </c>
      <c r="G213" s="10">
        <v>35</v>
      </c>
      <c r="H213" s="10">
        <v>576</v>
      </c>
      <c r="I213" s="59">
        <v>88571.96</v>
      </c>
      <c r="J213" s="10">
        <v>56</v>
      </c>
      <c r="K213" s="10">
        <v>72</v>
      </c>
      <c r="L213" s="10">
        <v>72</v>
      </c>
      <c r="M213" s="59">
        <v>238752</v>
      </c>
      <c r="N213" s="10">
        <v>19</v>
      </c>
      <c r="O213" s="10">
        <v>19</v>
      </c>
      <c r="P213" s="59">
        <v>62679</v>
      </c>
      <c r="Q213" s="10">
        <v>5198</v>
      </c>
      <c r="R213" s="59">
        <v>23550984</v>
      </c>
    </row>
    <row r="214" spans="3:18" s="1" customFormat="1" ht="8.85" customHeight="1" x14ac:dyDescent="0.15">
      <c r="C214" s="7" t="s">
        <v>2387</v>
      </c>
      <c r="D214" s="8">
        <v>346</v>
      </c>
      <c r="E214" s="8">
        <v>2146</v>
      </c>
      <c r="F214" s="55">
        <v>1418467</v>
      </c>
      <c r="G214" s="8">
        <v>2</v>
      </c>
      <c r="H214" s="8">
        <v>34</v>
      </c>
      <c r="I214" s="55">
        <v>5393.2</v>
      </c>
      <c r="J214" s="8">
        <v>8</v>
      </c>
      <c r="K214" s="8">
        <v>73</v>
      </c>
      <c r="L214" s="8">
        <v>73</v>
      </c>
      <c r="M214" s="55">
        <v>211038</v>
      </c>
      <c r="N214" s="8">
        <v>23</v>
      </c>
      <c r="O214" s="8">
        <v>23</v>
      </c>
      <c r="P214" s="55">
        <v>66582</v>
      </c>
      <c r="Q214" s="8">
        <v>442</v>
      </c>
      <c r="R214" s="55">
        <v>1696087</v>
      </c>
    </row>
    <row r="215" spans="3:18" s="1" customFormat="1" ht="8.85" customHeight="1" x14ac:dyDescent="0.15">
      <c r="C215" s="7" t="s">
        <v>2388</v>
      </c>
      <c r="D215" s="10">
        <v>179</v>
      </c>
      <c r="E215" s="10">
        <v>3800</v>
      </c>
      <c r="F215" s="59">
        <v>1144386</v>
      </c>
      <c r="G215" s="10">
        <v>4</v>
      </c>
      <c r="H215" s="10">
        <v>469</v>
      </c>
      <c r="I215" s="59">
        <v>83088.800000000003</v>
      </c>
      <c r="J215" s="10">
        <v>9</v>
      </c>
      <c r="K215" s="10">
        <v>13</v>
      </c>
      <c r="L215" s="10">
        <v>13</v>
      </c>
      <c r="M215" s="59">
        <v>56495</v>
      </c>
      <c r="N215" s="10">
        <v>26</v>
      </c>
      <c r="O215" s="10">
        <v>26</v>
      </c>
      <c r="P215" s="59">
        <v>113383</v>
      </c>
      <c r="Q215" s="10">
        <v>218</v>
      </c>
      <c r="R215" s="59">
        <v>1314264</v>
      </c>
    </row>
    <row r="216" spans="3:18" s="1" customFormat="1" ht="8.85" customHeight="1" x14ac:dyDescent="0.15">
      <c r="C216" s="7" t="s">
        <v>2389</v>
      </c>
      <c r="D216" s="8">
        <v>544</v>
      </c>
      <c r="E216" s="8">
        <v>6142</v>
      </c>
      <c r="F216" s="55">
        <v>3758866</v>
      </c>
      <c r="G216" s="8">
        <v>27</v>
      </c>
      <c r="H216" s="8">
        <v>471</v>
      </c>
      <c r="I216" s="55">
        <v>203038.83</v>
      </c>
      <c r="J216" s="8">
        <v>21</v>
      </c>
      <c r="K216" s="8">
        <v>144</v>
      </c>
      <c r="L216" s="8">
        <v>144</v>
      </c>
      <c r="M216" s="55">
        <v>687969</v>
      </c>
      <c r="N216" s="8">
        <v>237</v>
      </c>
      <c r="O216" s="8">
        <v>239</v>
      </c>
      <c r="P216" s="55">
        <v>1136798</v>
      </c>
      <c r="Q216" s="8">
        <v>925</v>
      </c>
      <c r="R216" s="55">
        <v>5583633</v>
      </c>
    </row>
    <row r="217" spans="3:18" s="1" customFormat="1" ht="8.85" customHeight="1" x14ac:dyDescent="0.15">
      <c r="C217" s="7" t="s">
        <v>2390</v>
      </c>
      <c r="D217" s="10">
        <v>587</v>
      </c>
      <c r="E217" s="10">
        <v>9597</v>
      </c>
      <c r="F217" s="59">
        <v>4882164</v>
      </c>
      <c r="G217" s="10">
        <v>111</v>
      </c>
      <c r="H217" s="10">
        <v>3618</v>
      </c>
      <c r="I217" s="59">
        <v>1295669.8700000001</v>
      </c>
      <c r="J217" s="10">
        <v>69</v>
      </c>
      <c r="K217" s="10">
        <v>73</v>
      </c>
      <c r="L217" s="10">
        <v>73</v>
      </c>
      <c r="M217" s="59">
        <v>203621</v>
      </c>
      <c r="N217" s="10">
        <v>82</v>
      </c>
      <c r="O217" s="10">
        <v>82</v>
      </c>
      <c r="P217" s="59">
        <v>265642</v>
      </c>
      <c r="Q217" s="10">
        <v>742</v>
      </c>
      <c r="R217" s="59">
        <v>5351427</v>
      </c>
    </row>
    <row r="218" spans="3:18" s="1" customFormat="1" ht="8.85" customHeight="1" x14ac:dyDescent="0.15">
      <c r="C218" s="7" t="s">
        <v>2391</v>
      </c>
      <c r="D218" s="8">
        <v>780</v>
      </c>
      <c r="E218" s="8">
        <v>10494</v>
      </c>
      <c r="F218" s="55">
        <v>5066250</v>
      </c>
      <c r="G218" s="8">
        <v>181</v>
      </c>
      <c r="H218" s="8">
        <v>1993</v>
      </c>
      <c r="I218" s="55">
        <v>320733.73</v>
      </c>
      <c r="J218" s="8">
        <v>18</v>
      </c>
      <c r="K218" s="8">
        <v>6</v>
      </c>
      <c r="L218" s="8">
        <v>6</v>
      </c>
      <c r="M218" s="55">
        <v>15912</v>
      </c>
      <c r="N218" s="8"/>
      <c r="O218" s="8"/>
      <c r="P218" s="55"/>
      <c r="Q218" s="8">
        <v>786</v>
      </c>
      <c r="R218" s="55">
        <v>5082162</v>
      </c>
    </row>
    <row r="219" spans="3:18" s="1" customFormat="1" ht="8.85" customHeight="1" x14ac:dyDescent="0.15">
      <c r="C219" s="7" t="s">
        <v>2392</v>
      </c>
      <c r="D219" s="10">
        <v>7618</v>
      </c>
      <c r="E219" s="10">
        <v>48078</v>
      </c>
      <c r="F219" s="59">
        <v>27502679</v>
      </c>
      <c r="G219" s="10">
        <v>96</v>
      </c>
      <c r="H219" s="10">
        <v>644</v>
      </c>
      <c r="I219" s="59">
        <v>100972.82</v>
      </c>
      <c r="J219" s="10">
        <v>126</v>
      </c>
      <c r="K219" s="10">
        <v>879</v>
      </c>
      <c r="L219" s="10">
        <v>879</v>
      </c>
      <c r="M219" s="59">
        <v>2318092</v>
      </c>
      <c r="N219" s="10">
        <v>108</v>
      </c>
      <c r="O219" s="10">
        <v>110</v>
      </c>
      <c r="P219" s="59">
        <v>285376</v>
      </c>
      <c r="Q219" s="10">
        <v>8605</v>
      </c>
      <c r="R219" s="59">
        <v>30106147</v>
      </c>
    </row>
    <row r="220" spans="3:18" s="1" customFormat="1" ht="8.85" customHeight="1" x14ac:dyDescent="0.15">
      <c r="C220" s="7" t="s">
        <v>2393</v>
      </c>
      <c r="D220" s="8">
        <v>915</v>
      </c>
      <c r="E220" s="8">
        <v>3580</v>
      </c>
      <c r="F220" s="55">
        <v>2996239</v>
      </c>
      <c r="G220" s="8">
        <v>7</v>
      </c>
      <c r="H220" s="8">
        <v>62</v>
      </c>
      <c r="I220" s="55">
        <v>14944.94</v>
      </c>
      <c r="J220" s="8">
        <v>12</v>
      </c>
      <c r="K220" s="8">
        <v>268</v>
      </c>
      <c r="L220" s="8">
        <v>268</v>
      </c>
      <c r="M220" s="55">
        <v>639080</v>
      </c>
      <c r="N220" s="8">
        <v>23</v>
      </c>
      <c r="O220" s="8">
        <v>23</v>
      </c>
      <c r="P220" s="55">
        <v>54682</v>
      </c>
      <c r="Q220" s="8">
        <v>1206</v>
      </c>
      <c r="R220" s="55">
        <v>3690001</v>
      </c>
    </row>
    <row r="221" spans="3:18" s="1" customFormat="1" ht="8.85" customHeight="1" x14ac:dyDescent="0.15">
      <c r="C221" s="7" t="s">
        <v>2394</v>
      </c>
      <c r="D221" s="10">
        <v>301</v>
      </c>
      <c r="E221" s="10">
        <v>2422</v>
      </c>
      <c r="F221" s="59">
        <v>1057170</v>
      </c>
      <c r="G221" s="10">
        <v>189</v>
      </c>
      <c r="H221" s="10">
        <v>1360</v>
      </c>
      <c r="I221" s="59">
        <v>249381.76000000001</v>
      </c>
      <c r="J221" s="10">
        <v>6</v>
      </c>
      <c r="K221" s="10">
        <v>221</v>
      </c>
      <c r="L221" s="10">
        <v>221</v>
      </c>
      <c r="M221" s="59">
        <v>436396</v>
      </c>
      <c r="N221" s="10">
        <v>41</v>
      </c>
      <c r="O221" s="10">
        <v>41</v>
      </c>
      <c r="P221" s="59">
        <v>80295</v>
      </c>
      <c r="Q221" s="10">
        <v>563</v>
      </c>
      <c r="R221" s="59">
        <v>1573861</v>
      </c>
    </row>
    <row r="222" spans="3:18" s="1" customFormat="1" ht="8.85" customHeight="1" x14ac:dyDescent="0.15">
      <c r="C222" s="7" t="s">
        <v>2395</v>
      </c>
      <c r="D222" s="8">
        <v>4663</v>
      </c>
      <c r="E222" s="8">
        <v>15630</v>
      </c>
      <c r="F222" s="55">
        <v>9742773</v>
      </c>
      <c r="G222" s="8">
        <v>62</v>
      </c>
      <c r="H222" s="8">
        <v>308</v>
      </c>
      <c r="I222" s="55">
        <v>53259.78</v>
      </c>
      <c r="J222" s="8">
        <v>32</v>
      </c>
      <c r="K222" s="8">
        <v>10296</v>
      </c>
      <c r="L222" s="8">
        <v>10296</v>
      </c>
      <c r="M222" s="55">
        <v>21314793</v>
      </c>
      <c r="N222" s="8">
        <v>1747</v>
      </c>
      <c r="O222" s="8">
        <v>1746</v>
      </c>
      <c r="P222" s="55">
        <v>3606639</v>
      </c>
      <c r="Q222" s="8">
        <v>16706</v>
      </c>
      <c r="R222" s="55">
        <v>34664205</v>
      </c>
    </row>
    <row r="223" spans="3:18" s="1" customFormat="1" ht="8.85" customHeight="1" x14ac:dyDescent="0.15">
      <c r="C223" s="7" t="s">
        <v>2396</v>
      </c>
      <c r="D223" s="10">
        <v>2442</v>
      </c>
      <c r="E223" s="10">
        <v>8738</v>
      </c>
      <c r="F223" s="59">
        <v>5423690</v>
      </c>
      <c r="G223" s="10">
        <v>129</v>
      </c>
      <c r="H223" s="10">
        <v>1122</v>
      </c>
      <c r="I223" s="59">
        <v>239198.32</v>
      </c>
      <c r="J223" s="10">
        <v>9</v>
      </c>
      <c r="K223" s="10">
        <v>7846</v>
      </c>
      <c r="L223" s="10">
        <v>7846</v>
      </c>
      <c r="M223" s="59">
        <v>16558068</v>
      </c>
      <c r="N223" s="10">
        <v>5609</v>
      </c>
      <c r="O223" s="10">
        <v>5646</v>
      </c>
      <c r="P223" s="59">
        <v>11824457</v>
      </c>
      <c r="Q223" s="10">
        <v>15897</v>
      </c>
      <c r="R223" s="59">
        <v>33806215</v>
      </c>
    </row>
    <row r="224" spans="3:18" s="1" customFormat="1" ht="8.85" customHeight="1" x14ac:dyDescent="0.15">
      <c r="C224" s="7" t="s">
        <v>2397</v>
      </c>
      <c r="D224" s="8">
        <v>109</v>
      </c>
      <c r="E224" s="8">
        <v>1656</v>
      </c>
      <c r="F224" s="55">
        <v>743207</v>
      </c>
      <c r="G224" s="8">
        <v>46</v>
      </c>
      <c r="H224" s="8">
        <v>567</v>
      </c>
      <c r="I224" s="55">
        <v>123687.8</v>
      </c>
      <c r="J224" s="8">
        <v>3</v>
      </c>
      <c r="K224" s="8">
        <v>25</v>
      </c>
      <c r="L224" s="8">
        <v>25</v>
      </c>
      <c r="M224" s="55">
        <v>38828</v>
      </c>
      <c r="N224" s="8">
        <v>7</v>
      </c>
      <c r="O224" s="8">
        <v>7</v>
      </c>
      <c r="P224" s="55">
        <v>10475</v>
      </c>
      <c r="Q224" s="8">
        <v>141</v>
      </c>
      <c r="R224" s="55">
        <v>792510</v>
      </c>
    </row>
    <row r="225" spans="3:18" s="1" customFormat="1" ht="8.85" customHeight="1" x14ac:dyDescent="0.15">
      <c r="C225" s="7" t="s">
        <v>2398</v>
      </c>
      <c r="D225" s="10">
        <v>2077</v>
      </c>
      <c r="E225" s="10">
        <v>8037</v>
      </c>
      <c r="F225" s="59">
        <v>3341576</v>
      </c>
      <c r="G225" s="10">
        <v>106</v>
      </c>
      <c r="H225" s="10">
        <v>700</v>
      </c>
      <c r="I225" s="59">
        <v>150617.35999999999</v>
      </c>
      <c r="J225" s="10">
        <v>22</v>
      </c>
      <c r="K225" s="10">
        <v>2065</v>
      </c>
      <c r="L225" s="10">
        <v>2065</v>
      </c>
      <c r="M225" s="59">
        <v>3153906</v>
      </c>
      <c r="N225" s="10">
        <v>2383</v>
      </c>
      <c r="O225" s="10">
        <v>2410</v>
      </c>
      <c r="P225" s="59">
        <v>3529001</v>
      </c>
      <c r="Q225" s="10">
        <v>6525</v>
      </c>
      <c r="R225" s="59">
        <v>10024483</v>
      </c>
    </row>
    <row r="226" spans="3:18" s="1" customFormat="1" ht="8.85" customHeight="1" x14ac:dyDescent="0.15">
      <c r="C226" s="7" t="s">
        <v>2399</v>
      </c>
      <c r="D226" s="8">
        <v>150</v>
      </c>
      <c r="E226" s="8">
        <v>898</v>
      </c>
      <c r="F226" s="55">
        <v>382254</v>
      </c>
      <c r="G226" s="8">
        <v>20</v>
      </c>
      <c r="H226" s="8">
        <v>166</v>
      </c>
      <c r="I226" s="55">
        <v>36546.080000000002</v>
      </c>
      <c r="J226" s="8">
        <v>1</v>
      </c>
      <c r="K226" s="8">
        <v>208</v>
      </c>
      <c r="L226" s="8">
        <v>208</v>
      </c>
      <c r="M226" s="55">
        <v>368009</v>
      </c>
      <c r="N226" s="8">
        <v>195</v>
      </c>
      <c r="O226" s="8">
        <v>192</v>
      </c>
      <c r="P226" s="55">
        <v>344563</v>
      </c>
      <c r="Q226" s="8">
        <v>553</v>
      </c>
      <c r="R226" s="55">
        <v>1094826</v>
      </c>
    </row>
    <row r="227" spans="3:18" s="1" customFormat="1" ht="8.85" customHeight="1" x14ac:dyDescent="0.15">
      <c r="C227" s="7" t="s">
        <v>2400</v>
      </c>
      <c r="D227" s="10">
        <v>1364</v>
      </c>
      <c r="E227" s="10">
        <v>4194</v>
      </c>
      <c r="F227" s="59">
        <v>1847421</v>
      </c>
      <c r="G227" s="10">
        <v>172</v>
      </c>
      <c r="H227" s="10">
        <v>590</v>
      </c>
      <c r="I227" s="59">
        <v>124356.94</v>
      </c>
      <c r="J227" s="10">
        <v>13</v>
      </c>
      <c r="K227" s="10">
        <v>2792</v>
      </c>
      <c r="L227" s="10">
        <v>2792</v>
      </c>
      <c r="M227" s="59">
        <v>3507451</v>
      </c>
      <c r="N227" s="10">
        <v>3352</v>
      </c>
      <c r="O227" s="10">
        <v>3348</v>
      </c>
      <c r="P227" s="59">
        <v>4166646</v>
      </c>
      <c r="Q227" s="10">
        <v>7508</v>
      </c>
      <c r="R227" s="59">
        <v>9521518</v>
      </c>
    </row>
    <row r="228" spans="3:18" s="1" customFormat="1" ht="8.85" customHeight="1" x14ac:dyDescent="0.15">
      <c r="C228" s="7" t="s">
        <v>2401</v>
      </c>
      <c r="D228" s="8">
        <v>489</v>
      </c>
      <c r="E228" s="8">
        <v>2604</v>
      </c>
      <c r="F228" s="55">
        <v>1586965</v>
      </c>
      <c r="G228" s="8">
        <v>46</v>
      </c>
      <c r="H228" s="8">
        <v>479</v>
      </c>
      <c r="I228" s="55">
        <v>109578.1</v>
      </c>
      <c r="J228" s="8">
        <v>21</v>
      </c>
      <c r="K228" s="8">
        <v>340</v>
      </c>
      <c r="L228" s="8">
        <v>340</v>
      </c>
      <c r="M228" s="55">
        <v>756162</v>
      </c>
      <c r="N228" s="8">
        <v>257</v>
      </c>
      <c r="O228" s="8">
        <v>257</v>
      </c>
      <c r="P228" s="55">
        <v>571133</v>
      </c>
      <c r="Q228" s="8">
        <v>1086</v>
      </c>
      <c r="R228" s="55">
        <v>2914260</v>
      </c>
    </row>
    <row r="229" spans="3:18" s="1" customFormat="1" ht="8.85" customHeight="1" x14ac:dyDescent="0.15">
      <c r="C229" s="7" t="s">
        <v>2402</v>
      </c>
      <c r="D229" s="10">
        <v>189</v>
      </c>
      <c r="E229" s="10">
        <v>1050</v>
      </c>
      <c r="F229" s="59">
        <v>259305</v>
      </c>
      <c r="G229" s="10">
        <v>43</v>
      </c>
      <c r="H229" s="10">
        <v>536</v>
      </c>
      <c r="I229" s="59">
        <v>654.67999999999995</v>
      </c>
      <c r="J229" s="10">
        <v>4</v>
      </c>
      <c r="K229" s="10">
        <v>259</v>
      </c>
      <c r="L229" s="10">
        <v>259</v>
      </c>
      <c r="M229" s="59">
        <v>363648</v>
      </c>
      <c r="N229" s="10">
        <v>96</v>
      </c>
      <c r="O229" s="10">
        <v>97</v>
      </c>
      <c r="P229" s="59">
        <v>133482</v>
      </c>
      <c r="Q229" s="10">
        <v>544</v>
      </c>
      <c r="R229" s="59">
        <v>756435</v>
      </c>
    </row>
    <row r="230" spans="3:18" s="1" customFormat="1" ht="8.85" customHeight="1" x14ac:dyDescent="0.15">
      <c r="C230" s="7" t="s">
        <v>2403</v>
      </c>
      <c r="D230" s="8">
        <v>287</v>
      </c>
      <c r="E230" s="8">
        <v>4318</v>
      </c>
      <c r="F230" s="55">
        <v>2255902</v>
      </c>
      <c r="G230" s="8">
        <v>105</v>
      </c>
      <c r="H230" s="8">
        <v>1180</v>
      </c>
      <c r="I230" s="55">
        <v>237833.01</v>
      </c>
      <c r="J230" s="8">
        <v>6</v>
      </c>
      <c r="K230" s="8">
        <v>6</v>
      </c>
      <c r="L230" s="8">
        <v>6</v>
      </c>
      <c r="M230" s="55">
        <v>13080</v>
      </c>
      <c r="N230" s="8">
        <v>8</v>
      </c>
      <c r="O230" s="8">
        <v>8</v>
      </c>
      <c r="P230" s="55">
        <v>17310</v>
      </c>
      <c r="Q230" s="8">
        <v>301</v>
      </c>
      <c r="R230" s="55">
        <v>2286292</v>
      </c>
    </row>
    <row r="231" spans="3:18" s="1" customFormat="1" ht="8.85" customHeight="1" x14ac:dyDescent="0.15">
      <c r="C231" s="7" t="s">
        <v>2404</v>
      </c>
      <c r="D231" s="10">
        <v>1962</v>
      </c>
      <c r="E231" s="10">
        <v>11228</v>
      </c>
      <c r="F231" s="59">
        <v>5992723</v>
      </c>
      <c r="G231" s="10">
        <v>169</v>
      </c>
      <c r="H231" s="10">
        <v>1220</v>
      </c>
      <c r="I231" s="59">
        <v>217910.22</v>
      </c>
      <c r="J231" s="10">
        <v>42</v>
      </c>
      <c r="K231" s="10">
        <v>1433</v>
      </c>
      <c r="L231" s="10">
        <v>1433</v>
      </c>
      <c r="M231" s="59">
        <v>3090258</v>
      </c>
      <c r="N231" s="10">
        <v>952</v>
      </c>
      <c r="O231" s="10">
        <v>961</v>
      </c>
      <c r="P231" s="59">
        <v>2066195</v>
      </c>
      <c r="Q231" s="10">
        <v>4347</v>
      </c>
      <c r="R231" s="59">
        <v>11149176</v>
      </c>
    </row>
    <row r="232" spans="3:18" s="1" customFormat="1" ht="8.85" customHeight="1" x14ac:dyDescent="0.15">
      <c r="C232" s="7" t="s">
        <v>2405</v>
      </c>
      <c r="D232" s="8">
        <v>202</v>
      </c>
      <c r="E232" s="8">
        <v>1991</v>
      </c>
      <c r="F232" s="55">
        <v>717361</v>
      </c>
      <c r="G232" s="8">
        <v>1</v>
      </c>
      <c r="H232" s="8">
        <v>21</v>
      </c>
      <c r="I232" s="55">
        <v>4282.99</v>
      </c>
      <c r="J232" s="8">
        <v>4</v>
      </c>
      <c r="K232" s="8">
        <v>88</v>
      </c>
      <c r="L232" s="8">
        <v>137</v>
      </c>
      <c r="M232" s="55">
        <v>36144</v>
      </c>
      <c r="N232" s="8"/>
      <c r="O232" s="8"/>
      <c r="P232" s="55"/>
      <c r="Q232" s="8">
        <v>290</v>
      </c>
      <c r="R232" s="55">
        <v>753505</v>
      </c>
    </row>
    <row r="233" spans="3:18" s="1" customFormat="1" ht="8.85" customHeight="1" x14ac:dyDescent="0.15">
      <c r="C233" s="7" t="s">
        <v>2406</v>
      </c>
      <c r="D233" s="10">
        <v>1612</v>
      </c>
      <c r="E233" s="10">
        <v>14974</v>
      </c>
      <c r="F233" s="59">
        <v>5498811</v>
      </c>
      <c r="G233" s="10">
        <v>31</v>
      </c>
      <c r="H233" s="10">
        <v>357</v>
      </c>
      <c r="I233" s="59">
        <v>56907.08</v>
      </c>
      <c r="J233" s="10">
        <v>6</v>
      </c>
      <c r="K233" s="10">
        <v>344</v>
      </c>
      <c r="L233" s="10">
        <v>563</v>
      </c>
      <c r="M233" s="59">
        <v>148069</v>
      </c>
      <c r="N233" s="10">
        <v>1</v>
      </c>
      <c r="O233" s="10">
        <v>2</v>
      </c>
      <c r="P233" s="59">
        <v>320</v>
      </c>
      <c r="Q233" s="10">
        <v>1957</v>
      </c>
      <c r="R233" s="59">
        <v>5647200</v>
      </c>
    </row>
    <row r="234" spans="3:18" s="1" customFormat="1" ht="8.85" customHeight="1" x14ac:dyDescent="0.15">
      <c r="C234" s="7" t="s">
        <v>2407</v>
      </c>
      <c r="D234" s="8">
        <v>58</v>
      </c>
      <c r="E234" s="8">
        <v>442</v>
      </c>
      <c r="F234" s="55">
        <v>108026</v>
      </c>
      <c r="G234" s="8"/>
      <c r="H234" s="8">
        <v>0</v>
      </c>
      <c r="I234" s="55"/>
      <c r="J234" s="8">
        <v>6</v>
      </c>
      <c r="K234" s="8">
        <v>14</v>
      </c>
      <c r="L234" s="8">
        <v>19</v>
      </c>
      <c r="M234" s="55">
        <v>2660</v>
      </c>
      <c r="N234" s="8">
        <v>4</v>
      </c>
      <c r="O234" s="8">
        <v>4</v>
      </c>
      <c r="P234" s="55">
        <v>548</v>
      </c>
      <c r="Q234" s="8">
        <v>76</v>
      </c>
      <c r="R234" s="55">
        <v>111234</v>
      </c>
    </row>
    <row r="235" spans="3:18" s="1" customFormat="1" ht="8.85" customHeight="1" x14ac:dyDescent="0.15">
      <c r="C235" s="7" t="s">
        <v>2408</v>
      </c>
      <c r="D235" s="10">
        <v>451</v>
      </c>
      <c r="E235" s="10">
        <v>8931</v>
      </c>
      <c r="F235" s="59">
        <v>2501523</v>
      </c>
      <c r="G235" s="10">
        <v>13</v>
      </c>
      <c r="H235" s="10">
        <v>278</v>
      </c>
      <c r="I235" s="59">
        <v>57218.36</v>
      </c>
      <c r="J235" s="10">
        <v>36</v>
      </c>
      <c r="K235" s="10">
        <v>18</v>
      </c>
      <c r="L235" s="10">
        <v>30</v>
      </c>
      <c r="M235" s="59">
        <v>8460</v>
      </c>
      <c r="N235" s="10">
        <v>3</v>
      </c>
      <c r="O235" s="10">
        <v>33</v>
      </c>
      <c r="P235" s="59">
        <v>9306</v>
      </c>
      <c r="Q235" s="10">
        <v>472</v>
      </c>
      <c r="R235" s="59">
        <v>2519289</v>
      </c>
    </row>
    <row r="236" spans="3:18" s="1" customFormat="1" ht="8.85" customHeight="1" x14ac:dyDescent="0.15">
      <c r="C236" s="7" t="s">
        <v>2409</v>
      </c>
      <c r="D236" s="8">
        <v>1586</v>
      </c>
      <c r="E236" s="8">
        <v>20029</v>
      </c>
      <c r="F236" s="55">
        <v>6697435</v>
      </c>
      <c r="G236" s="8">
        <v>71</v>
      </c>
      <c r="H236" s="8">
        <v>762</v>
      </c>
      <c r="I236" s="55">
        <v>125285.5</v>
      </c>
      <c r="J236" s="8">
        <v>110</v>
      </c>
      <c r="K236" s="8">
        <v>152</v>
      </c>
      <c r="L236" s="8">
        <v>246</v>
      </c>
      <c r="M236" s="55">
        <v>58612</v>
      </c>
      <c r="N236" s="8">
        <v>156</v>
      </c>
      <c r="O236" s="8">
        <v>274</v>
      </c>
      <c r="P236" s="55">
        <v>57032</v>
      </c>
      <c r="Q236" s="8">
        <v>1894</v>
      </c>
      <c r="R236" s="55">
        <v>6813079</v>
      </c>
    </row>
    <row r="237" spans="3:18" s="1" customFormat="1" ht="8.85" customHeight="1" x14ac:dyDescent="0.15">
      <c r="C237" s="7" t="s">
        <v>2410</v>
      </c>
      <c r="D237" s="10">
        <v>673</v>
      </c>
      <c r="E237" s="10">
        <v>9566</v>
      </c>
      <c r="F237" s="59">
        <v>2398480</v>
      </c>
      <c r="G237" s="10">
        <v>183</v>
      </c>
      <c r="H237" s="10">
        <v>2241</v>
      </c>
      <c r="I237" s="59">
        <v>346482.86</v>
      </c>
      <c r="J237" s="10">
        <v>10</v>
      </c>
      <c r="K237" s="10">
        <v>20</v>
      </c>
      <c r="L237" s="10">
        <v>38</v>
      </c>
      <c r="M237" s="59">
        <v>5586</v>
      </c>
      <c r="N237" s="10">
        <v>25</v>
      </c>
      <c r="O237" s="10">
        <v>185</v>
      </c>
      <c r="P237" s="59">
        <v>27195</v>
      </c>
      <c r="Q237" s="10">
        <v>718</v>
      </c>
      <c r="R237" s="59">
        <v>2431261</v>
      </c>
    </row>
    <row r="238" spans="3:18" s="1" customFormat="1" ht="8.85" customHeight="1" x14ac:dyDescent="0.15">
      <c r="C238" s="7" t="s">
        <v>2411</v>
      </c>
      <c r="D238" s="8">
        <v>1004</v>
      </c>
      <c r="E238" s="8">
        <v>10122</v>
      </c>
      <c r="F238" s="55">
        <v>2119281</v>
      </c>
      <c r="G238" s="8">
        <v>39</v>
      </c>
      <c r="H238" s="8">
        <v>209</v>
      </c>
      <c r="I238" s="55">
        <v>18874.669999999998</v>
      </c>
      <c r="J238" s="8">
        <v>29</v>
      </c>
      <c r="K238" s="8">
        <v>102</v>
      </c>
      <c r="L238" s="8">
        <v>171</v>
      </c>
      <c r="M238" s="55">
        <v>25031</v>
      </c>
      <c r="N238" s="8">
        <v>185</v>
      </c>
      <c r="O238" s="8">
        <v>1076</v>
      </c>
      <c r="P238" s="55">
        <v>158172</v>
      </c>
      <c r="Q238" s="8">
        <v>1291</v>
      </c>
      <c r="R238" s="55">
        <v>2302484</v>
      </c>
    </row>
    <row r="239" spans="3:18" s="1" customFormat="1" ht="8.85" customHeight="1" x14ac:dyDescent="0.15">
      <c r="C239" s="7" t="s">
        <v>2412</v>
      </c>
      <c r="D239" s="10">
        <v>247</v>
      </c>
      <c r="E239" s="10">
        <v>3701</v>
      </c>
      <c r="F239" s="59">
        <v>1017279</v>
      </c>
      <c r="G239" s="10">
        <v>5</v>
      </c>
      <c r="H239" s="10">
        <v>215</v>
      </c>
      <c r="I239" s="59">
        <v>37049.64</v>
      </c>
      <c r="J239" s="10">
        <v>10</v>
      </c>
      <c r="K239" s="10">
        <v>11</v>
      </c>
      <c r="L239" s="10">
        <v>19</v>
      </c>
      <c r="M239" s="59">
        <v>3838</v>
      </c>
      <c r="N239" s="10">
        <v>5</v>
      </c>
      <c r="O239" s="10">
        <v>7</v>
      </c>
      <c r="P239" s="59">
        <v>1414</v>
      </c>
      <c r="Q239" s="10">
        <v>263</v>
      </c>
      <c r="R239" s="59">
        <v>1022531</v>
      </c>
    </row>
    <row r="240" spans="3:18" s="1" customFormat="1" ht="8.85" customHeight="1" x14ac:dyDescent="0.15">
      <c r="C240" s="7" t="s">
        <v>2413</v>
      </c>
      <c r="D240" s="8">
        <v>2139</v>
      </c>
      <c r="E240" s="8">
        <v>20253</v>
      </c>
      <c r="F240" s="55">
        <v>2622100</v>
      </c>
      <c r="G240" s="8">
        <v>105</v>
      </c>
      <c r="H240" s="8">
        <v>1069</v>
      </c>
      <c r="I240" s="55">
        <v>73201.77</v>
      </c>
      <c r="J240" s="8">
        <v>43</v>
      </c>
      <c r="K240" s="8">
        <v>561</v>
      </c>
      <c r="L240" s="8">
        <v>908</v>
      </c>
      <c r="M240" s="55">
        <v>144958</v>
      </c>
      <c r="N240" s="8">
        <v>624</v>
      </c>
      <c r="O240" s="8">
        <v>667</v>
      </c>
      <c r="P240" s="55">
        <v>106567</v>
      </c>
      <c r="Q240" s="8">
        <v>3324</v>
      </c>
      <c r="R240" s="55">
        <v>2873625</v>
      </c>
    </row>
    <row r="241" spans="3:18" s="1" customFormat="1" ht="8.85" customHeight="1" x14ac:dyDescent="0.15">
      <c r="C241" s="7" t="s">
        <v>2414</v>
      </c>
      <c r="D241" s="10">
        <v>180</v>
      </c>
      <c r="E241" s="10">
        <v>2146</v>
      </c>
      <c r="F241" s="59">
        <v>483258</v>
      </c>
      <c r="G241" s="10">
        <v>52</v>
      </c>
      <c r="H241" s="10">
        <v>455</v>
      </c>
      <c r="I241" s="59">
        <v>56874.84</v>
      </c>
      <c r="J241" s="10">
        <v>4</v>
      </c>
      <c r="K241" s="10">
        <v>11</v>
      </c>
      <c r="L241" s="10">
        <v>17</v>
      </c>
      <c r="M241" s="59">
        <v>2414</v>
      </c>
      <c r="N241" s="10">
        <v>1</v>
      </c>
      <c r="O241" s="10">
        <v>1</v>
      </c>
      <c r="P241" s="59">
        <v>142</v>
      </c>
      <c r="Q241" s="10">
        <v>192</v>
      </c>
      <c r="R241" s="59">
        <v>485814</v>
      </c>
    </row>
    <row r="242" spans="3:18" s="1" customFormat="1" ht="8.85" customHeight="1" x14ac:dyDescent="0.15">
      <c r="C242" s="7" t="s">
        <v>2415</v>
      </c>
      <c r="D242" s="8">
        <v>272</v>
      </c>
      <c r="E242" s="8">
        <v>2416</v>
      </c>
      <c r="F242" s="55">
        <v>442220</v>
      </c>
      <c r="G242" s="8">
        <v>3</v>
      </c>
      <c r="H242" s="8">
        <v>15</v>
      </c>
      <c r="I242" s="55">
        <v>1711.78</v>
      </c>
      <c r="J242" s="8">
        <v>9</v>
      </c>
      <c r="K242" s="8">
        <v>97</v>
      </c>
      <c r="L242" s="8">
        <v>133</v>
      </c>
      <c r="M242" s="55">
        <v>18841</v>
      </c>
      <c r="N242" s="8">
        <v>328</v>
      </c>
      <c r="O242" s="8">
        <v>391</v>
      </c>
      <c r="P242" s="55">
        <v>55498</v>
      </c>
      <c r="Q242" s="8">
        <v>697</v>
      </c>
      <c r="R242" s="55">
        <v>516559</v>
      </c>
    </row>
    <row r="243" spans="3:18" s="1" customFormat="1" ht="8.85" customHeight="1" x14ac:dyDescent="0.15">
      <c r="C243" s="7" t="s">
        <v>2416</v>
      </c>
      <c r="D243" s="10">
        <v>258</v>
      </c>
      <c r="E243" s="10">
        <v>2187</v>
      </c>
      <c r="F243" s="59">
        <v>535210</v>
      </c>
      <c r="G243" s="10">
        <v>1</v>
      </c>
      <c r="H243" s="10">
        <v>6</v>
      </c>
      <c r="I243" s="59">
        <v>827.95</v>
      </c>
      <c r="J243" s="10">
        <v>4</v>
      </c>
      <c r="K243" s="10">
        <v>26</v>
      </c>
      <c r="L243" s="10">
        <v>38</v>
      </c>
      <c r="M243" s="59">
        <v>6341</v>
      </c>
      <c r="N243" s="10">
        <v>4</v>
      </c>
      <c r="O243" s="10">
        <v>4</v>
      </c>
      <c r="P243" s="59">
        <v>668</v>
      </c>
      <c r="Q243" s="10">
        <v>288</v>
      </c>
      <c r="R243" s="59">
        <v>542219</v>
      </c>
    </row>
    <row r="244" spans="3:18" s="1" customFormat="1" ht="8.85" customHeight="1" x14ac:dyDescent="0.15">
      <c r="C244" s="7" t="s">
        <v>2417</v>
      </c>
      <c r="D244" s="8">
        <v>502</v>
      </c>
      <c r="E244" s="8">
        <v>3558</v>
      </c>
      <c r="F244" s="55">
        <v>998124</v>
      </c>
      <c r="G244" s="8">
        <v>14</v>
      </c>
      <c r="H244" s="8">
        <v>97</v>
      </c>
      <c r="I244" s="55">
        <v>14707.1</v>
      </c>
      <c r="J244" s="8">
        <v>11</v>
      </c>
      <c r="K244" s="8">
        <v>134</v>
      </c>
      <c r="L244" s="8">
        <v>213</v>
      </c>
      <c r="M244" s="55">
        <v>38953</v>
      </c>
      <c r="N244" s="8">
        <v>43</v>
      </c>
      <c r="O244" s="8">
        <v>52</v>
      </c>
      <c r="P244" s="55">
        <v>9419</v>
      </c>
      <c r="Q244" s="8">
        <v>679</v>
      </c>
      <c r="R244" s="55">
        <v>1046496</v>
      </c>
    </row>
    <row r="245" spans="3:18" s="1" customFormat="1" ht="8.85" customHeight="1" x14ac:dyDescent="0.15">
      <c r="C245" s="7" t="s">
        <v>2418</v>
      </c>
      <c r="D245" s="10">
        <v>645</v>
      </c>
      <c r="E245" s="10">
        <v>7042</v>
      </c>
      <c r="F245" s="59">
        <v>1534712</v>
      </c>
      <c r="G245" s="10">
        <v>36</v>
      </c>
      <c r="H245" s="10">
        <v>280</v>
      </c>
      <c r="I245" s="59">
        <v>50697.98</v>
      </c>
      <c r="J245" s="10">
        <v>9</v>
      </c>
      <c r="K245" s="10">
        <v>143</v>
      </c>
      <c r="L245" s="10">
        <v>216</v>
      </c>
      <c r="M245" s="59">
        <v>47910</v>
      </c>
      <c r="N245" s="10">
        <v>80</v>
      </c>
      <c r="O245" s="10">
        <v>80</v>
      </c>
      <c r="P245" s="59">
        <v>17641</v>
      </c>
      <c r="Q245" s="10">
        <v>868</v>
      </c>
      <c r="R245" s="59">
        <v>1600263</v>
      </c>
    </row>
    <row r="246" spans="3:18" s="1" customFormat="1" ht="8.85" customHeight="1" x14ac:dyDescent="0.15">
      <c r="C246" s="7" t="s">
        <v>2419</v>
      </c>
      <c r="D246" s="8">
        <v>398</v>
      </c>
      <c r="E246" s="8">
        <v>4866</v>
      </c>
      <c r="F246" s="55">
        <v>1035911</v>
      </c>
      <c r="G246" s="8">
        <v>55</v>
      </c>
      <c r="H246" s="8">
        <v>575</v>
      </c>
      <c r="I246" s="55">
        <v>136482.42000000001</v>
      </c>
      <c r="J246" s="8">
        <v>124</v>
      </c>
      <c r="K246" s="8">
        <v>252</v>
      </c>
      <c r="L246" s="8">
        <v>353</v>
      </c>
      <c r="M246" s="55">
        <v>86426</v>
      </c>
      <c r="N246" s="8">
        <v>188</v>
      </c>
      <c r="O246" s="8">
        <v>189</v>
      </c>
      <c r="P246" s="55">
        <v>46067</v>
      </c>
      <c r="Q246" s="8">
        <v>838</v>
      </c>
      <c r="R246" s="55">
        <v>1168404</v>
      </c>
    </row>
    <row r="247" spans="3:18" s="1" customFormat="1" ht="8.85" customHeight="1" x14ac:dyDescent="0.15">
      <c r="C247" s="7" t="s">
        <v>2420</v>
      </c>
      <c r="D247" s="10">
        <v>65</v>
      </c>
      <c r="E247" s="10">
        <v>648</v>
      </c>
      <c r="F247" s="59">
        <v>218450</v>
      </c>
      <c r="G247" s="10">
        <v>31</v>
      </c>
      <c r="H247" s="10">
        <v>244</v>
      </c>
      <c r="I247" s="59">
        <v>53266.559999999998</v>
      </c>
      <c r="J247" s="10"/>
      <c r="K247" s="10">
        <v>3</v>
      </c>
      <c r="L247" s="10">
        <v>4</v>
      </c>
      <c r="M247" s="59">
        <v>1156</v>
      </c>
      <c r="N247" s="10"/>
      <c r="O247" s="10"/>
      <c r="P247" s="59"/>
      <c r="Q247" s="10">
        <v>68</v>
      </c>
      <c r="R247" s="59">
        <v>219606</v>
      </c>
    </row>
    <row r="248" spans="3:18" s="1" customFormat="1" ht="8.85" customHeight="1" x14ac:dyDescent="0.15">
      <c r="C248" s="7" t="s">
        <v>2421</v>
      </c>
      <c r="D248" s="8">
        <v>98</v>
      </c>
      <c r="E248" s="8">
        <v>736</v>
      </c>
      <c r="F248" s="55">
        <v>162792</v>
      </c>
      <c r="G248" s="8">
        <v>23</v>
      </c>
      <c r="H248" s="8">
        <v>112</v>
      </c>
      <c r="I248" s="55">
        <v>24085.06</v>
      </c>
      <c r="J248" s="8">
        <v>1</v>
      </c>
      <c r="K248" s="8">
        <v>166</v>
      </c>
      <c r="L248" s="8">
        <v>167</v>
      </c>
      <c r="M248" s="55">
        <v>48254</v>
      </c>
      <c r="N248" s="8">
        <v>30</v>
      </c>
      <c r="O248" s="8">
        <v>30</v>
      </c>
      <c r="P248" s="55">
        <v>8670</v>
      </c>
      <c r="Q248" s="8">
        <v>294</v>
      </c>
      <c r="R248" s="55">
        <v>219716</v>
      </c>
    </row>
    <row r="249" spans="3:18" s="1" customFormat="1" ht="8.85" customHeight="1" x14ac:dyDescent="0.15">
      <c r="C249" s="7" t="s">
        <v>2422</v>
      </c>
      <c r="D249" s="10">
        <v>18</v>
      </c>
      <c r="E249" s="10">
        <v>101</v>
      </c>
      <c r="F249" s="59">
        <v>22483</v>
      </c>
      <c r="G249" s="10">
        <v>2</v>
      </c>
      <c r="H249" s="10">
        <v>7</v>
      </c>
      <c r="I249" s="59">
        <v>1622.29</v>
      </c>
      <c r="J249" s="10"/>
      <c r="K249" s="10">
        <v>223</v>
      </c>
      <c r="L249" s="10">
        <v>224</v>
      </c>
      <c r="M249" s="59">
        <v>77624</v>
      </c>
      <c r="N249" s="10">
        <v>16</v>
      </c>
      <c r="O249" s="10">
        <v>16</v>
      </c>
      <c r="P249" s="59">
        <v>5552</v>
      </c>
      <c r="Q249" s="10">
        <v>257</v>
      </c>
      <c r="R249" s="59">
        <v>105659</v>
      </c>
    </row>
    <row r="250" spans="3:18" s="1" customFormat="1" ht="8.85" customHeight="1" x14ac:dyDescent="0.15">
      <c r="C250" s="7" t="s">
        <v>2423</v>
      </c>
      <c r="D250" s="8">
        <v>305</v>
      </c>
      <c r="E250" s="8">
        <v>3075</v>
      </c>
      <c r="F250" s="55">
        <v>943103</v>
      </c>
      <c r="G250" s="8">
        <v>104</v>
      </c>
      <c r="H250" s="8">
        <v>891</v>
      </c>
      <c r="I250" s="55">
        <v>161930.5</v>
      </c>
      <c r="J250" s="8">
        <v>4</v>
      </c>
      <c r="K250" s="8">
        <v>10</v>
      </c>
      <c r="L250" s="8">
        <v>14</v>
      </c>
      <c r="M250" s="55">
        <v>2422</v>
      </c>
      <c r="N250" s="8"/>
      <c r="O250" s="8"/>
      <c r="P250" s="55"/>
      <c r="Q250" s="8">
        <v>315</v>
      </c>
      <c r="R250" s="55">
        <v>945525</v>
      </c>
    </row>
    <row r="251" spans="3:18" s="1" customFormat="1" ht="8.85" customHeight="1" x14ac:dyDescent="0.15">
      <c r="C251" s="7" t="s">
        <v>2424</v>
      </c>
      <c r="D251" s="10">
        <v>412</v>
      </c>
      <c r="E251" s="10">
        <v>3128</v>
      </c>
      <c r="F251" s="59">
        <v>627920</v>
      </c>
      <c r="G251" s="10">
        <v>49</v>
      </c>
      <c r="H251" s="10">
        <v>426</v>
      </c>
      <c r="I251" s="59">
        <v>68026.52</v>
      </c>
      <c r="J251" s="10">
        <v>2</v>
      </c>
      <c r="K251" s="10">
        <v>528</v>
      </c>
      <c r="L251" s="10">
        <v>747</v>
      </c>
      <c r="M251" s="59">
        <v>129231</v>
      </c>
      <c r="N251" s="10">
        <v>4</v>
      </c>
      <c r="O251" s="10">
        <v>4</v>
      </c>
      <c r="P251" s="59">
        <v>635</v>
      </c>
      <c r="Q251" s="10">
        <v>944</v>
      </c>
      <c r="R251" s="59">
        <v>757786</v>
      </c>
    </row>
    <row r="252" spans="3:18" s="1" customFormat="1" ht="8.85" customHeight="1" x14ac:dyDescent="0.15">
      <c r="C252" s="7" t="s">
        <v>2425</v>
      </c>
      <c r="D252" s="8">
        <v>206</v>
      </c>
      <c r="E252" s="8">
        <v>627</v>
      </c>
      <c r="F252" s="55">
        <v>305064</v>
      </c>
      <c r="G252" s="8">
        <v>25</v>
      </c>
      <c r="H252" s="8">
        <v>70</v>
      </c>
      <c r="I252" s="55">
        <v>15483.84</v>
      </c>
      <c r="J252" s="8">
        <v>2</v>
      </c>
      <c r="K252" s="8">
        <v>165</v>
      </c>
      <c r="L252" s="8">
        <v>169</v>
      </c>
      <c r="M252" s="55">
        <v>48334</v>
      </c>
      <c r="N252" s="8">
        <v>8</v>
      </c>
      <c r="O252" s="8">
        <v>8</v>
      </c>
      <c r="P252" s="55">
        <v>2288</v>
      </c>
      <c r="Q252" s="8">
        <v>379</v>
      </c>
      <c r="R252" s="55">
        <v>355686</v>
      </c>
    </row>
    <row r="253" spans="3:18" s="1" customFormat="1" ht="8.85" customHeight="1" x14ac:dyDescent="0.15">
      <c r="C253" s="7" t="s">
        <v>2426</v>
      </c>
      <c r="D253" s="10">
        <v>407</v>
      </c>
      <c r="E253" s="10">
        <v>3415</v>
      </c>
      <c r="F253" s="59">
        <v>988657</v>
      </c>
      <c r="G253" s="10">
        <v>59</v>
      </c>
      <c r="H253" s="10">
        <v>509</v>
      </c>
      <c r="I253" s="59">
        <v>96344.02</v>
      </c>
      <c r="J253" s="10">
        <v>15</v>
      </c>
      <c r="K253" s="10">
        <v>378</v>
      </c>
      <c r="L253" s="10">
        <v>496</v>
      </c>
      <c r="M253" s="59">
        <v>127165</v>
      </c>
      <c r="N253" s="10">
        <v>568</v>
      </c>
      <c r="O253" s="10">
        <v>637</v>
      </c>
      <c r="P253" s="59">
        <v>163388</v>
      </c>
      <c r="Q253" s="10">
        <v>1353</v>
      </c>
      <c r="R253" s="59">
        <v>1279210</v>
      </c>
    </row>
    <row r="254" spans="3:18" s="1" customFormat="1" ht="8.85" customHeight="1" x14ac:dyDescent="0.15">
      <c r="C254" s="7" t="s">
        <v>2427</v>
      </c>
      <c r="D254" s="8">
        <v>1142</v>
      </c>
      <c r="E254" s="8">
        <v>5103</v>
      </c>
      <c r="F254" s="55">
        <v>6354237</v>
      </c>
      <c r="G254" s="8">
        <v>12</v>
      </c>
      <c r="H254" s="8">
        <v>111</v>
      </c>
      <c r="I254" s="55">
        <v>13458.94</v>
      </c>
      <c r="J254" s="8">
        <v>10</v>
      </c>
      <c r="K254" s="8">
        <v>46</v>
      </c>
      <c r="L254" s="8">
        <v>46</v>
      </c>
      <c r="M254" s="55">
        <v>179581</v>
      </c>
      <c r="N254" s="8"/>
      <c r="O254" s="8"/>
      <c r="P254" s="55"/>
      <c r="Q254" s="8">
        <v>1188</v>
      </c>
      <c r="R254" s="55">
        <v>6533818</v>
      </c>
    </row>
    <row r="255" spans="3:18" s="1" customFormat="1" ht="8.85" customHeight="1" x14ac:dyDescent="0.15">
      <c r="C255" s="7" t="s">
        <v>2428</v>
      </c>
      <c r="D255" s="10">
        <v>3177</v>
      </c>
      <c r="E255" s="10">
        <v>11724</v>
      </c>
      <c r="F255" s="59">
        <v>14231928</v>
      </c>
      <c r="G255" s="10">
        <v>15</v>
      </c>
      <c r="H255" s="10">
        <v>98</v>
      </c>
      <c r="I255" s="59">
        <v>11119.07</v>
      </c>
      <c r="J255" s="10">
        <v>49</v>
      </c>
      <c r="K255" s="10">
        <v>248</v>
      </c>
      <c r="L255" s="10">
        <v>248</v>
      </c>
      <c r="M255" s="59">
        <v>782980</v>
      </c>
      <c r="N255" s="10">
        <v>10</v>
      </c>
      <c r="O255" s="10">
        <v>10</v>
      </c>
      <c r="P255" s="59">
        <v>29128</v>
      </c>
      <c r="Q255" s="10">
        <v>3435</v>
      </c>
      <c r="R255" s="59">
        <v>15044036</v>
      </c>
    </row>
    <row r="256" spans="3:18" s="1" customFormat="1" ht="8.85" customHeight="1" x14ac:dyDescent="0.15">
      <c r="C256" s="7" t="s">
        <v>2429</v>
      </c>
      <c r="D256" s="8">
        <v>625</v>
      </c>
      <c r="E256" s="8">
        <v>2373</v>
      </c>
      <c r="F256" s="55">
        <v>3373223</v>
      </c>
      <c r="G256" s="8">
        <v>8</v>
      </c>
      <c r="H256" s="8">
        <v>102</v>
      </c>
      <c r="I256" s="55">
        <v>12780.6</v>
      </c>
      <c r="J256" s="8">
        <v>1</v>
      </c>
      <c r="K256" s="8">
        <v>157</v>
      </c>
      <c r="L256" s="8">
        <v>157</v>
      </c>
      <c r="M256" s="55">
        <v>610970</v>
      </c>
      <c r="N256" s="8">
        <v>2</v>
      </c>
      <c r="O256" s="8">
        <v>2</v>
      </c>
      <c r="P256" s="55">
        <v>7825</v>
      </c>
      <c r="Q256" s="8">
        <v>784</v>
      </c>
      <c r="R256" s="55">
        <v>3992018</v>
      </c>
    </row>
    <row r="257" spans="3:18" s="1" customFormat="1" ht="8.85" customHeight="1" x14ac:dyDescent="0.15">
      <c r="C257" s="7" t="s">
        <v>2430</v>
      </c>
      <c r="D257" s="10">
        <v>3676</v>
      </c>
      <c r="E257" s="10">
        <v>9230</v>
      </c>
      <c r="F257" s="59">
        <v>13382596</v>
      </c>
      <c r="G257" s="10">
        <v>6</v>
      </c>
      <c r="H257" s="10">
        <v>57</v>
      </c>
      <c r="I257" s="59">
        <v>6740.2</v>
      </c>
      <c r="J257" s="10">
        <v>17</v>
      </c>
      <c r="K257" s="10">
        <v>3261</v>
      </c>
      <c r="L257" s="10">
        <v>3261</v>
      </c>
      <c r="M257" s="59">
        <v>8437668</v>
      </c>
      <c r="N257" s="10">
        <v>1707</v>
      </c>
      <c r="O257" s="10">
        <v>1713</v>
      </c>
      <c r="P257" s="59">
        <v>4029591</v>
      </c>
      <c r="Q257" s="10">
        <v>8644</v>
      </c>
      <c r="R257" s="59">
        <v>25849855</v>
      </c>
    </row>
    <row r="258" spans="3:18" s="1" customFormat="1" ht="8.85" customHeight="1" x14ac:dyDescent="0.15">
      <c r="C258" s="7" t="s">
        <v>2431</v>
      </c>
      <c r="D258" s="8">
        <v>1038</v>
      </c>
      <c r="E258" s="8">
        <v>3341</v>
      </c>
      <c r="F258" s="55">
        <v>2539125</v>
      </c>
      <c r="G258" s="8">
        <v>18</v>
      </c>
      <c r="H258" s="8">
        <v>61</v>
      </c>
      <c r="I258" s="55">
        <v>13528.29</v>
      </c>
      <c r="J258" s="8">
        <v>16</v>
      </c>
      <c r="K258" s="8">
        <v>538</v>
      </c>
      <c r="L258" s="8">
        <v>538</v>
      </c>
      <c r="M258" s="55">
        <v>963284</v>
      </c>
      <c r="N258" s="8">
        <v>704</v>
      </c>
      <c r="O258" s="8">
        <v>706</v>
      </c>
      <c r="P258" s="55">
        <v>1255594</v>
      </c>
      <c r="Q258" s="8">
        <v>2280</v>
      </c>
      <c r="R258" s="55">
        <v>4758003</v>
      </c>
    </row>
    <row r="259" spans="3:18" s="1" customFormat="1" ht="8.85" customHeight="1" x14ac:dyDescent="0.15">
      <c r="C259" s="7" t="s">
        <v>2432</v>
      </c>
      <c r="D259" s="10">
        <v>92</v>
      </c>
      <c r="E259" s="10">
        <v>247</v>
      </c>
      <c r="F259" s="59">
        <v>91584</v>
      </c>
      <c r="G259" s="10">
        <v>5</v>
      </c>
      <c r="H259" s="10">
        <v>35</v>
      </c>
      <c r="I259" s="59">
        <v>2788.8</v>
      </c>
      <c r="J259" s="10">
        <v>1</v>
      </c>
      <c r="K259" s="10">
        <v>586</v>
      </c>
      <c r="L259" s="10">
        <v>586</v>
      </c>
      <c r="M259" s="59">
        <v>570732</v>
      </c>
      <c r="N259" s="10">
        <v>2705</v>
      </c>
      <c r="O259" s="10">
        <v>2718</v>
      </c>
      <c r="P259" s="59">
        <v>2629126</v>
      </c>
      <c r="Q259" s="10">
        <v>3383</v>
      </c>
      <c r="R259" s="59">
        <v>3291442</v>
      </c>
    </row>
    <row r="260" spans="3:18" s="1" customFormat="1" ht="8.85" customHeight="1" x14ac:dyDescent="0.15">
      <c r="C260" s="7" t="s">
        <v>2433</v>
      </c>
      <c r="D260" s="8">
        <v>78</v>
      </c>
      <c r="E260" s="8">
        <v>1998</v>
      </c>
      <c r="F260" s="55">
        <v>772138</v>
      </c>
      <c r="G260" s="8">
        <v>27</v>
      </c>
      <c r="H260" s="8">
        <v>666</v>
      </c>
      <c r="I260" s="55">
        <v>128570.36</v>
      </c>
      <c r="J260" s="8">
        <v>9</v>
      </c>
      <c r="K260" s="8">
        <v>4</v>
      </c>
      <c r="L260" s="8">
        <v>4</v>
      </c>
      <c r="M260" s="55">
        <v>11368</v>
      </c>
      <c r="N260" s="8"/>
      <c r="O260" s="8"/>
      <c r="P260" s="55"/>
      <c r="Q260" s="8">
        <v>82</v>
      </c>
      <c r="R260" s="55">
        <v>783506</v>
      </c>
    </row>
    <row r="261" spans="3:18" s="1" customFormat="1" ht="8.85" customHeight="1" x14ac:dyDescent="0.15">
      <c r="C261" s="7" t="s">
        <v>2434</v>
      </c>
      <c r="D261" s="10">
        <v>265</v>
      </c>
      <c r="E261" s="10">
        <v>2367</v>
      </c>
      <c r="F261" s="59">
        <v>1059533</v>
      </c>
      <c r="G261" s="10">
        <v>11</v>
      </c>
      <c r="H261" s="10">
        <v>153</v>
      </c>
      <c r="I261" s="59">
        <v>20175.849999999999</v>
      </c>
      <c r="J261" s="10">
        <v>23</v>
      </c>
      <c r="K261" s="10">
        <v>48</v>
      </c>
      <c r="L261" s="10">
        <v>48</v>
      </c>
      <c r="M261" s="59">
        <v>142946</v>
      </c>
      <c r="N261" s="10">
        <v>77</v>
      </c>
      <c r="O261" s="10">
        <v>77</v>
      </c>
      <c r="P261" s="59">
        <v>224504</v>
      </c>
      <c r="Q261" s="10">
        <v>390</v>
      </c>
      <c r="R261" s="59">
        <v>1426983</v>
      </c>
    </row>
    <row r="262" spans="3:18" s="1" customFormat="1" ht="8.85" customHeight="1" x14ac:dyDescent="0.15">
      <c r="C262" s="7" t="s">
        <v>2435</v>
      </c>
      <c r="D262" s="8">
        <v>235</v>
      </c>
      <c r="E262" s="8">
        <v>2086</v>
      </c>
      <c r="F262" s="55">
        <v>1033555</v>
      </c>
      <c r="G262" s="8">
        <v>16</v>
      </c>
      <c r="H262" s="8">
        <v>259</v>
      </c>
      <c r="I262" s="55">
        <v>49689.64</v>
      </c>
      <c r="J262" s="8">
        <v>5</v>
      </c>
      <c r="K262" s="8">
        <v>27</v>
      </c>
      <c r="L262" s="8">
        <v>27</v>
      </c>
      <c r="M262" s="55">
        <v>81926</v>
      </c>
      <c r="N262" s="8">
        <v>24</v>
      </c>
      <c r="O262" s="8">
        <v>24</v>
      </c>
      <c r="P262" s="55">
        <v>72167</v>
      </c>
      <c r="Q262" s="8">
        <v>286</v>
      </c>
      <c r="R262" s="55">
        <v>1187648</v>
      </c>
    </row>
    <row r="263" spans="3:18" s="1" customFormat="1" ht="8.85" customHeight="1" x14ac:dyDescent="0.15">
      <c r="C263" s="7" t="s">
        <v>2436</v>
      </c>
      <c r="D263" s="10">
        <v>1516</v>
      </c>
      <c r="E263" s="10">
        <v>6381</v>
      </c>
      <c r="F263" s="59">
        <v>2344939</v>
      </c>
      <c r="G263" s="10">
        <v>47</v>
      </c>
      <c r="H263" s="10">
        <v>619</v>
      </c>
      <c r="I263" s="59">
        <v>95470.92</v>
      </c>
      <c r="J263" s="10">
        <v>35</v>
      </c>
      <c r="K263" s="10">
        <v>1594</v>
      </c>
      <c r="L263" s="10">
        <v>1594</v>
      </c>
      <c r="M263" s="59">
        <v>2125809</v>
      </c>
      <c r="N263" s="10">
        <v>8422</v>
      </c>
      <c r="O263" s="10">
        <v>8488</v>
      </c>
      <c r="P263" s="59">
        <v>10972095</v>
      </c>
      <c r="Q263" s="10">
        <v>11532</v>
      </c>
      <c r="R263" s="59">
        <v>15442843</v>
      </c>
    </row>
    <row r="264" spans="3:18" s="1" customFormat="1" ht="8.85" customHeight="1" x14ac:dyDescent="0.15">
      <c r="C264" s="7" t="s">
        <v>2437</v>
      </c>
      <c r="D264" s="8">
        <v>254</v>
      </c>
      <c r="E264" s="8">
        <v>928</v>
      </c>
      <c r="F264" s="55">
        <v>413101</v>
      </c>
      <c r="G264" s="8">
        <v>26</v>
      </c>
      <c r="H264" s="8">
        <v>256</v>
      </c>
      <c r="I264" s="55">
        <v>26739.42</v>
      </c>
      <c r="J264" s="8">
        <v>1</v>
      </c>
      <c r="K264" s="8">
        <v>1197</v>
      </c>
      <c r="L264" s="8">
        <v>1197</v>
      </c>
      <c r="M264" s="55">
        <v>1820515</v>
      </c>
      <c r="N264" s="8">
        <v>2094</v>
      </c>
      <c r="O264" s="8">
        <v>2122</v>
      </c>
      <c r="P264" s="55">
        <v>3192761</v>
      </c>
      <c r="Q264" s="8">
        <v>3545</v>
      </c>
      <c r="R264" s="55">
        <v>5426377</v>
      </c>
    </row>
    <row r="265" spans="3:18" s="1" customFormat="1" ht="8.85" customHeight="1" x14ac:dyDescent="0.15">
      <c r="C265" s="7" t="s">
        <v>2438</v>
      </c>
      <c r="D265" s="10">
        <v>470</v>
      </c>
      <c r="E265" s="10">
        <v>1785</v>
      </c>
      <c r="F265" s="59">
        <v>949545</v>
      </c>
      <c r="G265" s="10">
        <v>10</v>
      </c>
      <c r="H265" s="10">
        <v>165</v>
      </c>
      <c r="I265" s="59">
        <v>39006.51</v>
      </c>
      <c r="J265" s="10">
        <v>4</v>
      </c>
      <c r="K265" s="10">
        <v>291</v>
      </c>
      <c r="L265" s="10">
        <v>291</v>
      </c>
      <c r="M265" s="59">
        <v>564361</v>
      </c>
      <c r="N265" s="10">
        <v>942</v>
      </c>
      <c r="O265" s="10">
        <v>943</v>
      </c>
      <c r="P265" s="59">
        <v>1804114</v>
      </c>
      <c r="Q265" s="10">
        <v>1703</v>
      </c>
      <c r="R265" s="59">
        <v>3318020</v>
      </c>
    </row>
    <row r="266" spans="3:18" s="1" customFormat="1" ht="8.85" customHeight="1" x14ac:dyDescent="0.15">
      <c r="C266" s="7" t="s">
        <v>2439</v>
      </c>
      <c r="D266" s="8">
        <v>162</v>
      </c>
      <c r="E266" s="8">
        <v>2915</v>
      </c>
      <c r="F266" s="55">
        <v>754614</v>
      </c>
      <c r="G266" s="8">
        <v>92</v>
      </c>
      <c r="H266" s="8">
        <v>1391</v>
      </c>
      <c r="I266" s="55">
        <v>325250.08</v>
      </c>
      <c r="J266" s="8">
        <v>4</v>
      </c>
      <c r="K266" s="8">
        <v>13</v>
      </c>
      <c r="L266" s="8">
        <v>13</v>
      </c>
      <c r="M266" s="55">
        <v>15127</v>
      </c>
      <c r="N266" s="8">
        <v>11</v>
      </c>
      <c r="O266" s="8">
        <v>11</v>
      </c>
      <c r="P266" s="55">
        <v>12859</v>
      </c>
      <c r="Q266" s="8">
        <v>186</v>
      </c>
      <c r="R266" s="55">
        <v>782600</v>
      </c>
    </row>
    <row r="267" spans="3:18" s="1" customFormat="1" ht="8.85" customHeight="1" x14ac:dyDescent="0.15">
      <c r="C267" s="7" t="s">
        <v>2440</v>
      </c>
      <c r="D267" s="10">
        <v>562</v>
      </c>
      <c r="E267" s="10">
        <v>3028</v>
      </c>
      <c r="F267" s="59">
        <v>702797</v>
      </c>
      <c r="G267" s="10">
        <v>37</v>
      </c>
      <c r="H267" s="10">
        <v>481</v>
      </c>
      <c r="I267" s="59">
        <v>39641.089999999997</v>
      </c>
      <c r="J267" s="10">
        <v>3</v>
      </c>
      <c r="K267" s="10">
        <v>753</v>
      </c>
      <c r="L267" s="10">
        <v>753</v>
      </c>
      <c r="M267" s="59">
        <v>883506</v>
      </c>
      <c r="N267" s="10">
        <v>5122</v>
      </c>
      <c r="O267" s="10">
        <v>5169</v>
      </c>
      <c r="P267" s="59">
        <v>6008945</v>
      </c>
      <c r="Q267" s="10">
        <v>6437</v>
      </c>
      <c r="R267" s="59">
        <v>7595248</v>
      </c>
    </row>
    <row r="268" spans="3:18" s="1" customFormat="1" ht="8.85" customHeight="1" x14ac:dyDescent="0.15">
      <c r="C268" s="7" t="s">
        <v>2441</v>
      </c>
      <c r="D268" s="8">
        <v>660</v>
      </c>
      <c r="E268" s="8">
        <v>11227</v>
      </c>
      <c r="F268" s="55">
        <v>2920839</v>
      </c>
      <c r="G268" s="8">
        <v>35</v>
      </c>
      <c r="H268" s="8">
        <v>1418</v>
      </c>
      <c r="I268" s="55">
        <v>174340.5</v>
      </c>
      <c r="J268" s="8">
        <v>10</v>
      </c>
      <c r="K268" s="8">
        <v>18</v>
      </c>
      <c r="L268" s="8">
        <v>29</v>
      </c>
      <c r="M268" s="55">
        <v>5684</v>
      </c>
      <c r="N268" s="8">
        <v>18</v>
      </c>
      <c r="O268" s="8">
        <v>90</v>
      </c>
      <c r="P268" s="55">
        <v>17640</v>
      </c>
      <c r="Q268" s="8">
        <v>696</v>
      </c>
      <c r="R268" s="55">
        <v>2944163</v>
      </c>
    </row>
    <row r="269" spans="3:18" s="1" customFormat="1" ht="8.85" customHeight="1" x14ac:dyDescent="0.15">
      <c r="C269" s="7" t="s">
        <v>2442</v>
      </c>
      <c r="D269" s="10">
        <v>212</v>
      </c>
      <c r="E269" s="10">
        <v>3046</v>
      </c>
      <c r="F269" s="59">
        <v>666586</v>
      </c>
      <c r="G269" s="10">
        <v>52</v>
      </c>
      <c r="H269" s="10">
        <v>597</v>
      </c>
      <c r="I269" s="59">
        <v>78029.75</v>
      </c>
      <c r="J269" s="10">
        <v>6</v>
      </c>
      <c r="K269" s="10">
        <v>4</v>
      </c>
      <c r="L269" s="10">
        <v>7</v>
      </c>
      <c r="M269" s="59">
        <v>857</v>
      </c>
      <c r="N269" s="10">
        <v>1</v>
      </c>
      <c r="O269" s="10">
        <v>11</v>
      </c>
      <c r="P269" s="59">
        <v>1353</v>
      </c>
      <c r="Q269" s="10">
        <v>217</v>
      </c>
      <c r="R269" s="59">
        <v>668796</v>
      </c>
    </row>
    <row r="270" spans="3:18" s="1" customFormat="1" ht="8.85" customHeight="1" x14ac:dyDescent="0.15">
      <c r="C270" s="7" t="s">
        <v>2443</v>
      </c>
      <c r="D270" s="8">
        <v>368</v>
      </c>
      <c r="E270" s="8">
        <v>3653</v>
      </c>
      <c r="F270" s="55">
        <v>831452</v>
      </c>
      <c r="G270" s="8">
        <v>4</v>
      </c>
      <c r="H270" s="8">
        <v>60</v>
      </c>
      <c r="I270" s="55">
        <v>6055.8</v>
      </c>
      <c r="J270" s="8"/>
      <c r="K270" s="8">
        <v>24</v>
      </c>
      <c r="L270" s="8">
        <v>35</v>
      </c>
      <c r="M270" s="55">
        <v>4269</v>
      </c>
      <c r="N270" s="8">
        <v>263</v>
      </c>
      <c r="O270" s="8">
        <v>2048</v>
      </c>
      <c r="P270" s="55">
        <v>251900</v>
      </c>
      <c r="Q270" s="8">
        <v>655</v>
      </c>
      <c r="R270" s="55">
        <v>1087621</v>
      </c>
    </row>
    <row r="271" spans="3:18" s="1" customFormat="1" ht="8.85" customHeight="1" x14ac:dyDescent="0.15">
      <c r="C271" s="7" t="s">
        <v>2444</v>
      </c>
      <c r="D271" s="10">
        <v>282</v>
      </c>
      <c r="E271" s="10">
        <v>4084</v>
      </c>
      <c r="F271" s="59">
        <v>1310821</v>
      </c>
      <c r="G271" s="10">
        <v>129</v>
      </c>
      <c r="H271" s="10">
        <v>1177</v>
      </c>
      <c r="I271" s="59">
        <v>261642.18</v>
      </c>
      <c r="J271" s="10">
        <v>3</v>
      </c>
      <c r="K271" s="10">
        <v>12</v>
      </c>
      <c r="L271" s="10">
        <v>22</v>
      </c>
      <c r="M271" s="59">
        <v>4278</v>
      </c>
      <c r="N271" s="10">
        <v>3</v>
      </c>
      <c r="O271" s="10">
        <v>3</v>
      </c>
      <c r="P271" s="59">
        <v>538</v>
      </c>
      <c r="Q271" s="10">
        <v>297</v>
      </c>
      <c r="R271" s="59">
        <v>1315637</v>
      </c>
    </row>
    <row r="272" spans="3:18" s="1" customFormat="1" ht="8.85" customHeight="1" x14ac:dyDescent="0.15">
      <c r="C272" s="7" t="s">
        <v>2445</v>
      </c>
      <c r="D272" s="8">
        <v>67</v>
      </c>
      <c r="E272" s="8">
        <v>659</v>
      </c>
      <c r="F272" s="55">
        <v>154690</v>
      </c>
      <c r="G272" s="8">
        <v>4</v>
      </c>
      <c r="H272" s="8">
        <v>29</v>
      </c>
      <c r="I272" s="55">
        <v>5198.6099999999997</v>
      </c>
      <c r="J272" s="8">
        <v>1</v>
      </c>
      <c r="K272" s="8">
        <v>20</v>
      </c>
      <c r="L272" s="8">
        <v>27</v>
      </c>
      <c r="M272" s="55">
        <v>5223</v>
      </c>
      <c r="N272" s="8">
        <v>19</v>
      </c>
      <c r="O272" s="8">
        <v>19</v>
      </c>
      <c r="P272" s="55">
        <v>3639</v>
      </c>
      <c r="Q272" s="8">
        <v>106</v>
      </c>
      <c r="R272" s="55">
        <v>163552</v>
      </c>
    </row>
    <row r="273" spans="3:18" s="1" customFormat="1" ht="8.85" customHeight="1" x14ac:dyDescent="0.15">
      <c r="C273" s="7" t="s">
        <v>2446</v>
      </c>
      <c r="D273" s="10">
        <v>36</v>
      </c>
      <c r="E273" s="10">
        <v>353</v>
      </c>
      <c r="F273" s="59">
        <v>45039</v>
      </c>
      <c r="G273" s="10">
        <v>6</v>
      </c>
      <c r="H273" s="10">
        <v>56</v>
      </c>
      <c r="I273" s="59">
        <v>5622.94</v>
      </c>
      <c r="J273" s="10">
        <v>1</v>
      </c>
      <c r="K273" s="10">
        <v>21</v>
      </c>
      <c r="L273" s="10">
        <v>31</v>
      </c>
      <c r="M273" s="59">
        <v>7721</v>
      </c>
      <c r="N273" s="10">
        <v>20</v>
      </c>
      <c r="O273" s="10">
        <v>23</v>
      </c>
      <c r="P273" s="59">
        <v>5736</v>
      </c>
      <c r="Q273" s="10">
        <v>77</v>
      </c>
      <c r="R273" s="59">
        <v>58496</v>
      </c>
    </row>
    <row r="274" spans="3:18" s="1" customFormat="1" ht="8.85" customHeight="1" x14ac:dyDescent="0.15">
      <c r="C274" s="7" t="s">
        <v>2447</v>
      </c>
      <c r="D274" s="8">
        <v>993</v>
      </c>
      <c r="E274" s="8">
        <v>12830</v>
      </c>
      <c r="F274" s="55">
        <v>3236318</v>
      </c>
      <c r="G274" s="8">
        <v>296</v>
      </c>
      <c r="H274" s="8">
        <v>2696</v>
      </c>
      <c r="I274" s="55">
        <v>378405.98</v>
      </c>
      <c r="J274" s="8">
        <v>26</v>
      </c>
      <c r="K274" s="8">
        <v>20</v>
      </c>
      <c r="L274" s="8">
        <v>37</v>
      </c>
      <c r="M274" s="55">
        <v>7013</v>
      </c>
      <c r="N274" s="8">
        <v>1</v>
      </c>
      <c r="O274" s="8">
        <v>1</v>
      </c>
      <c r="P274" s="55">
        <v>190</v>
      </c>
      <c r="Q274" s="8">
        <v>1014</v>
      </c>
      <c r="R274" s="55">
        <v>3243521</v>
      </c>
    </row>
    <row r="275" spans="3:18" s="1" customFormat="1" ht="8.85" customHeight="1" x14ac:dyDescent="0.15">
      <c r="C275" s="7" t="s">
        <v>2448</v>
      </c>
      <c r="D275" s="10">
        <v>1456</v>
      </c>
      <c r="E275" s="10">
        <v>12777</v>
      </c>
      <c r="F275" s="59">
        <v>3063499</v>
      </c>
      <c r="G275" s="10">
        <v>38</v>
      </c>
      <c r="H275" s="10">
        <v>208</v>
      </c>
      <c r="I275" s="59">
        <v>28896.46</v>
      </c>
      <c r="J275" s="10">
        <v>29</v>
      </c>
      <c r="K275" s="10">
        <v>168</v>
      </c>
      <c r="L275" s="10">
        <v>253</v>
      </c>
      <c r="M275" s="59">
        <v>47904</v>
      </c>
      <c r="N275" s="10">
        <v>65</v>
      </c>
      <c r="O275" s="10">
        <v>122</v>
      </c>
      <c r="P275" s="59">
        <v>23120</v>
      </c>
      <c r="Q275" s="10">
        <v>1689</v>
      </c>
      <c r="R275" s="59">
        <v>3134523</v>
      </c>
    </row>
    <row r="276" spans="3:18" s="1" customFormat="1" ht="8.85" customHeight="1" x14ac:dyDescent="0.15">
      <c r="C276" s="7" t="s">
        <v>2449</v>
      </c>
      <c r="D276" s="8">
        <v>431</v>
      </c>
      <c r="E276" s="8">
        <v>2702</v>
      </c>
      <c r="F276" s="55">
        <v>1011915</v>
      </c>
      <c r="G276" s="8">
        <v>6</v>
      </c>
      <c r="H276" s="8">
        <v>86</v>
      </c>
      <c r="I276" s="55">
        <v>23176.55</v>
      </c>
      <c r="J276" s="8">
        <v>4</v>
      </c>
      <c r="K276" s="8">
        <v>75</v>
      </c>
      <c r="L276" s="8">
        <v>119</v>
      </c>
      <c r="M276" s="55">
        <v>37128</v>
      </c>
      <c r="N276" s="8">
        <v>26</v>
      </c>
      <c r="O276" s="8">
        <v>27</v>
      </c>
      <c r="P276" s="55">
        <v>8424</v>
      </c>
      <c r="Q276" s="8">
        <v>532</v>
      </c>
      <c r="R276" s="55">
        <v>1057467</v>
      </c>
    </row>
    <row r="277" spans="3:18" s="1" customFormat="1" ht="8.85" customHeight="1" x14ac:dyDescent="0.15">
      <c r="C277" s="7" t="s">
        <v>2450</v>
      </c>
      <c r="D277" s="10">
        <v>281</v>
      </c>
      <c r="E277" s="10">
        <v>2714</v>
      </c>
      <c r="F277" s="59">
        <v>572868</v>
      </c>
      <c r="G277" s="10">
        <v>130</v>
      </c>
      <c r="H277" s="10">
        <v>892</v>
      </c>
      <c r="I277" s="59">
        <v>186770.81</v>
      </c>
      <c r="J277" s="10"/>
      <c r="K277" s="10">
        <v>6</v>
      </c>
      <c r="L277" s="10">
        <v>8</v>
      </c>
      <c r="M277" s="59">
        <v>1600</v>
      </c>
      <c r="N277" s="10"/>
      <c r="O277" s="10"/>
      <c r="P277" s="59"/>
      <c r="Q277" s="10">
        <v>287</v>
      </c>
      <c r="R277" s="59">
        <v>574468</v>
      </c>
    </row>
    <row r="278" spans="3:18" s="1" customFormat="1" ht="8.85" customHeight="1" x14ac:dyDescent="0.15">
      <c r="C278" s="7" t="s">
        <v>2451</v>
      </c>
      <c r="D278" s="8">
        <v>383</v>
      </c>
      <c r="E278" s="8">
        <v>2767</v>
      </c>
      <c r="F278" s="55">
        <v>322681</v>
      </c>
      <c r="G278" s="8">
        <v>77</v>
      </c>
      <c r="H278" s="8">
        <v>369</v>
      </c>
      <c r="I278" s="55">
        <v>30367.68</v>
      </c>
      <c r="J278" s="8"/>
      <c r="K278" s="8">
        <v>206</v>
      </c>
      <c r="L278" s="8">
        <v>210</v>
      </c>
      <c r="M278" s="55">
        <v>41982</v>
      </c>
      <c r="N278" s="8">
        <v>81</v>
      </c>
      <c r="O278" s="8">
        <v>81</v>
      </c>
      <c r="P278" s="55">
        <v>16152</v>
      </c>
      <c r="Q278" s="8">
        <v>670</v>
      </c>
      <c r="R278" s="55">
        <v>380815</v>
      </c>
    </row>
    <row r="279" spans="3:18" s="1" customFormat="1" ht="8.85" customHeight="1" x14ac:dyDescent="0.15">
      <c r="C279" s="7" t="s">
        <v>2452</v>
      </c>
      <c r="D279" s="10">
        <v>69</v>
      </c>
      <c r="E279" s="10">
        <v>409</v>
      </c>
      <c r="F279" s="59">
        <v>69315</v>
      </c>
      <c r="G279" s="10">
        <v>44</v>
      </c>
      <c r="H279" s="10">
        <v>135</v>
      </c>
      <c r="I279" s="59">
        <v>13445.46</v>
      </c>
      <c r="J279" s="10"/>
      <c r="K279" s="10">
        <v>368</v>
      </c>
      <c r="L279" s="10">
        <v>370</v>
      </c>
      <c r="M279" s="59">
        <v>144300</v>
      </c>
      <c r="N279" s="10">
        <v>13</v>
      </c>
      <c r="O279" s="10">
        <v>13</v>
      </c>
      <c r="P279" s="59">
        <v>5070</v>
      </c>
      <c r="Q279" s="10">
        <v>450</v>
      </c>
      <c r="R279" s="59">
        <v>218685</v>
      </c>
    </row>
    <row r="280" spans="3:18" s="1" customFormat="1" ht="8.85" customHeight="1" x14ac:dyDescent="0.15">
      <c r="C280" s="7" t="s">
        <v>2453</v>
      </c>
      <c r="D280" s="8">
        <v>153</v>
      </c>
      <c r="E280" s="8">
        <v>1890</v>
      </c>
      <c r="F280" s="55">
        <v>229714</v>
      </c>
      <c r="G280" s="8">
        <v>56</v>
      </c>
      <c r="H280" s="8">
        <v>583</v>
      </c>
      <c r="I280" s="55">
        <v>36327.26</v>
      </c>
      <c r="J280" s="8">
        <v>7</v>
      </c>
      <c r="K280" s="8">
        <v>21</v>
      </c>
      <c r="L280" s="8">
        <v>35</v>
      </c>
      <c r="M280" s="55">
        <v>4662</v>
      </c>
      <c r="N280" s="8">
        <v>13</v>
      </c>
      <c r="O280" s="8">
        <v>32</v>
      </c>
      <c r="P280" s="55">
        <v>4288</v>
      </c>
      <c r="Q280" s="8">
        <v>187</v>
      </c>
      <c r="R280" s="55">
        <v>238664</v>
      </c>
    </row>
    <row r="281" spans="3:18" s="1" customFormat="1" ht="8.85" customHeight="1" x14ac:dyDescent="0.15">
      <c r="C281" s="7" t="s">
        <v>2454</v>
      </c>
      <c r="D281" s="10">
        <v>454</v>
      </c>
      <c r="E281" s="10">
        <v>3826</v>
      </c>
      <c r="F281" s="59">
        <v>369629</v>
      </c>
      <c r="G281" s="10">
        <v>21</v>
      </c>
      <c r="H281" s="10">
        <v>159</v>
      </c>
      <c r="I281" s="59">
        <v>9288.58</v>
      </c>
      <c r="J281" s="10">
        <v>7</v>
      </c>
      <c r="K281" s="10">
        <v>337</v>
      </c>
      <c r="L281" s="10">
        <v>455</v>
      </c>
      <c r="M281" s="59">
        <v>60786</v>
      </c>
      <c r="N281" s="10">
        <v>914</v>
      </c>
      <c r="O281" s="10">
        <v>1920</v>
      </c>
      <c r="P281" s="59">
        <v>257052</v>
      </c>
      <c r="Q281" s="10">
        <v>1705</v>
      </c>
      <c r="R281" s="59">
        <v>687467</v>
      </c>
    </row>
    <row r="282" spans="3:18" s="1" customFormat="1" ht="8.85" customHeight="1" x14ac:dyDescent="0.15">
      <c r="C282" s="7" t="s">
        <v>2455</v>
      </c>
      <c r="D282" s="8">
        <v>35</v>
      </c>
      <c r="E282" s="8">
        <v>503</v>
      </c>
      <c r="F282" s="55">
        <v>326084</v>
      </c>
      <c r="G282" s="8"/>
      <c r="H282" s="8">
        <v>0</v>
      </c>
      <c r="I282" s="55"/>
      <c r="J282" s="8"/>
      <c r="K282" s="8"/>
      <c r="L282" s="8"/>
      <c r="M282" s="55"/>
      <c r="N282" s="8">
        <v>1</v>
      </c>
      <c r="O282" s="8">
        <v>1</v>
      </c>
      <c r="P282" s="55">
        <v>6801</v>
      </c>
      <c r="Q282" s="8">
        <v>36</v>
      </c>
      <c r="R282" s="55">
        <v>332885</v>
      </c>
    </row>
    <row r="283" spans="3:18" s="1" customFormat="1" ht="8.85" customHeight="1" x14ac:dyDescent="0.15">
      <c r="C283" s="7" t="s">
        <v>2456</v>
      </c>
      <c r="D283" s="10">
        <v>665</v>
      </c>
      <c r="E283" s="10">
        <v>5427</v>
      </c>
      <c r="F283" s="59">
        <v>5872725</v>
      </c>
      <c r="G283" s="10">
        <v>17</v>
      </c>
      <c r="H283" s="10">
        <v>252</v>
      </c>
      <c r="I283" s="59">
        <v>90639.65</v>
      </c>
      <c r="J283" s="10">
        <v>19</v>
      </c>
      <c r="K283" s="10">
        <v>1</v>
      </c>
      <c r="L283" s="10">
        <v>1</v>
      </c>
      <c r="M283" s="59">
        <v>6434</v>
      </c>
      <c r="N283" s="10"/>
      <c r="O283" s="10"/>
      <c r="P283" s="59"/>
      <c r="Q283" s="10">
        <v>666</v>
      </c>
      <c r="R283" s="59">
        <v>5879159</v>
      </c>
    </row>
    <row r="284" spans="3:18" s="1" customFormat="1" ht="8.85" customHeight="1" x14ac:dyDescent="0.15">
      <c r="C284" s="7" t="s">
        <v>2457</v>
      </c>
      <c r="D284" s="8">
        <v>19</v>
      </c>
      <c r="E284" s="8">
        <v>335</v>
      </c>
      <c r="F284" s="55">
        <v>122556</v>
      </c>
      <c r="G284" s="8">
        <v>2</v>
      </c>
      <c r="H284" s="8">
        <v>44</v>
      </c>
      <c r="I284" s="55">
        <v>14592.9</v>
      </c>
      <c r="J284" s="8">
        <v>2</v>
      </c>
      <c r="K284" s="8">
        <v>5</v>
      </c>
      <c r="L284" s="8">
        <v>5</v>
      </c>
      <c r="M284" s="55">
        <v>21320</v>
      </c>
      <c r="N284" s="8">
        <v>2</v>
      </c>
      <c r="O284" s="8">
        <v>2</v>
      </c>
      <c r="P284" s="55">
        <v>8528</v>
      </c>
      <c r="Q284" s="8">
        <v>26</v>
      </c>
      <c r="R284" s="55">
        <v>152404</v>
      </c>
    </row>
    <row r="285" spans="3:18" s="1" customFormat="1" ht="8.85" customHeight="1" x14ac:dyDescent="0.15">
      <c r="C285" s="7" t="s">
        <v>2458</v>
      </c>
      <c r="D285" s="10">
        <v>9178</v>
      </c>
      <c r="E285" s="10">
        <v>30670</v>
      </c>
      <c r="F285" s="59">
        <v>53087775</v>
      </c>
      <c r="G285" s="10">
        <v>36</v>
      </c>
      <c r="H285" s="10">
        <v>672</v>
      </c>
      <c r="I285" s="59">
        <v>253582.54</v>
      </c>
      <c r="J285" s="10">
        <v>1</v>
      </c>
      <c r="K285" s="10">
        <v>81</v>
      </c>
      <c r="L285" s="10">
        <v>81</v>
      </c>
      <c r="M285" s="59">
        <v>342327</v>
      </c>
      <c r="N285" s="10">
        <v>11</v>
      </c>
      <c r="O285" s="10">
        <v>11</v>
      </c>
      <c r="P285" s="59">
        <v>45975</v>
      </c>
      <c r="Q285" s="10">
        <v>9270</v>
      </c>
      <c r="R285" s="59">
        <v>53476077</v>
      </c>
    </row>
    <row r="286" spans="3:18" s="1" customFormat="1" ht="8.85" customHeight="1" x14ac:dyDescent="0.15">
      <c r="C286" s="7" t="s">
        <v>2459</v>
      </c>
      <c r="D286" s="8">
        <v>379</v>
      </c>
      <c r="E286" s="8">
        <v>1490</v>
      </c>
      <c r="F286" s="55">
        <v>1336190</v>
      </c>
      <c r="G286" s="8">
        <v>4</v>
      </c>
      <c r="H286" s="8">
        <v>10</v>
      </c>
      <c r="I286" s="55">
        <v>1858.62</v>
      </c>
      <c r="J286" s="8">
        <v>11</v>
      </c>
      <c r="K286" s="8">
        <v>85</v>
      </c>
      <c r="L286" s="8">
        <v>85</v>
      </c>
      <c r="M286" s="55">
        <v>221552</v>
      </c>
      <c r="N286" s="8">
        <v>1</v>
      </c>
      <c r="O286" s="8">
        <v>1</v>
      </c>
      <c r="P286" s="55">
        <v>2612</v>
      </c>
      <c r="Q286" s="8">
        <v>465</v>
      </c>
      <c r="R286" s="55">
        <v>1560354</v>
      </c>
    </row>
    <row r="287" spans="3:18" s="1" customFormat="1" ht="8.85" customHeight="1" x14ac:dyDescent="0.15">
      <c r="C287" s="7" t="s">
        <v>2460</v>
      </c>
      <c r="D287" s="10">
        <v>4103</v>
      </c>
      <c r="E287" s="10">
        <v>13867</v>
      </c>
      <c r="F287" s="59">
        <v>13882683</v>
      </c>
      <c r="G287" s="10">
        <v>50</v>
      </c>
      <c r="H287" s="10">
        <v>517</v>
      </c>
      <c r="I287" s="59">
        <v>93160.16</v>
      </c>
      <c r="J287" s="10">
        <v>35</v>
      </c>
      <c r="K287" s="10">
        <v>183</v>
      </c>
      <c r="L287" s="10">
        <v>183</v>
      </c>
      <c r="M287" s="59">
        <v>453422</v>
      </c>
      <c r="N287" s="10">
        <v>202</v>
      </c>
      <c r="O287" s="10">
        <v>202</v>
      </c>
      <c r="P287" s="59">
        <v>499716</v>
      </c>
      <c r="Q287" s="10">
        <v>4488</v>
      </c>
      <c r="R287" s="59">
        <v>14835821</v>
      </c>
    </row>
    <row r="288" spans="3:18" s="1" customFormat="1" ht="8.85" customHeight="1" x14ac:dyDescent="0.15">
      <c r="C288" s="7" t="s">
        <v>2461</v>
      </c>
      <c r="D288" s="8">
        <v>101</v>
      </c>
      <c r="E288" s="8">
        <v>306</v>
      </c>
      <c r="F288" s="55">
        <v>162445</v>
      </c>
      <c r="G288" s="8"/>
      <c r="H288" s="8">
        <v>0</v>
      </c>
      <c r="I288" s="55"/>
      <c r="J288" s="8">
        <v>1</v>
      </c>
      <c r="K288" s="8">
        <v>22</v>
      </c>
      <c r="L288" s="8">
        <v>22</v>
      </c>
      <c r="M288" s="55">
        <v>26539</v>
      </c>
      <c r="N288" s="8">
        <v>7</v>
      </c>
      <c r="O288" s="8">
        <v>8</v>
      </c>
      <c r="P288" s="55">
        <v>8524</v>
      </c>
      <c r="Q288" s="8">
        <v>130</v>
      </c>
      <c r="R288" s="55">
        <v>197508</v>
      </c>
    </row>
    <row r="289" spans="3:18" s="1" customFormat="1" ht="8.85" customHeight="1" x14ac:dyDescent="0.15">
      <c r="C289" s="7" t="s">
        <v>2462</v>
      </c>
      <c r="D289" s="10">
        <v>53</v>
      </c>
      <c r="E289" s="10">
        <v>822</v>
      </c>
      <c r="F289" s="59">
        <v>517759</v>
      </c>
      <c r="G289" s="10"/>
      <c r="H289" s="10">
        <v>0</v>
      </c>
      <c r="I289" s="59"/>
      <c r="J289" s="10">
        <v>3</v>
      </c>
      <c r="K289" s="10">
        <v>1</v>
      </c>
      <c r="L289" s="10">
        <v>1</v>
      </c>
      <c r="M289" s="59">
        <v>7193</v>
      </c>
      <c r="N289" s="10"/>
      <c r="O289" s="10"/>
      <c r="P289" s="59"/>
      <c r="Q289" s="10">
        <v>54</v>
      </c>
      <c r="R289" s="59">
        <v>524952</v>
      </c>
    </row>
    <row r="290" spans="3:18" s="1" customFormat="1" ht="8.85" customHeight="1" x14ac:dyDescent="0.15">
      <c r="C290" s="7" t="s">
        <v>2463</v>
      </c>
      <c r="D290" s="8">
        <v>75</v>
      </c>
      <c r="E290" s="8">
        <v>603</v>
      </c>
      <c r="F290" s="55">
        <v>370347</v>
      </c>
      <c r="G290" s="8">
        <v>1</v>
      </c>
      <c r="H290" s="8">
        <v>105</v>
      </c>
      <c r="I290" s="55">
        <v>23360.639999999999</v>
      </c>
      <c r="J290" s="8"/>
      <c r="K290" s="8">
        <v>54</v>
      </c>
      <c r="L290" s="8">
        <v>54</v>
      </c>
      <c r="M290" s="55">
        <v>284039</v>
      </c>
      <c r="N290" s="8">
        <v>33</v>
      </c>
      <c r="O290" s="8">
        <v>34</v>
      </c>
      <c r="P290" s="55">
        <v>199700</v>
      </c>
      <c r="Q290" s="8">
        <v>162</v>
      </c>
      <c r="R290" s="55">
        <v>854086</v>
      </c>
    </row>
    <row r="291" spans="3:18" s="1" customFormat="1" ht="8.85" customHeight="1" x14ac:dyDescent="0.15">
      <c r="C291" s="7" t="s">
        <v>2464</v>
      </c>
      <c r="D291" s="10">
        <v>1518</v>
      </c>
      <c r="E291" s="10">
        <v>13501</v>
      </c>
      <c r="F291" s="59">
        <v>2122525</v>
      </c>
      <c r="G291" s="10">
        <v>48</v>
      </c>
      <c r="H291" s="10">
        <v>332</v>
      </c>
      <c r="I291" s="59">
        <v>21348.45</v>
      </c>
      <c r="J291" s="10">
        <v>12</v>
      </c>
      <c r="K291" s="10">
        <v>90</v>
      </c>
      <c r="L291" s="10">
        <v>150</v>
      </c>
      <c r="M291" s="59">
        <v>27191</v>
      </c>
      <c r="N291" s="10">
        <v>111</v>
      </c>
      <c r="O291" s="10">
        <v>147</v>
      </c>
      <c r="P291" s="59">
        <v>26122</v>
      </c>
      <c r="Q291" s="10">
        <v>1719</v>
      </c>
      <c r="R291" s="59">
        <v>2175838</v>
      </c>
    </row>
    <row r="292" spans="3:18" s="1" customFormat="1" ht="8.85" customHeight="1" x14ac:dyDescent="0.15">
      <c r="C292" s="7" t="s">
        <v>2465</v>
      </c>
      <c r="D292" s="8">
        <v>486</v>
      </c>
      <c r="E292" s="8">
        <v>4131</v>
      </c>
      <c r="F292" s="55">
        <v>1183408</v>
      </c>
      <c r="G292" s="8">
        <v>7</v>
      </c>
      <c r="H292" s="8">
        <v>164</v>
      </c>
      <c r="I292" s="55">
        <v>30406.43</v>
      </c>
      <c r="J292" s="8">
        <v>4</v>
      </c>
      <c r="K292" s="8">
        <v>68</v>
      </c>
      <c r="L292" s="8">
        <v>114</v>
      </c>
      <c r="M292" s="55">
        <v>26676</v>
      </c>
      <c r="N292" s="8">
        <v>163</v>
      </c>
      <c r="O292" s="8">
        <v>225</v>
      </c>
      <c r="P292" s="55">
        <v>52524</v>
      </c>
      <c r="Q292" s="8">
        <v>717</v>
      </c>
      <c r="R292" s="55">
        <v>1262608</v>
      </c>
    </row>
    <row r="293" spans="3:18" s="1" customFormat="1" ht="8.85" customHeight="1" x14ac:dyDescent="0.15">
      <c r="C293" s="7" t="s">
        <v>2466</v>
      </c>
      <c r="D293" s="10">
        <v>2329</v>
      </c>
      <c r="E293" s="10">
        <v>25417</v>
      </c>
      <c r="F293" s="59">
        <v>7047378</v>
      </c>
      <c r="G293" s="10">
        <v>678</v>
      </c>
      <c r="H293" s="10">
        <v>5480</v>
      </c>
      <c r="I293" s="59">
        <v>901638.22</v>
      </c>
      <c r="J293" s="10">
        <v>34</v>
      </c>
      <c r="K293" s="10">
        <v>105</v>
      </c>
      <c r="L293" s="10">
        <v>192</v>
      </c>
      <c r="M293" s="59">
        <v>31024</v>
      </c>
      <c r="N293" s="10">
        <v>2</v>
      </c>
      <c r="O293" s="10">
        <v>9</v>
      </c>
      <c r="P293" s="59">
        <v>1458</v>
      </c>
      <c r="Q293" s="10">
        <v>2436</v>
      </c>
      <c r="R293" s="59">
        <v>7079860</v>
      </c>
    </row>
    <row r="294" spans="3:18" s="1" customFormat="1" ht="8.85" customHeight="1" x14ac:dyDescent="0.15">
      <c r="C294" s="7" t="s">
        <v>2467</v>
      </c>
      <c r="D294" s="8">
        <v>2453</v>
      </c>
      <c r="E294" s="8">
        <v>17857</v>
      </c>
      <c r="F294" s="55">
        <v>4410470</v>
      </c>
      <c r="G294" s="8">
        <v>62</v>
      </c>
      <c r="H294" s="8">
        <v>417</v>
      </c>
      <c r="I294" s="55">
        <v>50063.7</v>
      </c>
      <c r="J294" s="8">
        <v>25</v>
      </c>
      <c r="K294" s="8">
        <v>396</v>
      </c>
      <c r="L294" s="8">
        <v>553</v>
      </c>
      <c r="M294" s="55">
        <v>327145</v>
      </c>
      <c r="N294" s="8">
        <v>48</v>
      </c>
      <c r="O294" s="8">
        <v>71</v>
      </c>
      <c r="P294" s="55">
        <v>17704</v>
      </c>
      <c r="Q294" s="8">
        <v>2897</v>
      </c>
      <c r="R294" s="55">
        <v>4755319</v>
      </c>
    </row>
    <row r="295" spans="3:18" s="1" customFormat="1" ht="8.85" customHeight="1" x14ac:dyDescent="0.15">
      <c r="C295" s="7" t="s">
        <v>2468</v>
      </c>
      <c r="D295" s="10">
        <v>1252</v>
      </c>
      <c r="E295" s="10">
        <v>5851</v>
      </c>
      <c r="F295" s="59">
        <v>1907799</v>
      </c>
      <c r="G295" s="10">
        <v>79</v>
      </c>
      <c r="H295" s="10">
        <v>703</v>
      </c>
      <c r="I295" s="59">
        <v>110504.06</v>
      </c>
      <c r="J295" s="10">
        <v>11</v>
      </c>
      <c r="K295" s="10">
        <v>99</v>
      </c>
      <c r="L295" s="10">
        <v>105</v>
      </c>
      <c r="M295" s="59">
        <v>20160</v>
      </c>
      <c r="N295" s="10">
        <v>580</v>
      </c>
      <c r="O295" s="10">
        <v>622</v>
      </c>
      <c r="P295" s="59">
        <v>119424</v>
      </c>
      <c r="Q295" s="10">
        <v>1931</v>
      </c>
      <c r="R295" s="59">
        <v>2047383</v>
      </c>
    </row>
    <row r="296" spans="3:18" s="1" customFormat="1" ht="8.85" customHeight="1" x14ac:dyDescent="0.15">
      <c r="C296" s="7" t="s">
        <v>2469</v>
      </c>
      <c r="D296" s="8">
        <v>108</v>
      </c>
      <c r="E296" s="8">
        <v>923</v>
      </c>
      <c r="F296" s="55">
        <v>241941</v>
      </c>
      <c r="G296" s="8">
        <v>6</v>
      </c>
      <c r="H296" s="8">
        <v>89</v>
      </c>
      <c r="I296" s="55">
        <v>16167.14</v>
      </c>
      <c r="J296" s="8">
        <v>3</v>
      </c>
      <c r="K296" s="8">
        <v>39</v>
      </c>
      <c r="L296" s="8">
        <v>64</v>
      </c>
      <c r="M296" s="55">
        <v>9942</v>
      </c>
      <c r="N296" s="8">
        <v>284</v>
      </c>
      <c r="O296" s="8">
        <v>303</v>
      </c>
      <c r="P296" s="55">
        <v>47194</v>
      </c>
      <c r="Q296" s="8">
        <v>431</v>
      </c>
      <c r="R296" s="55">
        <v>299077</v>
      </c>
    </row>
    <row r="297" spans="3:18" s="1" customFormat="1" ht="8.85" customHeight="1" x14ac:dyDescent="0.15">
      <c r="C297" s="7" t="s">
        <v>2470</v>
      </c>
      <c r="D297" s="10">
        <v>386</v>
      </c>
      <c r="E297" s="10">
        <v>4419</v>
      </c>
      <c r="F297" s="59">
        <v>732169</v>
      </c>
      <c r="G297" s="10">
        <v>104</v>
      </c>
      <c r="H297" s="10">
        <v>907</v>
      </c>
      <c r="I297" s="59">
        <v>148131.14000000001</v>
      </c>
      <c r="J297" s="10">
        <v>10</v>
      </c>
      <c r="K297" s="10">
        <v>10</v>
      </c>
      <c r="L297" s="10">
        <v>14</v>
      </c>
      <c r="M297" s="59">
        <v>2266</v>
      </c>
      <c r="N297" s="10">
        <v>63</v>
      </c>
      <c r="O297" s="10">
        <v>66</v>
      </c>
      <c r="P297" s="59">
        <v>10555</v>
      </c>
      <c r="Q297" s="10">
        <v>459</v>
      </c>
      <c r="R297" s="59">
        <v>744990</v>
      </c>
    </row>
    <row r="298" spans="3:18" s="1" customFormat="1" ht="8.85" customHeight="1" x14ac:dyDescent="0.15">
      <c r="C298" s="7" t="s">
        <v>2471</v>
      </c>
      <c r="D298" s="8">
        <v>519</v>
      </c>
      <c r="E298" s="8">
        <v>4472</v>
      </c>
      <c r="F298" s="55">
        <v>569618</v>
      </c>
      <c r="G298" s="8">
        <v>17</v>
      </c>
      <c r="H298" s="8">
        <v>155</v>
      </c>
      <c r="I298" s="55">
        <v>10323.48</v>
      </c>
      <c r="J298" s="8">
        <v>7</v>
      </c>
      <c r="K298" s="8">
        <v>178</v>
      </c>
      <c r="L298" s="8">
        <v>288</v>
      </c>
      <c r="M298" s="55">
        <v>47162</v>
      </c>
      <c r="N298" s="8">
        <v>667</v>
      </c>
      <c r="O298" s="8">
        <v>755</v>
      </c>
      <c r="P298" s="55">
        <v>123740</v>
      </c>
      <c r="Q298" s="8">
        <v>1364</v>
      </c>
      <c r="R298" s="55">
        <v>740520</v>
      </c>
    </row>
    <row r="299" spans="3:18" s="1" customFormat="1" ht="8.85" customHeight="1" x14ac:dyDescent="0.15">
      <c r="C299" s="7" t="s">
        <v>2472</v>
      </c>
      <c r="D299" s="10">
        <v>367</v>
      </c>
      <c r="E299" s="10">
        <v>5971</v>
      </c>
      <c r="F299" s="59">
        <v>11010193</v>
      </c>
      <c r="G299" s="10">
        <v>11</v>
      </c>
      <c r="H299" s="10">
        <v>136</v>
      </c>
      <c r="I299" s="59">
        <v>53509.67</v>
      </c>
      <c r="J299" s="10">
        <v>1</v>
      </c>
      <c r="K299" s="10"/>
      <c r="L299" s="10"/>
      <c r="M299" s="59"/>
      <c r="N299" s="10"/>
      <c r="O299" s="10"/>
      <c r="P299" s="59"/>
      <c r="Q299" s="10">
        <v>367</v>
      </c>
      <c r="R299" s="59">
        <v>11010193</v>
      </c>
    </row>
    <row r="300" spans="3:18" s="1" customFormat="1" ht="8.85" customHeight="1" x14ac:dyDescent="0.15">
      <c r="C300" s="7" t="s">
        <v>2473</v>
      </c>
      <c r="D300" s="8">
        <v>2955</v>
      </c>
      <c r="E300" s="8">
        <v>24283</v>
      </c>
      <c r="F300" s="55">
        <v>27640033</v>
      </c>
      <c r="G300" s="8">
        <v>27</v>
      </c>
      <c r="H300" s="8">
        <v>338</v>
      </c>
      <c r="I300" s="55">
        <v>87546.06</v>
      </c>
      <c r="J300" s="8">
        <v>160</v>
      </c>
      <c r="K300" s="8">
        <v>87</v>
      </c>
      <c r="L300" s="8">
        <v>87</v>
      </c>
      <c r="M300" s="55">
        <v>601078</v>
      </c>
      <c r="N300" s="8">
        <v>5</v>
      </c>
      <c r="O300" s="8">
        <v>6</v>
      </c>
      <c r="P300" s="55">
        <v>34636</v>
      </c>
      <c r="Q300" s="8">
        <v>3047</v>
      </c>
      <c r="R300" s="55">
        <v>28275747</v>
      </c>
    </row>
    <row r="301" spans="3:18" s="1" customFormat="1" ht="8.85" customHeight="1" x14ac:dyDescent="0.15">
      <c r="C301" s="7" t="s">
        <v>2474</v>
      </c>
      <c r="D301" s="10">
        <v>896</v>
      </c>
      <c r="E301" s="10">
        <v>11795</v>
      </c>
      <c r="F301" s="59">
        <v>6043156</v>
      </c>
      <c r="G301" s="10">
        <v>220</v>
      </c>
      <c r="H301" s="10">
        <v>3046</v>
      </c>
      <c r="I301" s="59">
        <v>964639.12</v>
      </c>
      <c r="J301" s="10">
        <v>75</v>
      </c>
      <c r="K301" s="10">
        <v>44</v>
      </c>
      <c r="L301" s="10">
        <v>44</v>
      </c>
      <c r="M301" s="59">
        <v>149890</v>
      </c>
      <c r="N301" s="10">
        <v>13</v>
      </c>
      <c r="O301" s="10">
        <v>15</v>
      </c>
      <c r="P301" s="59">
        <v>44487</v>
      </c>
      <c r="Q301" s="10">
        <v>953</v>
      </c>
      <c r="R301" s="59">
        <v>6237533</v>
      </c>
    </row>
    <row r="302" spans="3:18" s="1" customFormat="1" ht="8.85" customHeight="1" x14ac:dyDescent="0.15">
      <c r="C302" s="7" t="s">
        <v>2475</v>
      </c>
      <c r="D302" s="8">
        <v>2116</v>
      </c>
      <c r="E302" s="8">
        <v>14429</v>
      </c>
      <c r="F302" s="55">
        <v>9835429</v>
      </c>
      <c r="G302" s="8">
        <v>51</v>
      </c>
      <c r="H302" s="8">
        <v>534</v>
      </c>
      <c r="I302" s="55">
        <v>92969.31</v>
      </c>
      <c r="J302" s="8">
        <v>170</v>
      </c>
      <c r="K302" s="8">
        <v>227</v>
      </c>
      <c r="L302" s="8">
        <v>227</v>
      </c>
      <c r="M302" s="55">
        <v>782061</v>
      </c>
      <c r="N302" s="8">
        <v>174</v>
      </c>
      <c r="O302" s="8">
        <v>198</v>
      </c>
      <c r="P302" s="55">
        <v>604030</v>
      </c>
      <c r="Q302" s="8">
        <v>2517</v>
      </c>
      <c r="R302" s="55">
        <v>11221520</v>
      </c>
    </row>
    <row r="303" spans="3:18" s="1" customFormat="1" ht="8.85" customHeight="1" x14ac:dyDescent="0.15">
      <c r="C303" s="7" t="s">
        <v>2476</v>
      </c>
      <c r="D303" s="10">
        <v>41</v>
      </c>
      <c r="E303" s="10">
        <v>377</v>
      </c>
      <c r="F303" s="59">
        <v>171695</v>
      </c>
      <c r="G303" s="10">
        <v>11</v>
      </c>
      <c r="H303" s="10">
        <v>107</v>
      </c>
      <c r="I303" s="59">
        <v>19719.22</v>
      </c>
      <c r="J303" s="10">
        <v>4</v>
      </c>
      <c r="K303" s="10">
        <v>1</v>
      </c>
      <c r="L303" s="10">
        <v>1</v>
      </c>
      <c r="M303" s="59">
        <v>1967</v>
      </c>
      <c r="N303" s="10"/>
      <c r="O303" s="10"/>
      <c r="P303" s="59"/>
      <c r="Q303" s="10">
        <v>42</v>
      </c>
      <c r="R303" s="59">
        <v>173662</v>
      </c>
    </row>
    <row r="304" spans="3:18" s="1" customFormat="1" ht="8.85" customHeight="1" x14ac:dyDescent="0.15">
      <c r="C304" s="7" t="s">
        <v>2477</v>
      </c>
      <c r="D304" s="8">
        <v>264</v>
      </c>
      <c r="E304" s="8">
        <v>1193</v>
      </c>
      <c r="F304" s="55">
        <v>702367</v>
      </c>
      <c r="G304" s="8">
        <v>5</v>
      </c>
      <c r="H304" s="8">
        <v>29</v>
      </c>
      <c r="I304" s="55">
        <v>4020.93</v>
      </c>
      <c r="J304" s="8">
        <v>6</v>
      </c>
      <c r="K304" s="8">
        <v>25</v>
      </c>
      <c r="L304" s="8">
        <v>25</v>
      </c>
      <c r="M304" s="55">
        <v>48467</v>
      </c>
      <c r="N304" s="8"/>
      <c r="O304" s="8"/>
      <c r="P304" s="55"/>
      <c r="Q304" s="8">
        <v>289</v>
      </c>
      <c r="R304" s="55">
        <v>750834</v>
      </c>
    </row>
    <row r="305" spans="3:18" s="1" customFormat="1" ht="8.85" customHeight="1" x14ac:dyDescent="0.15">
      <c r="C305" s="7" t="s">
        <v>2478</v>
      </c>
      <c r="D305" s="10">
        <v>205</v>
      </c>
      <c r="E305" s="10">
        <v>2313</v>
      </c>
      <c r="F305" s="59">
        <v>975879</v>
      </c>
      <c r="G305" s="10">
        <v>68</v>
      </c>
      <c r="H305" s="10">
        <v>926</v>
      </c>
      <c r="I305" s="59">
        <v>185493.69</v>
      </c>
      <c r="J305" s="10">
        <v>12</v>
      </c>
      <c r="K305" s="10">
        <v>13</v>
      </c>
      <c r="L305" s="10">
        <v>13</v>
      </c>
      <c r="M305" s="59">
        <v>23709</v>
      </c>
      <c r="N305" s="10">
        <v>1</v>
      </c>
      <c r="O305" s="10">
        <v>1</v>
      </c>
      <c r="P305" s="59">
        <v>1803</v>
      </c>
      <c r="Q305" s="10">
        <v>219</v>
      </c>
      <c r="R305" s="59">
        <v>1001391</v>
      </c>
    </row>
    <row r="306" spans="3:18" s="1" customFormat="1" ht="8.85" customHeight="1" x14ac:dyDescent="0.15">
      <c r="C306" s="7" t="s">
        <v>2479</v>
      </c>
      <c r="D306" s="8">
        <v>557</v>
      </c>
      <c r="E306" s="8">
        <v>2346</v>
      </c>
      <c r="F306" s="55">
        <v>1357683</v>
      </c>
      <c r="G306" s="8">
        <v>9</v>
      </c>
      <c r="H306" s="8">
        <v>83</v>
      </c>
      <c r="I306" s="55">
        <v>9512.98</v>
      </c>
      <c r="J306" s="8">
        <v>15</v>
      </c>
      <c r="K306" s="8">
        <v>160</v>
      </c>
      <c r="L306" s="8">
        <v>160</v>
      </c>
      <c r="M306" s="55">
        <v>285833</v>
      </c>
      <c r="N306" s="8">
        <v>25</v>
      </c>
      <c r="O306" s="8">
        <v>26</v>
      </c>
      <c r="P306" s="55">
        <v>44967</v>
      </c>
      <c r="Q306" s="8">
        <v>742</v>
      </c>
      <c r="R306" s="55">
        <v>1688483</v>
      </c>
    </row>
    <row r="307" spans="3:18" s="1" customFormat="1" ht="8.85" customHeight="1" x14ac:dyDescent="0.15">
      <c r="C307" s="7" t="s">
        <v>2480</v>
      </c>
      <c r="D307" s="10">
        <v>2127</v>
      </c>
      <c r="E307" s="10">
        <v>16429</v>
      </c>
      <c r="F307" s="59">
        <v>7179585</v>
      </c>
      <c r="G307" s="10">
        <v>496</v>
      </c>
      <c r="H307" s="10">
        <v>4728</v>
      </c>
      <c r="I307" s="59">
        <v>760671.36</v>
      </c>
      <c r="J307" s="10">
        <v>97</v>
      </c>
      <c r="K307" s="10">
        <v>174</v>
      </c>
      <c r="L307" s="10">
        <v>174</v>
      </c>
      <c r="M307" s="59">
        <v>300607</v>
      </c>
      <c r="N307" s="10">
        <v>3</v>
      </c>
      <c r="O307" s="10">
        <v>3</v>
      </c>
      <c r="P307" s="59">
        <v>5208</v>
      </c>
      <c r="Q307" s="10">
        <v>2304</v>
      </c>
      <c r="R307" s="59">
        <v>7485400</v>
      </c>
    </row>
    <row r="308" spans="3:18" s="1" customFormat="1" ht="8.85" customHeight="1" x14ac:dyDescent="0.15">
      <c r="C308" s="7" t="s">
        <v>2481</v>
      </c>
      <c r="D308" s="8">
        <v>11377</v>
      </c>
      <c r="E308" s="8">
        <v>42005</v>
      </c>
      <c r="F308" s="55">
        <v>26648791</v>
      </c>
      <c r="G308" s="8">
        <v>186</v>
      </c>
      <c r="H308" s="8">
        <v>1163</v>
      </c>
      <c r="I308" s="55">
        <v>157162.22</v>
      </c>
      <c r="J308" s="8">
        <v>462</v>
      </c>
      <c r="K308" s="8">
        <v>3630</v>
      </c>
      <c r="L308" s="8">
        <v>3630</v>
      </c>
      <c r="M308" s="55">
        <v>6277530</v>
      </c>
      <c r="N308" s="8">
        <v>596</v>
      </c>
      <c r="O308" s="8">
        <v>611</v>
      </c>
      <c r="P308" s="55">
        <v>1018691</v>
      </c>
      <c r="Q308" s="8">
        <v>15603</v>
      </c>
      <c r="R308" s="55">
        <v>33945012</v>
      </c>
    </row>
    <row r="309" spans="3:18" s="1" customFormat="1" ht="8.85" customHeight="1" x14ac:dyDescent="0.15">
      <c r="C309" s="7" t="s">
        <v>2482</v>
      </c>
      <c r="D309" s="10">
        <v>70</v>
      </c>
      <c r="E309" s="10">
        <v>625</v>
      </c>
      <c r="F309" s="59">
        <v>242033</v>
      </c>
      <c r="G309" s="10">
        <v>27</v>
      </c>
      <c r="H309" s="10">
        <v>229</v>
      </c>
      <c r="I309" s="59">
        <v>29910.17</v>
      </c>
      <c r="J309" s="10">
        <v>2</v>
      </c>
      <c r="K309" s="10">
        <v>16</v>
      </c>
      <c r="L309" s="10">
        <v>16</v>
      </c>
      <c r="M309" s="59">
        <v>20852</v>
      </c>
      <c r="N309" s="10">
        <v>1</v>
      </c>
      <c r="O309" s="10">
        <v>1</v>
      </c>
      <c r="P309" s="59">
        <v>1274</v>
      </c>
      <c r="Q309" s="10">
        <v>87</v>
      </c>
      <c r="R309" s="59">
        <v>264159</v>
      </c>
    </row>
    <row r="310" spans="3:18" s="1" customFormat="1" ht="8.85" customHeight="1" x14ac:dyDescent="0.15">
      <c r="C310" s="7" t="s">
        <v>2483</v>
      </c>
      <c r="D310" s="8">
        <v>514</v>
      </c>
      <c r="E310" s="8">
        <v>1775</v>
      </c>
      <c r="F310" s="55">
        <v>895749</v>
      </c>
      <c r="G310" s="8">
        <v>6</v>
      </c>
      <c r="H310" s="8">
        <v>42</v>
      </c>
      <c r="I310" s="55">
        <v>5090.5</v>
      </c>
      <c r="J310" s="8">
        <v>11</v>
      </c>
      <c r="K310" s="8">
        <v>369</v>
      </c>
      <c r="L310" s="8">
        <v>369</v>
      </c>
      <c r="M310" s="55">
        <v>480979</v>
      </c>
      <c r="N310" s="8">
        <v>105</v>
      </c>
      <c r="O310" s="8">
        <v>107</v>
      </c>
      <c r="P310" s="55">
        <v>137397</v>
      </c>
      <c r="Q310" s="8">
        <v>988</v>
      </c>
      <c r="R310" s="55">
        <v>1514125</v>
      </c>
    </row>
    <row r="311" spans="3:18" s="1" customFormat="1" ht="8.85" customHeight="1" x14ac:dyDescent="0.15">
      <c r="C311" s="7" t="s">
        <v>2484</v>
      </c>
      <c r="D311" s="10">
        <v>50</v>
      </c>
      <c r="E311" s="10">
        <v>204</v>
      </c>
      <c r="F311" s="59">
        <v>93000</v>
      </c>
      <c r="G311" s="10"/>
      <c r="H311" s="10">
        <v>0</v>
      </c>
      <c r="I311" s="59"/>
      <c r="J311" s="10"/>
      <c r="K311" s="10">
        <v>16</v>
      </c>
      <c r="L311" s="10">
        <v>16</v>
      </c>
      <c r="M311" s="59">
        <v>22320</v>
      </c>
      <c r="N311" s="10">
        <v>34</v>
      </c>
      <c r="O311" s="10">
        <v>37</v>
      </c>
      <c r="P311" s="59">
        <v>47012</v>
      </c>
      <c r="Q311" s="10">
        <v>100</v>
      </c>
      <c r="R311" s="59">
        <v>162332</v>
      </c>
    </row>
    <row r="312" spans="3:18" s="1" customFormat="1" ht="8.85" customHeight="1" x14ac:dyDescent="0.15">
      <c r="C312" s="7" t="s">
        <v>2485</v>
      </c>
      <c r="D312" s="8">
        <v>1170</v>
      </c>
      <c r="E312" s="8">
        <v>12732</v>
      </c>
      <c r="F312" s="55">
        <v>5168664</v>
      </c>
      <c r="G312" s="8">
        <v>42</v>
      </c>
      <c r="H312" s="8">
        <v>700</v>
      </c>
      <c r="I312" s="55">
        <v>145525.82</v>
      </c>
      <c r="J312" s="8">
        <v>125</v>
      </c>
      <c r="K312" s="8">
        <v>727</v>
      </c>
      <c r="L312" s="8">
        <v>727</v>
      </c>
      <c r="M312" s="55">
        <v>2329292</v>
      </c>
      <c r="N312" s="8">
        <v>232</v>
      </c>
      <c r="O312" s="8">
        <v>283</v>
      </c>
      <c r="P312" s="55">
        <v>744969</v>
      </c>
      <c r="Q312" s="8">
        <v>2129</v>
      </c>
      <c r="R312" s="55">
        <v>8242925</v>
      </c>
    </row>
    <row r="313" spans="3:18" s="1" customFormat="1" ht="8.85" customHeight="1" x14ac:dyDescent="0.15">
      <c r="C313" s="7" t="s">
        <v>2486</v>
      </c>
      <c r="D313" s="10">
        <v>8665</v>
      </c>
      <c r="E313" s="10">
        <v>103856</v>
      </c>
      <c r="F313" s="59">
        <v>36147810</v>
      </c>
      <c r="G313" s="10">
        <v>410</v>
      </c>
      <c r="H313" s="10">
        <v>4358</v>
      </c>
      <c r="I313" s="59">
        <v>941019.96</v>
      </c>
      <c r="J313" s="10">
        <v>415</v>
      </c>
      <c r="K313" s="10">
        <v>529</v>
      </c>
      <c r="L313" s="10">
        <v>912</v>
      </c>
      <c r="M313" s="59">
        <v>233257</v>
      </c>
      <c r="N313" s="10">
        <v>104</v>
      </c>
      <c r="O313" s="10">
        <v>351</v>
      </c>
      <c r="P313" s="59">
        <v>90207</v>
      </c>
      <c r="Q313" s="10">
        <v>9298</v>
      </c>
      <c r="R313" s="59">
        <v>36471274</v>
      </c>
    </row>
    <row r="314" spans="3:18" s="1" customFormat="1" ht="8.85" customHeight="1" x14ac:dyDescent="0.15">
      <c r="C314" s="7" t="s">
        <v>2487</v>
      </c>
      <c r="D314" s="8">
        <v>54</v>
      </c>
      <c r="E314" s="8">
        <v>766</v>
      </c>
      <c r="F314" s="55">
        <v>97641</v>
      </c>
      <c r="G314" s="8">
        <v>3</v>
      </c>
      <c r="H314" s="8">
        <v>162</v>
      </c>
      <c r="I314" s="55">
        <v>26530.71</v>
      </c>
      <c r="J314" s="8">
        <v>13</v>
      </c>
      <c r="K314" s="8">
        <v>78</v>
      </c>
      <c r="L314" s="8">
        <v>99</v>
      </c>
      <c r="M314" s="55">
        <v>13662</v>
      </c>
      <c r="N314" s="8">
        <v>107</v>
      </c>
      <c r="O314" s="8">
        <v>386</v>
      </c>
      <c r="P314" s="55">
        <v>53268</v>
      </c>
      <c r="Q314" s="8">
        <v>239</v>
      </c>
      <c r="R314" s="55">
        <v>164571</v>
      </c>
    </row>
    <row r="315" spans="3:18" s="1" customFormat="1" ht="8.85" customHeight="1" x14ac:dyDescent="0.15">
      <c r="C315" s="7" t="s">
        <v>2488</v>
      </c>
      <c r="D315" s="10">
        <v>564</v>
      </c>
      <c r="E315" s="10">
        <v>7546</v>
      </c>
      <c r="F315" s="59">
        <v>2204789</v>
      </c>
      <c r="G315" s="10">
        <v>180</v>
      </c>
      <c r="H315" s="10">
        <v>1384</v>
      </c>
      <c r="I315" s="59">
        <v>262157.83</v>
      </c>
      <c r="J315" s="10">
        <v>40</v>
      </c>
      <c r="K315" s="10">
        <v>47</v>
      </c>
      <c r="L315" s="10">
        <v>66</v>
      </c>
      <c r="M315" s="59">
        <v>12197</v>
      </c>
      <c r="N315" s="10">
        <v>13</v>
      </c>
      <c r="O315" s="10">
        <v>15</v>
      </c>
      <c r="P315" s="59">
        <v>2757</v>
      </c>
      <c r="Q315" s="10">
        <v>624</v>
      </c>
      <c r="R315" s="59">
        <v>2219743</v>
      </c>
    </row>
    <row r="316" spans="3:18" s="1" customFormat="1" ht="8.85" customHeight="1" x14ac:dyDescent="0.15">
      <c r="C316" s="7" t="s">
        <v>2489</v>
      </c>
      <c r="D316" s="8">
        <v>322</v>
      </c>
      <c r="E316" s="8">
        <v>2439</v>
      </c>
      <c r="F316" s="55">
        <v>652875</v>
      </c>
      <c r="G316" s="8">
        <v>6</v>
      </c>
      <c r="H316" s="8">
        <v>74</v>
      </c>
      <c r="I316" s="55">
        <v>9927.64</v>
      </c>
      <c r="J316" s="8">
        <v>14</v>
      </c>
      <c r="K316" s="8">
        <v>362</v>
      </c>
      <c r="L316" s="8">
        <v>494</v>
      </c>
      <c r="M316" s="55">
        <v>90850</v>
      </c>
      <c r="N316" s="8">
        <v>57</v>
      </c>
      <c r="O316" s="8">
        <v>64</v>
      </c>
      <c r="P316" s="55">
        <v>11876</v>
      </c>
      <c r="Q316" s="8">
        <v>741</v>
      </c>
      <c r="R316" s="55">
        <v>755601</v>
      </c>
    </row>
    <row r="317" spans="3:18" s="1" customFormat="1" ht="8.85" customHeight="1" x14ac:dyDescent="0.15">
      <c r="C317" s="7" t="s">
        <v>2490</v>
      </c>
      <c r="D317" s="10">
        <v>4443</v>
      </c>
      <c r="E317" s="10">
        <v>52379</v>
      </c>
      <c r="F317" s="59">
        <v>13790940</v>
      </c>
      <c r="G317" s="10">
        <v>1704</v>
      </c>
      <c r="H317" s="10">
        <v>13268</v>
      </c>
      <c r="I317" s="59">
        <v>2181186.75</v>
      </c>
      <c r="J317" s="10">
        <v>200</v>
      </c>
      <c r="K317" s="10">
        <v>170</v>
      </c>
      <c r="L317" s="10">
        <v>296</v>
      </c>
      <c r="M317" s="59">
        <v>53797</v>
      </c>
      <c r="N317" s="10">
        <v>12</v>
      </c>
      <c r="O317" s="10">
        <v>13</v>
      </c>
      <c r="P317" s="59">
        <v>2364</v>
      </c>
      <c r="Q317" s="10">
        <v>4625</v>
      </c>
      <c r="R317" s="59">
        <v>13847101</v>
      </c>
    </row>
    <row r="318" spans="3:18" s="1" customFormat="1" ht="8.85" customHeight="1" x14ac:dyDescent="0.15">
      <c r="C318" s="7" t="s">
        <v>2491</v>
      </c>
      <c r="D318" s="8">
        <v>4483</v>
      </c>
      <c r="E318" s="8">
        <v>36938</v>
      </c>
      <c r="F318" s="55">
        <v>8740580</v>
      </c>
      <c r="G318" s="8">
        <v>183</v>
      </c>
      <c r="H318" s="8">
        <v>1577</v>
      </c>
      <c r="I318" s="55">
        <v>230971.42</v>
      </c>
      <c r="J318" s="8">
        <v>248</v>
      </c>
      <c r="K318" s="8">
        <v>427</v>
      </c>
      <c r="L318" s="8">
        <v>632</v>
      </c>
      <c r="M318" s="55">
        <v>115201</v>
      </c>
      <c r="N318" s="8">
        <v>324</v>
      </c>
      <c r="O318" s="8">
        <v>811</v>
      </c>
      <c r="P318" s="55">
        <v>148358</v>
      </c>
      <c r="Q318" s="8">
        <v>5234</v>
      </c>
      <c r="R318" s="55">
        <v>9004139</v>
      </c>
    </row>
    <row r="319" spans="3:18" s="1" customFormat="1" ht="8.85" customHeight="1" x14ac:dyDescent="0.15">
      <c r="C319" s="7" t="s">
        <v>2492</v>
      </c>
      <c r="D319" s="10">
        <v>1358</v>
      </c>
      <c r="E319" s="10">
        <v>7479</v>
      </c>
      <c r="F319" s="59">
        <v>2754497</v>
      </c>
      <c r="G319" s="10">
        <v>22</v>
      </c>
      <c r="H319" s="10">
        <v>165</v>
      </c>
      <c r="I319" s="59">
        <v>33107.69</v>
      </c>
      <c r="J319" s="10">
        <v>27</v>
      </c>
      <c r="K319" s="10">
        <v>142</v>
      </c>
      <c r="L319" s="10">
        <v>238</v>
      </c>
      <c r="M319" s="59">
        <v>62562</v>
      </c>
      <c r="N319" s="10">
        <v>4</v>
      </c>
      <c r="O319" s="10">
        <v>4</v>
      </c>
      <c r="P319" s="59">
        <v>1052</v>
      </c>
      <c r="Q319" s="10">
        <v>1504</v>
      </c>
      <c r="R319" s="59">
        <v>2818111</v>
      </c>
    </row>
    <row r="320" spans="3:18" s="1" customFormat="1" ht="8.85" customHeight="1" x14ac:dyDescent="0.15">
      <c r="C320" s="7" t="s">
        <v>2493</v>
      </c>
      <c r="D320" s="8">
        <v>1313</v>
      </c>
      <c r="E320" s="8">
        <v>9614</v>
      </c>
      <c r="F320" s="55">
        <v>2718786</v>
      </c>
      <c r="G320" s="8">
        <v>99</v>
      </c>
      <c r="H320" s="8">
        <v>651</v>
      </c>
      <c r="I320" s="55">
        <v>163051.85999999999</v>
      </c>
      <c r="J320" s="8">
        <v>41</v>
      </c>
      <c r="K320" s="8">
        <v>583</v>
      </c>
      <c r="L320" s="8">
        <v>886</v>
      </c>
      <c r="M320" s="55">
        <v>373467</v>
      </c>
      <c r="N320" s="8">
        <v>3009</v>
      </c>
      <c r="O320" s="8">
        <v>4064</v>
      </c>
      <c r="P320" s="55">
        <v>1910984</v>
      </c>
      <c r="Q320" s="8">
        <v>4905</v>
      </c>
      <c r="R320" s="55">
        <v>5003237</v>
      </c>
    </row>
    <row r="321" spans="3:18" s="1" customFormat="1" ht="8.85" customHeight="1" x14ac:dyDescent="0.15">
      <c r="C321" s="7" t="s">
        <v>2494</v>
      </c>
      <c r="D321" s="10">
        <v>1164</v>
      </c>
      <c r="E321" s="10">
        <v>7460</v>
      </c>
      <c r="F321" s="59">
        <v>798008</v>
      </c>
      <c r="G321" s="10">
        <v>62</v>
      </c>
      <c r="H321" s="10">
        <v>317</v>
      </c>
      <c r="I321" s="59">
        <v>17224.400000000001</v>
      </c>
      <c r="J321" s="10">
        <v>76</v>
      </c>
      <c r="K321" s="10">
        <v>1917</v>
      </c>
      <c r="L321" s="10">
        <v>2848</v>
      </c>
      <c r="M321" s="59">
        <v>366444</v>
      </c>
      <c r="N321" s="10">
        <v>810</v>
      </c>
      <c r="O321" s="10">
        <v>1086</v>
      </c>
      <c r="P321" s="59">
        <v>139812</v>
      </c>
      <c r="Q321" s="10">
        <v>3891</v>
      </c>
      <c r="R321" s="59">
        <v>1304264</v>
      </c>
    </row>
    <row r="322" spans="3:18" s="1" customFormat="1" ht="8.85" customHeight="1" x14ac:dyDescent="0.15">
      <c r="C322" s="7" t="s">
        <v>2495</v>
      </c>
      <c r="D322" s="8">
        <v>496</v>
      </c>
      <c r="E322" s="8">
        <v>3741</v>
      </c>
      <c r="F322" s="55">
        <v>709773</v>
      </c>
      <c r="G322" s="8">
        <v>118</v>
      </c>
      <c r="H322" s="8">
        <v>775</v>
      </c>
      <c r="I322" s="55">
        <v>123850.01</v>
      </c>
      <c r="J322" s="8">
        <v>48</v>
      </c>
      <c r="K322" s="8">
        <v>19</v>
      </c>
      <c r="L322" s="8">
        <v>24</v>
      </c>
      <c r="M322" s="55">
        <v>3859</v>
      </c>
      <c r="N322" s="8">
        <v>1</v>
      </c>
      <c r="O322" s="8">
        <v>24</v>
      </c>
      <c r="P322" s="55">
        <v>3864</v>
      </c>
      <c r="Q322" s="8">
        <v>516</v>
      </c>
      <c r="R322" s="55">
        <v>717496</v>
      </c>
    </row>
    <row r="323" spans="3:18" s="1" customFormat="1" ht="8.85" customHeight="1" x14ac:dyDescent="0.15">
      <c r="C323" s="7" t="s">
        <v>2496</v>
      </c>
      <c r="D323" s="10">
        <v>733</v>
      </c>
      <c r="E323" s="10">
        <v>4778</v>
      </c>
      <c r="F323" s="59">
        <v>717446</v>
      </c>
      <c r="G323" s="10">
        <v>17</v>
      </c>
      <c r="H323" s="10">
        <v>79</v>
      </c>
      <c r="I323" s="59">
        <v>4148.68</v>
      </c>
      <c r="J323" s="10">
        <v>86</v>
      </c>
      <c r="K323" s="10">
        <v>324</v>
      </c>
      <c r="L323" s="10">
        <v>514</v>
      </c>
      <c r="M323" s="59">
        <v>82524</v>
      </c>
      <c r="N323" s="10">
        <v>55</v>
      </c>
      <c r="O323" s="10">
        <v>267</v>
      </c>
      <c r="P323" s="59">
        <v>42957</v>
      </c>
      <c r="Q323" s="10">
        <v>1112</v>
      </c>
      <c r="R323" s="59">
        <v>842927</v>
      </c>
    </row>
    <row r="324" spans="3:18" s="1" customFormat="1" ht="8.85" customHeight="1" x14ac:dyDescent="0.15">
      <c r="C324" s="7" t="s">
        <v>2497</v>
      </c>
      <c r="D324" s="8">
        <v>76</v>
      </c>
      <c r="E324" s="8">
        <v>540</v>
      </c>
      <c r="F324" s="55">
        <v>177710</v>
      </c>
      <c r="G324" s="8">
        <v>9</v>
      </c>
      <c r="H324" s="8">
        <v>85</v>
      </c>
      <c r="I324" s="55">
        <v>21760.3</v>
      </c>
      <c r="J324" s="8">
        <v>4</v>
      </c>
      <c r="K324" s="8">
        <v>23</v>
      </c>
      <c r="L324" s="8">
        <v>24</v>
      </c>
      <c r="M324" s="55">
        <v>8808</v>
      </c>
      <c r="N324" s="8">
        <v>14</v>
      </c>
      <c r="O324" s="8">
        <v>22</v>
      </c>
      <c r="P324" s="55">
        <v>8074</v>
      </c>
      <c r="Q324" s="8">
        <v>113</v>
      </c>
      <c r="R324" s="55">
        <v>194592</v>
      </c>
    </row>
    <row r="325" spans="3:18" s="1" customFormat="1" ht="8.85" customHeight="1" x14ac:dyDescent="0.15">
      <c r="C325" s="7" t="s">
        <v>2498</v>
      </c>
      <c r="D325" s="10">
        <v>35</v>
      </c>
      <c r="E325" s="10">
        <v>218</v>
      </c>
      <c r="F325" s="59">
        <v>82142</v>
      </c>
      <c r="G325" s="10">
        <v>4</v>
      </c>
      <c r="H325" s="10">
        <v>22</v>
      </c>
      <c r="I325" s="59">
        <v>3761.98</v>
      </c>
      <c r="J325" s="10"/>
      <c r="K325" s="10">
        <v>4</v>
      </c>
      <c r="L325" s="10">
        <v>4</v>
      </c>
      <c r="M325" s="59">
        <v>596</v>
      </c>
      <c r="N325" s="10">
        <v>5</v>
      </c>
      <c r="O325" s="10">
        <v>6</v>
      </c>
      <c r="P325" s="59">
        <v>894</v>
      </c>
      <c r="Q325" s="10">
        <v>44</v>
      </c>
      <c r="R325" s="59">
        <v>83632</v>
      </c>
    </row>
    <row r="326" spans="3:18" s="1" customFormat="1" ht="8.85" customHeight="1" x14ac:dyDescent="0.15">
      <c r="C326" s="7" t="s">
        <v>2499</v>
      </c>
      <c r="D326" s="8">
        <v>21</v>
      </c>
      <c r="E326" s="8">
        <v>140</v>
      </c>
      <c r="F326" s="55">
        <v>26355</v>
      </c>
      <c r="G326" s="8"/>
      <c r="H326" s="8">
        <v>0</v>
      </c>
      <c r="I326" s="55"/>
      <c r="J326" s="8"/>
      <c r="K326" s="8">
        <v>86</v>
      </c>
      <c r="L326" s="8">
        <v>115</v>
      </c>
      <c r="M326" s="55">
        <v>17050</v>
      </c>
      <c r="N326" s="8">
        <v>39</v>
      </c>
      <c r="O326" s="8">
        <v>40</v>
      </c>
      <c r="P326" s="55">
        <v>5876</v>
      </c>
      <c r="Q326" s="8">
        <v>146</v>
      </c>
      <c r="R326" s="55">
        <v>49281</v>
      </c>
    </row>
    <row r="327" spans="3:18" s="1" customFormat="1" ht="8.85" customHeight="1" x14ac:dyDescent="0.15">
      <c r="C327" s="7" t="s">
        <v>2500</v>
      </c>
      <c r="D327" s="10">
        <v>1</v>
      </c>
      <c r="E327" s="10">
        <v>7</v>
      </c>
      <c r="F327" s="59">
        <v>1014</v>
      </c>
      <c r="G327" s="10"/>
      <c r="H327" s="10">
        <v>0</v>
      </c>
      <c r="I327" s="59"/>
      <c r="J327" s="10"/>
      <c r="K327" s="10">
        <v>2</v>
      </c>
      <c r="L327" s="10">
        <v>2</v>
      </c>
      <c r="M327" s="59">
        <v>268</v>
      </c>
      <c r="N327" s="10">
        <v>16</v>
      </c>
      <c r="O327" s="10">
        <v>16</v>
      </c>
      <c r="P327" s="59">
        <v>2144</v>
      </c>
      <c r="Q327" s="10">
        <v>19</v>
      </c>
      <c r="R327" s="59">
        <v>3426</v>
      </c>
    </row>
    <row r="328" spans="3:18" s="1" customFormat="1" ht="8.85" customHeight="1" x14ac:dyDescent="0.15">
      <c r="C328" s="7" t="s">
        <v>2501</v>
      </c>
      <c r="D328" s="8">
        <v>944</v>
      </c>
      <c r="E328" s="8">
        <v>10590</v>
      </c>
      <c r="F328" s="55">
        <v>3090874</v>
      </c>
      <c r="G328" s="8">
        <v>325</v>
      </c>
      <c r="H328" s="8">
        <v>2912</v>
      </c>
      <c r="I328" s="55">
        <v>509889.41</v>
      </c>
      <c r="J328" s="8">
        <v>64</v>
      </c>
      <c r="K328" s="8">
        <v>132</v>
      </c>
      <c r="L328" s="8">
        <v>190</v>
      </c>
      <c r="M328" s="55">
        <v>30525</v>
      </c>
      <c r="N328" s="8">
        <v>39</v>
      </c>
      <c r="O328" s="8">
        <v>66</v>
      </c>
      <c r="P328" s="55">
        <v>10616</v>
      </c>
      <c r="Q328" s="8">
        <v>1115</v>
      </c>
      <c r="R328" s="55">
        <v>3132015</v>
      </c>
    </row>
    <row r="329" spans="3:18" s="1" customFormat="1" ht="8.85" customHeight="1" x14ac:dyDescent="0.15">
      <c r="C329" s="7" t="s">
        <v>2502</v>
      </c>
      <c r="D329" s="10">
        <v>1022</v>
      </c>
      <c r="E329" s="10">
        <v>8464</v>
      </c>
      <c r="F329" s="59">
        <v>1739733</v>
      </c>
      <c r="G329" s="10">
        <v>33</v>
      </c>
      <c r="H329" s="10">
        <v>268</v>
      </c>
      <c r="I329" s="59">
        <v>32441</v>
      </c>
      <c r="J329" s="10">
        <v>86</v>
      </c>
      <c r="K329" s="10">
        <v>1183</v>
      </c>
      <c r="L329" s="10">
        <v>1563</v>
      </c>
      <c r="M329" s="59">
        <v>250800</v>
      </c>
      <c r="N329" s="10">
        <v>1647</v>
      </c>
      <c r="O329" s="10">
        <v>2205</v>
      </c>
      <c r="P329" s="59">
        <v>353722</v>
      </c>
      <c r="Q329" s="10">
        <v>3852</v>
      </c>
      <c r="R329" s="59">
        <v>2344255</v>
      </c>
    </row>
    <row r="330" spans="3:18" s="1" customFormat="1" ht="8.85" customHeight="1" x14ac:dyDescent="0.15">
      <c r="C330" s="7" t="s">
        <v>2503</v>
      </c>
      <c r="D330" s="8">
        <v>289</v>
      </c>
      <c r="E330" s="8">
        <v>2349</v>
      </c>
      <c r="F330" s="55">
        <v>824773</v>
      </c>
      <c r="G330" s="8">
        <v>17</v>
      </c>
      <c r="H330" s="8">
        <v>115</v>
      </c>
      <c r="I330" s="55">
        <v>25932.85</v>
      </c>
      <c r="J330" s="8">
        <v>16</v>
      </c>
      <c r="K330" s="8">
        <v>115</v>
      </c>
      <c r="L330" s="8">
        <v>168</v>
      </c>
      <c r="M330" s="55">
        <v>51559</v>
      </c>
      <c r="N330" s="8">
        <v>135</v>
      </c>
      <c r="O330" s="8">
        <v>159</v>
      </c>
      <c r="P330" s="55">
        <v>48972</v>
      </c>
      <c r="Q330" s="8">
        <v>539</v>
      </c>
      <c r="R330" s="55">
        <v>925304</v>
      </c>
    </row>
    <row r="331" spans="3:18" s="1" customFormat="1" ht="8.85" customHeight="1" x14ac:dyDescent="0.15">
      <c r="C331" s="7" t="s">
        <v>2504</v>
      </c>
      <c r="D331" s="10">
        <v>507</v>
      </c>
      <c r="E331" s="10">
        <v>6027</v>
      </c>
      <c r="F331" s="59">
        <v>3094975</v>
      </c>
      <c r="G331" s="10">
        <v>140</v>
      </c>
      <c r="H331" s="10">
        <v>1383</v>
      </c>
      <c r="I331" s="59">
        <v>273924.93</v>
      </c>
      <c r="J331" s="10">
        <v>3</v>
      </c>
      <c r="K331" s="10"/>
      <c r="L331" s="10"/>
      <c r="M331" s="59"/>
      <c r="N331" s="10"/>
      <c r="O331" s="10"/>
      <c r="P331" s="59"/>
      <c r="Q331" s="10">
        <v>507</v>
      </c>
      <c r="R331" s="59">
        <v>3094975</v>
      </c>
    </row>
    <row r="332" spans="3:18" s="1" customFormat="1" ht="8.85" customHeight="1" x14ac:dyDescent="0.15">
      <c r="C332" s="7" t="s">
        <v>2505</v>
      </c>
      <c r="D332" s="8">
        <v>3489</v>
      </c>
      <c r="E332" s="8">
        <v>22579</v>
      </c>
      <c r="F332" s="55">
        <v>16105461</v>
      </c>
      <c r="G332" s="8">
        <v>41</v>
      </c>
      <c r="H332" s="8">
        <v>243</v>
      </c>
      <c r="I332" s="55">
        <v>45835.23</v>
      </c>
      <c r="J332" s="8">
        <v>10</v>
      </c>
      <c r="K332" s="8">
        <v>6</v>
      </c>
      <c r="L332" s="8">
        <v>6</v>
      </c>
      <c r="M332" s="55">
        <v>20235</v>
      </c>
      <c r="N332" s="8">
        <v>1</v>
      </c>
      <c r="O332" s="8">
        <v>1</v>
      </c>
      <c r="P332" s="55">
        <v>3321</v>
      </c>
      <c r="Q332" s="8">
        <v>3496</v>
      </c>
      <c r="R332" s="55">
        <v>16129017</v>
      </c>
    </row>
    <row r="333" spans="3:18" s="1" customFormat="1" ht="8.85" customHeight="1" x14ac:dyDescent="0.15">
      <c r="C333" s="7" t="s">
        <v>2506</v>
      </c>
      <c r="D333" s="10">
        <v>424</v>
      </c>
      <c r="E333" s="10">
        <v>3148</v>
      </c>
      <c r="F333" s="59">
        <v>1373559</v>
      </c>
      <c r="G333" s="10">
        <v>83</v>
      </c>
      <c r="H333" s="10">
        <v>689</v>
      </c>
      <c r="I333" s="59">
        <v>92080.7</v>
      </c>
      <c r="J333" s="10">
        <v>1</v>
      </c>
      <c r="K333" s="10">
        <v>2</v>
      </c>
      <c r="L333" s="10">
        <v>2</v>
      </c>
      <c r="M333" s="59">
        <v>3566</v>
      </c>
      <c r="N333" s="10"/>
      <c r="O333" s="10"/>
      <c r="P333" s="59"/>
      <c r="Q333" s="10">
        <v>426</v>
      </c>
      <c r="R333" s="59">
        <v>1377125</v>
      </c>
    </row>
    <row r="334" spans="3:18" s="1" customFormat="1" ht="8.85" customHeight="1" x14ac:dyDescent="0.15">
      <c r="C334" s="7" t="s">
        <v>2507</v>
      </c>
      <c r="D334" s="8">
        <v>5861</v>
      </c>
      <c r="E334" s="8">
        <v>22592</v>
      </c>
      <c r="F334" s="55">
        <v>14032581</v>
      </c>
      <c r="G334" s="8">
        <v>38</v>
      </c>
      <c r="H334" s="8">
        <v>141</v>
      </c>
      <c r="I334" s="55">
        <v>18098.669999999998</v>
      </c>
      <c r="J334" s="8">
        <v>25</v>
      </c>
      <c r="K334" s="8">
        <v>153</v>
      </c>
      <c r="L334" s="8">
        <v>153</v>
      </c>
      <c r="M334" s="55">
        <v>270606</v>
      </c>
      <c r="N334" s="8">
        <v>17</v>
      </c>
      <c r="O334" s="8">
        <v>17</v>
      </c>
      <c r="P334" s="55">
        <v>30311</v>
      </c>
      <c r="Q334" s="8">
        <v>6031</v>
      </c>
      <c r="R334" s="55">
        <v>14333498</v>
      </c>
    </row>
    <row r="335" spans="3:18" s="1" customFormat="1" ht="8.85" customHeight="1" x14ac:dyDescent="0.15">
      <c r="C335" s="7" t="s">
        <v>2508</v>
      </c>
      <c r="D335" s="10">
        <v>249</v>
      </c>
      <c r="E335" s="10">
        <v>951</v>
      </c>
      <c r="F335" s="59">
        <v>682594</v>
      </c>
      <c r="G335" s="10">
        <v>8</v>
      </c>
      <c r="H335" s="10">
        <v>31</v>
      </c>
      <c r="I335" s="59">
        <v>5944.51</v>
      </c>
      <c r="J335" s="10">
        <v>2</v>
      </c>
      <c r="K335" s="10">
        <v>277</v>
      </c>
      <c r="L335" s="10">
        <v>277</v>
      </c>
      <c r="M335" s="59">
        <v>548314</v>
      </c>
      <c r="N335" s="10">
        <v>27</v>
      </c>
      <c r="O335" s="10">
        <v>28</v>
      </c>
      <c r="P335" s="59">
        <v>53934</v>
      </c>
      <c r="Q335" s="10">
        <v>553</v>
      </c>
      <c r="R335" s="59">
        <v>1284842</v>
      </c>
    </row>
    <row r="336" spans="3:18" s="1" customFormat="1" ht="8.85" customHeight="1" x14ac:dyDescent="0.15">
      <c r="C336" s="7" t="s">
        <v>2509</v>
      </c>
      <c r="D336" s="8">
        <v>559</v>
      </c>
      <c r="E336" s="8">
        <v>2330</v>
      </c>
      <c r="F336" s="55">
        <v>1148767</v>
      </c>
      <c r="G336" s="8">
        <v>127</v>
      </c>
      <c r="H336" s="8">
        <v>771</v>
      </c>
      <c r="I336" s="55">
        <v>253450.1</v>
      </c>
      <c r="J336" s="8">
        <v>12</v>
      </c>
      <c r="K336" s="8">
        <v>1202</v>
      </c>
      <c r="L336" s="8">
        <v>1202</v>
      </c>
      <c r="M336" s="55">
        <v>1900288</v>
      </c>
      <c r="N336" s="8">
        <v>2939</v>
      </c>
      <c r="O336" s="8">
        <v>2987</v>
      </c>
      <c r="P336" s="55">
        <v>4499550</v>
      </c>
      <c r="Q336" s="8">
        <v>4700</v>
      </c>
      <c r="R336" s="55">
        <v>7548605</v>
      </c>
    </row>
    <row r="337" spans="3:18" s="1" customFormat="1" ht="8.85" customHeight="1" x14ac:dyDescent="0.15">
      <c r="C337" s="7" t="s">
        <v>2510</v>
      </c>
      <c r="D337" s="10">
        <v>156</v>
      </c>
      <c r="E337" s="10">
        <v>401</v>
      </c>
      <c r="F337" s="59">
        <v>192378</v>
      </c>
      <c r="G337" s="10">
        <v>7</v>
      </c>
      <c r="H337" s="10">
        <v>29</v>
      </c>
      <c r="I337" s="59">
        <v>7192.59</v>
      </c>
      <c r="J337" s="10"/>
      <c r="K337" s="10">
        <v>777</v>
      </c>
      <c r="L337" s="10">
        <v>777</v>
      </c>
      <c r="M337" s="59">
        <v>941776</v>
      </c>
      <c r="N337" s="10">
        <v>1891</v>
      </c>
      <c r="O337" s="10">
        <v>1920</v>
      </c>
      <c r="P337" s="59">
        <v>2403401</v>
      </c>
      <c r="Q337" s="10">
        <v>2824</v>
      </c>
      <c r="R337" s="59">
        <v>3537555</v>
      </c>
    </row>
    <row r="338" spans="3:18" s="1" customFormat="1" ht="8.85" customHeight="1" x14ac:dyDescent="0.15">
      <c r="C338" s="7" t="s">
        <v>2511</v>
      </c>
      <c r="D338" s="8">
        <v>630</v>
      </c>
      <c r="E338" s="8">
        <v>2697</v>
      </c>
      <c r="F338" s="55">
        <v>1779576</v>
      </c>
      <c r="G338" s="8">
        <v>9</v>
      </c>
      <c r="H338" s="8">
        <v>40</v>
      </c>
      <c r="I338" s="55">
        <v>12826.56</v>
      </c>
      <c r="J338" s="8">
        <v>2</v>
      </c>
      <c r="K338" s="8">
        <v>228</v>
      </c>
      <c r="L338" s="8">
        <v>228</v>
      </c>
      <c r="M338" s="55">
        <v>471232</v>
      </c>
      <c r="N338" s="8">
        <v>435</v>
      </c>
      <c r="O338" s="8">
        <v>439</v>
      </c>
      <c r="P338" s="55">
        <v>898147</v>
      </c>
      <c r="Q338" s="8">
        <v>1293</v>
      </c>
      <c r="R338" s="55">
        <v>3148955</v>
      </c>
    </row>
    <row r="339" spans="3:18" s="1" customFormat="1" ht="8.85" customHeight="1" x14ac:dyDescent="0.15">
      <c r="C339" s="7" t="s">
        <v>2512</v>
      </c>
      <c r="D339" s="10">
        <v>66</v>
      </c>
      <c r="E339" s="10">
        <v>293</v>
      </c>
      <c r="F339" s="59">
        <v>69917</v>
      </c>
      <c r="G339" s="10">
        <v>7</v>
      </c>
      <c r="H339" s="10">
        <v>29</v>
      </c>
      <c r="I339" s="59">
        <v>0</v>
      </c>
      <c r="J339" s="10">
        <v>1</v>
      </c>
      <c r="K339" s="10">
        <v>45</v>
      </c>
      <c r="L339" s="10">
        <v>45</v>
      </c>
      <c r="M339" s="59">
        <v>46872</v>
      </c>
      <c r="N339" s="10">
        <v>61</v>
      </c>
      <c r="O339" s="10">
        <v>62</v>
      </c>
      <c r="P339" s="59">
        <v>64070</v>
      </c>
      <c r="Q339" s="10">
        <v>172</v>
      </c>
      <c r="R339" s="59">
        <v>180859</v>
      </c>
    </row>
    <row r="340" spans="3:18" s="1" customFormat="1" ht="8.85" customHeight="1" x14ac:dyDescent="0.15">
      <c r="C340" s="7" t="s">
        <v>2513</v>
      </c>
      <c r="D340" s="8">
        <v>16</v>
      </c>
      <c r="E340" s="8">
        <v>44</v>
      </c>
      <c r="F340" s="55">
        <v>16558</v>
      </c>
      <c r="G340" s="8">
        <v>1</v>
      </c>
      <c r="H340" s="8">
        <v>6</v>
      </c>
      <c r="I340" s="55">
        <v>0</v>
      </c>
      <c r="J340" s="8"/>
      <c r="K340" s="8">
        <v>32</v>
      </c>
      <c r="L340" s="8">
        <v>32</v>
      </c>
      <c r="M340" s="55">
        <v>31815</v>
      </c>
      <c r="N340" s="8">
        <v>39</v>
      </c>
      <c r="O340" s="8">
        <v>39</v>
      </c>
      <c r="P340" s="55">
        <v>41503</v>
      </c>
      <c r="Q340" s="8">
        <v>87</v>
      </c>
      <c r="R340" s="55">
        <v>89876</v>
      </c>
    </row>
    <row r="341" spans="3:18" s="1" customFormat="1" ht="8.85" customHeight="1" x14ac:dyDescent="0.15">
      <c r="C341" s="7" t="s">
        <v>2514</v>
      </c>
      <c r="D341" s="10">
        <v>87</v>
      </c>
      <c r="E341" s="10">
        <v>681</v>
      </c>
      <c r="F341" s="59">
        <v>291782</v>
      </c>
      <c r="G341" s="10">
        <v>2</v>
      </c>
      <c r="H341" s="10">
        <v>11</v>
      </c>
      <c r="I341" s="59">
        <v>1627.42</v>
      </c>
      <c r="J341" s="10">
        <v>1</v>
      </c>
      <c r="K341" s="10">
        <v>35</v>
      </c>
      <c r="L341" s="10">
        <v>35</v>
      </c>
      <c r="M341" s="59">
        <v>85017</v>
      </c>
      <c r="N341" s="10">
        <v>6</v>
      </c>
      <c r="O341" s="10">
        <v>6</v>
      </c>
      <c r="P341" s="59">
        <v>14716</v>
      </c>
      <c r="Q341" s="10">
        <v>128</v>
      </c>
      <c r="R341" s="59">
        <v>391515</v>
      </c>
    </row>
    <row r="342" spans="3:18" s="1" customFormat="1" ht="8.85" customHeight="1" x14ac:dyDescent="0.15">
      <c r="C342" s="7" t="s">
        <v>2515</v>
      </c>
      <c r="D342" s="8">
        <v>155</v>
      </c>
      <c r="E342" s="8">
        <v>936</v>
      </c>
      <c r="F342" s="55">
        <v>349447</v>
      </c>
      <c r="G342" s="8">
        <v>7</v>
      </c>
      <c r="H342" s="8">
        <v>52</v>
      </c>
      <c r="I342" s="55">
        <v>7711.73</v>
      </c>
      <c r="J342" s="8">
        <v>4</v>
      </c>
      <c r="K342" s="8">
        <v>111</v>
      </c>
      <c r="L342" s="8">
        <v>111</v>
      </c>
      <c r="M342" s="55">
        <v>181942</v>
      </c>
      <c r="N342" s="8">
        <v>50</v>
      </c>
      <c r="O342" s="8">
        <v>52</v>
      </c>
      <c r="P342" s="55">
        <v>81951</v>
      </c>
      <c r="Q342" s="8">
        <v>316</v>
      </c>
      <c r="R342" s="55">
        <v>613340</v>
      </c>
    </row>
    <row r="343" spans="3:18" s="1" customFormat="1" ht="8.85" customHeight="1" x14ac:dyDescent="0.15">
      <c r="C343" s="7" t="s">
        <v>2516</v>
      </c>
      <c r="D343" s="10">
        <v>208</v>
      </c>
      <c r="E343" s="10">
        <v>2783</v>
      </c>
      <c r="F343" s="59">
        <v>724515</v>
      </c>
      <c r="G343" s="10">
        <v>9</v>
      </c>
      <c r="H343" s="10">
        <v>87</v>
      </c>
      <c r="I343" s="59">
        <v>14371.33</v>
      </c>
      <c r="J343" s="10">
        <v>7</v>
      </c>
      <c r="K343" s="10">
        <v>22</v>
      </c>
      <c r="L343" s="10">
        <v>26</v>
      </c>
      <c r="M343" s="59">
        <v>15157</v>
      </c>
      <c r="N343" s="10">
        <v>5</v>
      </c>
      <c r="O343" s="10">
        <v>6</v>
      </c>
      <c r="P343" s="59">
        <v>3246</v>
      </c>
      <c r="Q343" s="10">
        <v>235</v>
      </c>
      <c r="R343" s="59">
        <v>742918</v>
      </c>
    </row>
    <row r="344" spans="3:18" s="1" customFormat="1" ht="8.85" customHeight="1" x14ac:dyDescent="0.15">
      <c r="C344" s="7" t="s">
        <v>2517</v>
      </c>
      <c r="D344" s="8">
        <v>94</v>
      </c>
      <c r="E344" s="8">
        <v>728</v>
      </c>
      <c r="F344" s="55">
        <v>171258</v>
      </c>
      <c r="G344" s="8">
        <v>2</v>
      </c>
      <c r="H344" s="8">
        <v>21</v>
      </c>
      <c r="I344" s="55">
        <v>2818</v>
      </c>
      <c r="J344" s="8">
        <v>4</v>
      </c>
      <c r="K344" s="8">
        <v>541</v>
      </c>
      <c r="L344" s="8">
        <v>562</v>
      </c>
      <c r="M344" s="55">
        <v>430320</v>
      </c>
      <c r="N344" s="8">
        <v>3713</v>
      </c>
      <c r="O344" s="8">
        <v>3724</v>
      </c>
      <c r="P344" s="55">
        <v>3201961</v>
      </c>
      <c r="Q344" s="8">
        <v>4348</v>
      </c>
      <c r="R344" s="55">
        <v>3803539</v>
      </c>
    </row>
    <row r="345" spans="3:18" s="1" customFormat="1" ht="8.85" customHeight="1" x14ac:dyDescent="0.15">
      <c r="C345" s="7" t="s">
        <v>2518</v>
      </c>
      <c r="D345" s="10">
        <v>96</v>
      </c>
      <c r="E345" s="10">
        <v>1025</v>
      </c>
      <c r="F345" s="59">
        <v>258911</v>
      </c>
      <c r="G345" s="10">
        <v>43</v>
      </c>
      <c r="H345" s="10">
        <v>332</v>
      </c>
      <c r="I345" s="59">
        <v>49385.7</v>
      </c>
      <c r="J345" s="10">
        <v>1</v>
      </c>
      <c r="K345" s="10">
        <v>5</v>
      </c>
      <c r="L345" s="10">
        <v>5</v>
      </c>
      <c r="M345" s="59">
        <v>726</v>
      </c>
      <c r="N345" s="10">
        <v>2</v>
      </c>
      <c r="O345" s="10">
        <v>3</v>
      </c>
      <c r="P345" s="59">
        <v>438</v>
      </c>
      <c r="Q345" s="10">
        <v>103</v>
      </c>
      <c r="R345" s="59">
        <v>260075</v>
      </c>
    </row>
    <row r="346" spans="3:18" s="1" customFormat="1" ht="8.85" customHeight="1" x14ac:dyDescent="0.15">
      <c r="C346" s="7" t="s">
        <v>2519</v>
      </c>
      <c r="D346" s="8">
        <v>53</v>
      </c>
      <c r="E346" s="8">
        <v>451</v>
      </c>
      <c r="F346" s="55">
        <v>66001</v>
      </c>
      <c r="G346" s="8">
        <v>2</v>
      </c>
      <c r="H346" s="8">
        <v>17</v>
      </c>
      <c r="I346" s="55">
        <v>2066</v>
      </c>
      <c r="J346" s="8"/>
      <c r="K346" s="8">
        <v>273</v>
      </c>
      <c r="L346" s="8">
        <v>298</v>
      </c>
      <c r="M346" s="55">
        <v>43062</v>
      </c>
      <c r="N346" s="8">
        <v>1926</v>
      </c>
      <c r="O346" s="8">
        <v>1932</v>
      </c>
      <c r="P346" s="55">
        <v>280317</v>
      </c>
      <c r="Q346" s="8">
        <v>2252</v>
      </c>
      <c r="R346" s="55">
        <v>389380</v>
      </c>
    </row>
    <row r="347" spans="3:18" s="1" customFormat="1" ht="8.85" customHeight="1" x14ac:dyDescent="0.15">
      <c r="C347" s="7" t="s">
        <v>2520</v>
      </c>
      <c r="D347" s="10">
        <v>968</v>
      </c>
      <c r="E347" s="10">
        <v>7006</v>
      </c>
      <c r="F347" s="59">
        <v>2246571</v>
      </c>
      <c r="G347" s="10">
        <v>46</v>
      </c>
      <c r="H347" s="10">
        <v>297</v>
      </c>
      <c r="I347" s="59">
        <v>65022.42</v>
      </c>
      <c r="J347" s="10">
        <v>22</v>
      </c>
      <c r="K347" s="10">
        <v>205</v>
      </c>
      <c r="L347" s="10">
        <v>295</v>
      </c>
      <c r="M347" s="59">
        <v>76765</v>
      </c>
      <c r="N347" s="10">
        <v>883</v>
      </c>
      <c r="O347" s="10">
        <v>885</v>
      </c>
      <c r="P347" s="59">
        <v>230435</v>
      </c>
      <c r="Q347" s="10">
        <v>2056</v>
      </c>
      <c r="R347" s="59">
        <v>2553771</v>
      </c>
    </row>
    <row r="348" spans="3:18" s="1" customFormat="1" ht="8.85" customHeight="1" x14ac:dyDescent="0.15">
      <c r="C348" s="7" t="s">
        <v>2521</v>
      </c>
      <c r="D348" s="8">
        <v>82</v>
      </c>
      <c r="E348" s="8">
        <v>535</v>
      </c>
      <c r="F348" s="55">
        <v>187023</v>
      </c>
      <c r="G348" s="8">
        <v>46</v>
      </c>
      <c r="H348" s="8">
        <v>209</v>
      </c>
      <c r="I348" s="55">
        <v>54337.71</v>
      </c>
      <c r="J348" s="8">
        <v>5</v>
      </c>
      <c r="K348" s="8">
        <v>190</v>
      </c>
      <c r="L348" s="8">
        <v>190</v>
      </c>
      <c r="M348" s="55">
        <v>64448</v>
      </c>
      <c r="N348" s="8">
        <v>319</v>
      </c>
      <c r="O348" s="8">
        <v>325</v>
      </c>
      <c r="P348" s="55">
        <v>110240</v>
      </c>
      <c r="Q348" s="8">
        <v>591</v>
      </c>
      <c r="R348" s="55">
        <v>361711</v>
      </c>
    </row>
    <row r="349" spans="3:18" s="1" customFormat="1" ht="8.85" customHeight="1" x14ac:dyDescent="0.15">
      <c r="C349" s="7" t="s">
        <v>2522</v>
      </c>
      <c r="D349" s="10">
        <v>1046</v>
      </c>
      <c r="E349" s="10">
        <v>7858</v>
      </c>
      <c r="F349" s="59">
        <v>10041296</v>
      </c>
      <c r="G349" s="10">
        <v>24</v>
      </c>
      <c r="H349" s="10">
        <v>328</v>
      </c>
      <c r="I349" s="59">
        <v>80798.259999999995</v>
      </c>
      <c r="J349" s="10">
        <v>39</v>
      </c>
      <c r="K349" s="10">
        <v>4</v>
      </c>
      <c r="L349" s="10">
        <v>4</v>
      </c>
      <c r="M349" s="59">
        <v>27266</v>
      </c>
      <c r="N349" s="10"/>
      <c r="O349" s="10"/>
      <c r="P349" s="59"/>
      <c r="Q349" s="10">
        <v>1050</v>
      </c>
      <c r="R349" s="59">
        <v>10068562</v>
      </c>
    </row>
    <row r="350" spans="3:18" s="1" customFormat="1" ht="8.85" customHeight="1" x14ac:dyDescent="0.15">
      <c r="C350" s="7" t="s">
        <v>2523</v>
      </c>
      <c r="D350" s="8">
        <v>114</v>
      </c>
      <c r="E350" s="8">
        <v>1195</v>
      </c>
      <c r="F350" s="55">
        <v>854078</v>
      </c>
      <c r="G350" s="8">
        <v>19</v>
      </c>
      <c r="H350" s="8">
        <v>239</v>
      </c>
      <c r="I350" s="55">
        <v>31803.7</v>
      </c>
      <c r="J350" s="8">
        <v>4</v>
      </c>
      <c r="K350" s="8">
        <v>1</v>
      </c>
      <c r="L350" s="8">
        <v>1</v>
      </c>
      <c r="M350" s="55">
        <v>3425</v>
      </c>
      <c r="N350" s="8">
        <v>1</v>
      </c>
      <c r="O350" s="8">
        <v>1</v>
      </c>
      <c r="P350" s="55">
        <v>2133</v>
      </c>
      <c r="Q350" s="8">
        <v>116</v>
      </c>
      <c r="R350" s="55">
        <v>859636</v>
      </c>
    </row>
    <row r="351" spans="3:18" s="1" customFormat="1" ht="8.85" customHeight="1" x14ac:dyDescent="0.15">
      <c r="C351" s="7" t="s">
        <v>2524</v>
      </c>
      <c r="D351" s="10">
        <v>998</v>
      </c>
      <c r="E351" s="10">
        <v>4188</v>
      </c>
      <c r="F351" s="59">
        <v>4594695</v>
      </c>
      <c r="G351" s="10">
        <v>10</v>
      </c>
      <c r="H351" s="10">
        <v>74</v>
      </c>
      <c r="I351" s="59">
        <v>9872.94</v>
      </c>
      <c r="J351" s="10">
        <v>14</v>
      </c>
      <c r="K351" s="10">
        <v>35</v>
      </c>
      <c r="L351" s="10">
        <v>35</v>
      </c>
      <c r="M351" s="59">
        <v>93863</v>
      </c>
      <c r="N351" s="10">
        <v>116</v>
      </c>
      <c r="O351" s="10">
        <v>117</v>
      </c>
      <c r="P351" s="59">
        <v>262187</v>
      </c>
      <c r="Q351" s="10">
        <v>1149</v>
      </c>
      <c r="R351" s="59">
        <v>4950745</v>
      </c>
    </row>
    <row r="352" spans="3:18" s="1" customFormat="1" ht="8.85" customHeight="1" x14ac:dyDescent="0.15">
      <c r="C352" s="7" t="s">
        <v>2525</v>
      </c>
      <c r="D352" s="8">
        <v>843</v>
      </c>
      <c r="E352" s="8">
        <v>2766</v>
      </c>
      <c r="F352" s="55">
        <v>2527975</v>
      </c>
      <c r="G352" s="8">
        <v>3</v>
      </c>
      <c r="H352" s="8">
        <v>7</v>
      </c>
      <c r="I352" s="55">
        <v>849.5</v>
      </c>
      <c r="J352" s="8">
        <v>3</v>
      </c>
      <c r="K352" s="8">
        <v>474</v>
      </c>
      <c r="L352" s="8">
        <v>474</v>
      </c>
      <c r="M352" s="55">
        <v>1046314</v>
      </c>
      <c r="N352" s="8">
        <v>62</v>
      </c>
      <c r="O352" s="8">
        <v>64</v>
      </c>
      <c r="P352" s="55">
        <v>137008</v>
      </c>
      <c r="Q352" s="8">
        <v>1379</v>
      </c>
      <c r="R352" s="55">
        <v>3711297</v>
      </c>
    </row>
    <row r="353" spans="3:18" s="1" customFormat="1" ht="8.85" customHeight="1" x14ac:dyDescent="0.15">
      <c r="C353" s="7" t="s">
        <v>2526</v>
      </c>
      <c r="D353" s="10">
        <v>1005</v>
      </c>
      <c r="E353" s="10">
        <v>7675</v>
      </c>
      <c r="F353" s="59">
        <v>7928382</v>
      </c>
      <c r="G353" s="10">
        <v>17</v>
      </c>
      <c r="H353" s="10">
        <v>167</v>
      </c>
      <c r="I353" s="59">
        <v>47560.05</v>
      </c>
      <c r="J353" s="10">
        <v>22</v>
      </c>
      <c r="K353" s="10">
        <v>63</v>
      </c>
      <c r="L353" s="10">
        <v>63</v>
      </c>
      <c r="M353" s="59">
        <v>371043</v>
      </c>
      <c r="N353" s="10">
        <v>6</v>
      </c>
      <c r="O353" s="10">
        <v>6</v>
      </c>
      <c r="P353" s="59">
        <v>30536</v>
      </c>
      <c r="Q353" s="10">
        <v>1074</v>
      </c>
      <c r="R353" s="59">
        <v>8329961</v>
      </c>
    </row>
    <row r="354" spans="3:18" s="1" customFormat="1" ht="8.85" customHeight="1" x14ac:dyDescent="0.15">
      <c r="C354" s="7" t="s">
        <v>2527</v>
      </c>
      <c r="D354" s="8">
        <v>666</v>
      </c>
      <c r="E354" s="8">
        <v>4518</v>
      </c>
      <c r="F354" s="55">
        <v>2870705</v>
      </c>
      <c r="G354" s="8">
        <v>98</v>
      </c>
      <c r="H354" s="8">
        <v>772</v>
      </c>
      <c r="I354" s="55">
        <v>131560.22</v>
      </c>
      <c r="J354" s="8">
        <v>9</v>
      </c>
      <c r="K354" s="8">
        <v>34</v>
      </c>
      <c r="L354" s="8">
        <v>34</v>
      </c>
      <c r="M354" s="55">
        <v>74643</v>
      </c>
      <c r="N354" s="8">
        <v>13</v>
      </c>
      <c r="O354" s="8">
        <v>13</v>
      </c>
      <c r="P354" s="55">
        <v>27968</v>
      </c>
      <c r="Q354" s="8">
        <v>713</v>
      </c>
      <c r="R354" s="55">
        <v>2973316</v>
      </c>
    </row>
    <row r="355" spans="3:18" s="1" customFormat="1" ht="8.85" customHeight="1" x14ac:dyDescent="0.15">
      <c r="C355" s="7" t="s">
        <v>2528</v>
      </c>
      <c r="D355" s="10">
        <v>13372</v>
      </c>
      <c r="E355" s="10">
        <v>46615</v>
      </c>
      <c r="F355" s="59">
        <v>39199765</v>
      </c>
      <c r="G355" s="10">
        <v>38</v>
      </c>
      <c r="H355" s="10">
        <v>266</v>
      </c>
      <c r="I355" s="59">
        <v>45739.35</v>
      </c>
      <c r="J355" s="10">
        <v>95</v>
      </c>
      <c r="K355" s="10">
        <v>3586</v>
      </c>
      <c r="L355" s="10">
        <v>3586</v>
      </c>
      <c r="M355" s="59">
        <v>7888231</v>
      </c>
      <c r="N355" s="10">
        <v>20621</v>
      </c>
      <c r="O355" s="10">
        <v>20712</v>
      </c>
      <c r="P355" s="59">
        <v>45145542</v>
      </c>
      <c r="Q355" s="10">
        <v>37579</v>
      </c>
      <c r="R355" s="59">
        <v>92233538</v>
      </c>
    </row>
    <row r="356" spans="3:18" s="1" customFormat="1" ht="8.85" customHeight="1" x14ac:dyDescent="0.15">
      <c r="C356" s="7" t="s">
        <v>2529</v>
      </c>
      <c r="D356" s="8">
        <v>539</v>
      </c>
      <c r="E356" s="8">
        <v>2503</v>
      </c>
      <c r="F356" s="55">
        <v>614555</v>
      </c>
      <c r="G356" s="8">
        <v>33</v>
      </c>
      <c r="H356" s="8">
        <v>254</v>
      </c>
      <c r="I356" s="55">
        <v>76081.62</v>
      </c>
      <c r="J356" s="8">
        <v>13</v>
      </c>
      <c r="K356" s="8">
        <v>656</v>
      </c>
      <c r="L356" s="8">
        <v>656</v>
      </c>
      <c r="M356" s="55">
        <v>658561</v>
      </c>
      <c r="N356" s="8">
        <v>1790</v>
      </c>
      <c r="O356" s="8">
        <v>1801</v>
      </c>
      <c r="P356" s="55">
        <v>1785667</v>
      </c>
      <c r="Q356" s="8">
        <v>2985</v>
      </c>
      <c r="R356" s="55">
        <v>3058783</v>
      </c>
    </row>
    <row r="357" spans="3:18" s="1" customFormat="1" ht="8.85" customHeight="1" x14ac:dyDescent="0.15">
      <c r="C357" s="7" t="s">
        <v>2530</v>
      </c>
      <c r="D357" s="10">
        <v>428</v>
      </c>
      <c r="E357" s="10">
        <v>2005</v>
      </c>
      <c r="F357" s="59">
        <v>1141375</v>
      </c>
      <c r="G357" s="10">
        <v>128</v>
      </c>
      <c r="H357" s="10">
        <v>701</v>
      </c>
      <c r="I357" s="59">
        <v>321154.48</v>
      </c>
      <c r="J357" s="10">
        <v>10</v>
      </c>
      <c r="K357" s="10">
        <v>210</v>
      </c>
      <c r="L357" s="10">
        <v>210</v>
      </c>
      <c r="M357" s="59">
        <v>301629</v>
      </c>
      <c r="N357" s="10">
        <v>103</v>
      </c>
      <c r="O357" s="10">
        <v>103</v>
      </c>
      <c r="P357" s="59">
        <v>148174</v>
      </c>
      <c r="Q357" s="10">
        <v>741</v>
      </c>
      <c r="R357" s="59">
        <v>1591178</v>
      </c>
    </row>
    <row r="358" spans="3:18" s="1" customFormat="1" ht="8.85" customHeight="1" x14ac:dyDescent="0.15">
      <c r="C358" s="7" t="s">
        <v>2531</v>
      </c>
      <c r="D358" s="8">
        <v>29</v>
      </c>
      <c r="E358" s="8">
        <v>91</v>
      </c>
      <c r="F358" s="55">
        <v>47954</v>
      </c>
      <c r="G358" s="8">
        <v>3</v>
      </c>
      <c r="H358" s="8">
        <v>18</v>
      </c>
      <c r="I358" s="55">
        <v>6063.5</v>
      </c>
      <c r="J358" s="8">
        <v>1</v>
      </c>
      <c r="K358" s="8">
        <v>113</v>
      </c>
      <c r="L358" s="8">
        <v>113</v>
      </c>
      <c r="M358" s="55">
        <v>163850</v>
      </c>
      <c r="N358" s="8">
        <v>126</v>
      </c>
      <c r="O358" s="8">
        <v>126</v>
      </c>
      <c r="P358" s="55">
        <v>182700</v>
      </c>
      <c r="Q358" s="8">
        <v>268</v>
      </c>
      <c r="R358" s="55">
        <v>394504</v>
      </c>
    </row>
    <row r="359" spans="3:18" s="1" customFormat="1" ht="8.85" customHeight="1" x14ac:dyDescent="0.15">
      <c r="C359" s="7" t="s">
        <v>2532</v>
      </c>
      <c r="D359" s="10">
        <v>79</v>
      </c>
      <c r="E359" s="10">
        <v>604</v>
      </c>
      <c r="F359" s="59">
        <v>107087</v>
      </c>
      <c r="G359" s="10">
        <v>16</v>
      </c>
      <c r="H359" s="10">
        <v>207</v>
      </c>
      <c r="I359" s="59">
        <v>17232.5</v>
      </c>
      <c r="J359" s="10"/>
      <c r="K359" s="10">
        <v>45</v>
      </c>
      <c r="L359" s="10">
        <v>45</v>
      </c>
      <c r="M359" s="59">
        <v>51871</v>
      </c>
      <c r="N359" s="10">
        <v>473</v>
      </c>
      <c r="O359" s="10">
        <v>475</v>
      </c>
      <c r="P359" s="59">
        <v>530517</v>
      </c>
      <c r="Q359" s="10">
        <v>597</v>
      </c>
      <c r="R359" s="59">
        <v>689475</v>
      </c>
    </row>
    <row r="360" spans="3:18" s="1" customFormat="1" ht="8.85" customHeight="1" x14ac:dyDescent="0.15">
      <c r="C360" s="7" t="s">
        <v>2533</v>
      </c>
      <c r="D360" s="8">
        <v>190</v>
      </c>
      <c r="E360" s="8">
        <v>705</v>
      </c>
      <c r="F360" s="55">
        <v>182814</v>
      </c>
      <c r="G360" s="8">
        <v>38</v>
      </c>
      <c r="H360" s="8">
        <v>164</v>
      </c>
      <c r="I360" s="55">
        <v>3300</v>
      </c>
      <c r="J360" s="8">
        <v>2</v>
      </c>
      <c r="K360" s="8">
        <v>273</v>
      </c>
      <c r="L360" s="8">
        <v>273</v>
      </c>
      <c r="M360" s="55">
        <v>257868</v>
      </c>
      <c r="N360" s="8">
        <v>1785</v>
      </c>
      <c r="O360" s="8">
        <v>1801</v>
      </c>
      <c r="P360" s="55">
        <v>1739129</v>
      </c>
      <c r="Q360" s="8">
        <v>2248</v>
      </c>
      <c r="R360" s="55">
        <v>2179811</v>
      </c>
    </row>
    <row r="361" spans="3:18" s="1" customFormat="1" ht="8.85" customHeight="1" x14ac:dyDescent="0.15">
      <c r="C361" s="7" t="s">
        <v>2534</v>
      </c>
      <c r="D361" s="10">
        <v>198</v>
      </c>
      <c r="E361" s="10">
        <v>1488</v>
      </c>
      <c r="F361" s="59">
        <v>464742</v>
      </c>
      <c r="G361" s="10">
        <v>5</v>
      </c>
      <c r="H361" s="10">
        <v>114</v>
      </c>
      <c r="I361" s="59">
        <v>27206.86</v>
      </c>
      <c r="J361" s="10">
        <v>13</v>
      </c>
      <c r="K361" s="10">
        <v>1566</v>
      </c>
      <c r="L361" s="10">
        <v>1566</v>
      </c>
      <c r="M361" s="59">
        <v>3435276</v>
      </c>
      <c r="N361" s="10">
        <v>14364</v>
      </c>
      <c r="O361" s="10">
        <v>14364</v>
      </c>
      <c r="P361" s="59">
        <v>31449352</v>
      </c>
      <c r="Q361" s="10">
        <v>16128</v>
      </c>
      <c r="R361" s="59">
        <v>35349370</v>
      </c>
    </row>
    <row r="362" spans="3:18" s="1" customFormat="1" ht="8.85" customHeight="1" x14ac:dyDescent="0.15">
      <c r="C362" s="7" t="s">
        <v>2535</v>
      </c>
      <c r="D362" s="8">
        <v>273</v>
      </c>
      <c r="E362" s="8">
        <v>3696</v>
      </c>
      <c r="F362" s="55">
        <v>1428268</v>
      </c>
      <c r="G362" s="8">
        <v>68</v>
      </c>
      <c r="H362" s="8">
        <v>547</v>
      </c>
      <c r="I362" s="55">
        <v>116680.72</v>
      </c>
      <c r="J362" s="8">
        <v>19</v>
      </c>
      <c r="K362" s="8">
        <v>21</v>
      </c>
      <c r="L362" s="8">
        <v>32</v>
      </c>
      <c r="M362" s="55">
        <v>7948</v>
      </c>
      <c r="N362" s="8">
        <v>13</v>
      </c>
      <c r="O362" s="8">
        <v>16</v>
      </c>
      <c r="P362" s="55">
        <v>3580</v>
      </c>
      <c r="Q362" s="8">
        <v>307</v>
      </c>
      <c r="R362" s="55">
        <v>1439796</v>
      </c>
    </row>
    <row r="363" spans="3:18" s="1" customFormat="1" ht="8.85" customHeight="1" x14ac:dyDescent="0.15">
      <c r="C363" s="7" t="s">
        <v>2536</v>
      </c>
      <c r="D363" s="10">
        <v>180</v>
      </c>
      <c r="E363" s="10">
        <v>1638</v>
      </c>
      <c r="F363" s="59">
        <v>471944</v>
      </c>
      <c r="G363" s="10">
        <v>18</v>
      </c>
      <c r="H363" s="10">
        <v>224</v>
      </c>
      <c r="I363" s="59">
        <v>32101.1</v>
      </c>
      <c r="J363" s="10">
        <v>30</v>
      </c>
      <c r="K363" s="10">
        <v>96</v>
      </c>
      <c r="L363" s="10">
        <v>152</v>
      </c>
      <c r="M363" s="59">
        <v>37598</v>
      </c>
      <c r="N363" s="10">
        <v>148</v>
      </c>
      <c r="O363" s="10">
        <v>156</v>
      </c>
      <c r="P363" s="59">
        <v>38100</v>
      </c>
      <c r="Q363" s="10">
        <v>424</v>
      </c>
      <c r="R363" s="59">
        <v>547642</v>
      </c>
    </row>
    <row r="364" spans="3:18" s="1" customFormat="1" ht="8.85" customHeight="1" x14ac:dyDescent="0.15">
      <c r="C364" s="7" t="s">
        <v>2537</v>
      </c>
      <c r="D364" s="8">
        <v>427</v>
      </c>
      <c r="E364" s="8">
        <v>2761</v>
      </c>
      <c r="F364" s="55">
        <v>746151</v>
      </c>
      <c r="G364" s="8">
        <v>22</v>
      </c>
      <c r="H364" s="8">
        <v>146</v>
      </c>
      <c r="I364" s="55">
        <v>43488.800000000003</v>
      </c>
      <c r="J364" s="8">
        <v>15</v>
      </c>
      <c r="K364" s="8">
        <v>65</v>
      </c>
      <c r="L364" s="8">
        <v>101</v>
      </c>
      <c r="M364" s="55">
        <v>26430</v>
      </c>
      <c r="N364" s="8">
        <v>11</v>
      </c>
      <c r="O364" s="8">
        <v>11</v>
      </c>
      <c r="P364" s="55">
        <v>2882</v>
      </c>
      <c r="Q364" s="8">
        <v>503</v>
      </c>
      <c r="R364" s="55">
        <v>775463</v>
      </c>
    </row>
    <row r="365" spans="3:18" s="1" customFormat="1" ht="8.85" customHeight="1" x14ac:dyDescent="0.15">
      <c r="C365" s="7" t="s">
        <v>2538</v>
      </c>
      <c r="D365" s="10">
        <v>420</v>
      </c>
      <c r="E365" s="10">
        <v>2728</v>
      </c>
      <c r="F365" s="59">
        <v>432767</v>
      </c>
      <c r="G365" s="10">
        <v>53</v>
      </c>
      <c r="H365" s="10">
        <v>288</v>
      </c>
      <c r="I365" s="59">
        <v>67074.399999999994</v>
      </c>
      <c r="J365" s="10">
        <v>27</v>
      </c>
      <c r="K365" s="10">
        <v>474</v>
      </c>
      <c r="L365" s="10">
        <v>486</v>
      </c>
      <c r="M365" s="59">
        <v>77017</v>
      </c>
      <c r="N365" s="10">
        <v>483</v>
      </c>
      <c r="O365" s="10">
        <v>580</v>
      </c>
      <c r="P365" s="59">
        <v>92087</v>
      </c>
      <c r="Q365" s="10">
        <v>1377</v>
      </c>
      <c r="R365" s="59">
        <v>601871</v>
      </c>
    </row>
    <row r="366" spans="3:18" s="1" customFormat="1" ht="8.85" customHeight="1" x14ac:dyDescent="0.15">
      <c r="C366" s="7" t="s">
        <v>2539</v>
      </c>
      <c r="D366" s="8">
        <v>1302</v>
      </c>
      <c r="E366" s="8">
        <v>12974</v>
      </c>
      <c r="F366" s="55">
        <v>4501128</v>
      </c>
      <c r="G366" s="8">
        <v>581</v>
      </c>
      <c r="H366" s="8">
        <v>5422</v>
      </c>
      <c r="I366" s="55">
        <v>1324590.3600000001</v>
      </c>
      <c r="J366" s="8">
        <v>154</v>
      </c>
      <c r="K366" s="8">
        <v>4</v>
      </c>
      <c r="L366" s="8">
        <v>4</v>
      </c>
      <c r="M366" s="55">
        <v>6276</v>
      </c>
      <c r="N366" s="8"/>
      <c r="O366" s="8"/>
      <c r="P366" s="55"/>
      <c r="Q366" s="8">
        <v>1306</v>
      </c>
      <c r="R366" s="55">
        <v>4507404</v>
      </c>
    </row>
    <row r="367" spans="3:18" s="1" customFormat="1" ht="8.85" customHeight="1" x14ac:dyDescent="0.15">
      <c r="C367" s="7" t="s">
        <v>2540</v>
      </c>
      <c r="D367" s="10">
        <v>18191</v>
      </c>
      <c r="E367" s="10">
        <v>91568</v>
      </c>
      <c r="F367" s="59">
        <v>41031503</v>
      </c>
      <c r="G367" s="10">
        <v>914</v>
      </c>
      <c r="H367" s="10">
        <v>8314</v>
      </c>
      <c r="I367" s="59">
        <v>1601648.38</v>
      </c>
      <c r="J367" s="10">
        <v>744</v>
      </c>
      <c r="K367" s="10">
        <v>15</v>
      </c>
      <c r="L367" s="10">
        <v>15</v>
      </c>
      <c r="M367" s="59">
        <v>23535</v>
      </c>
      <c r="N367" s="10">
        <v>1</v>
      </c>
      <c r="O367" s="10">
        <v>1</v>
      </c>
      <c r="P367" s="59">
        <v>1569</v>
      </c>
      <c r="Q367" s="10">
        <v>18207</v>
      </c>
      <c r="R367" s="59">
        <v>41056607</v>
      </c>
    </row>
    <row r="368" spans="3:18" s="1" customFormat="1" ht="8.85" customHeight="1" x14ac:dyDescent="0.15">
      <c r="C368" s="7" t="s">
        <v>2541</v>
      </c>
      <c r="D368" s="8">
        <v>3229</v>
      </c>
      <c r="E368" s="8">
        <v>16084</v>
      </c>
      <c r="F368" s="55">
        <v>8428512</v>
      </c>
      <c r="G368" s="8">
        <v>380</v>
      </c>
      <c r="H368" s="8">
        <v>1721</v>
      </c>
      <c r="I368" s="55">
        <v>423085.52</v>
      </c>
      <c r="J368" s="8">
        <v>153</v>
      </c>
      <c r="K368" s="8">
        <v>19</v>
      </c>
      <c r="L368" s="8">
        <v>28</v>
      </c>
      <c r="M368" s="55">
        <v>13804</v>
      </c>
      <c r="N368" s="8"/>
      <c r="O368" s="8"/>
      <c r="P368" s="55"/>
      <c r="Q368" s="8">
        <v>3248</v>
      </c>
      <c r="R368" s="55">
        <v>8442316</v>
      </c>
    </row>
    <row r="369" spans="3:18" s="1" customFormat="1" ht="8.85" customHeight="1" x14ac:dyDescent="0.15">
      <c r="C369" s="7" t="s">
        <v>2542</v>
      </c>
      <c r="D369" s="10">
        <v>51423</v>
      </c>
      <c r="E369" s="10">
        <v>178267</v>
      </c>
      <c r="F369" s="59">
        <v>115326919</v>
      </c>
      <c r="G369" s="10">
        <v>6407</v>
      </c>
      <c r="H369" s="10">
        <v>15824</v>
      </c>
      <c r="I369" s="59">
        <v>3103900.3</v>
      </c>
      <c r="J369" s="10">
        <v>978</v>
      </c>
      <c r="K369" s="10">
        <v>235</v>
      </c>
      <c r="L369" s="10">
        <v>257</v>
      </c>
      <c r="M369" s="59">
        <v>126686</v>
      </c>
      <c r="N369" s="10">
        <v>6</v>
      </c>
      <c r="O369" s="10">
        <v>6</v>
      </c>
      <c r="P369" s="59">
        <v>2943</v>
      </c>
      <c r="Q369" s="10">
        <v>51664</v>
      </c>
      <c r="R369" s="59">
        <v>115456548</v>
      </c>
    </row>
    <row r="370" spans="3:18" s="1" customFormat="1" ht="8.85" customHeight="1" x14ac:dyDescent="0.15">
      <c r="C370" s="7" t="s">
        <v>2543</v>
      </c>
      <c r="D370" s="8">
        <v>654</v>
      </c>
      <c r="E370" s="8">
        <v>3160</v>
      </c>
      <c r="F370" s="55">
        <v>1483630</v>
      </c>
      <c r="G370" s="8">
        <v>63</v>
      </c>
      <c r="H370" s="8">
        <v>333</v>
      </c>
      <c r="I370" s="55">
        <v>62606.38</v>
      </c>
      <c r="J370" s="8">
        <v>28</v>
      </c>
      <c r="K370" s="8">
        <v>7</v>
      </c>
      <c r="L370" s="8">
        <v>7</v>
      </c>
      <c r="M370" s="55">
        <v>3451</v>
      </c>
      <c r="N370" s="8"/>
      <c r="O370" s="8"/>
      <c r="P370" s="55"/>
      <c r="Q370" s="8">
        <v>661</v>
      </c>
      <c r="R370" s="55">
        <v>1487081</v>
      </c>
    </row>
    <row r="371" spans="3:18" s="1" customFormat="1" ht="8.85" customHeight="1" x14ac:dyDescent="0.15">
      <c r="C371" s="7" t="s">
        <v>2544</v>
      </c>
      <c r="D371" s="10">
        <v>49</v>
      </c>
      <c r="E371" s="10">
        <v>280</v>
      </c>
      <c r="F371" s="59">
        <v>114191</v>
      </c>
      <c r="G371" s="10">
        <v>6</v>
      </c>
      <c r="H371" s="10">
        <v>50</v>
      </c>
      <c r="I371" s="59">
        <v>9974.9</v>
      </c>
      <c r="J371" s="10">
        <v>3</v>
      </c>
      <c r="K371" s="10"/>
      <c r="L371" s="10"/>
      <c r="M371" s="59"/>
      <c r="N371" s="10"/>
      <c r="O371" s="10"/>
      <c r="P371" s="59"/>
      <c r="Q371" s="10">
        <v>49</v>
      </c>
      <c r="R371" s="59">
        <v>114191</v>
      </c>
    </row>
    <row r="372" spans="3:18" s="1" customFormat="1" ht="8.85" customHeight="1" x14ac:dyDescent="0.15">
      <c r="C372" s="7" t="s">
        <v>2545</v>
      </c>
      <c r="D372" s="8">
        <v>738</v>
      </c>
      <c r="E372" s="8">
        <v>3526</v>
      </c>
      <c r="F372" s="55">
        <v>731972</v>
      </c>
      <c r="G372" s="8">
        <v>97</v>
      </c>
      <c r="H372" s="8">
        <v>343</v>
      </c>
      <c r="I372" s="55">
        <v>41803.97</v>
      </c>
      <c r="J372" s="8">
        <v>428</v>
      </c>
      <c r="K372" s="8">
        <v>91</v>
      </c>
      <c r="L372" s="8">
        <v>97</v>
      </c>
      <c r="M372" s="55">
        <v>19491</v>
      </c>
      <c r="N372" s="8">
        <v>85</v>
      </c>
      <c r="O372" s="8">
        <v>85</v>
      </c>
      <c r="P372" s="55">
        <v>17085</v>
      </c>
      <c r="Q372" s="8">
        <v>914</v>
      </c>
      <c r="R372" s="55">
        <v>768548</v>
      </c>
    </row>
    <row r="373" spans="3:18" s="1" customFormat="1" ht="8.85" customHeight="1" x14ac:dyDescent="0.15">
      <c r="C373" s="7" t="s">
        <v>2546</v>
      </c>
      <c r="D373" s="10">
        <v>197</v>
      </c>
      <c r="E373" s="10">
        <v>919</v>
      </c>
      <c r="F373" s="59">
        <v>375574</v>
      </c>
      <c r="G373" s="10">
        <v>8</v>
      </c>
      <c r="H373" s="10">
        <v>58</v>
      </c>
      <c r="I373" s="59">
        <v>19982.599999999999</v>
      </c>
      <c r="J373" s="10">
        <v>106</v>
      </c>
      <c r="K373" s="10">
        <v>158</v>
      </c>
      <c r="L373" s="10">
        <v>158</v>
      </c>
      <c r="M373" s="59">
        <v>320235</v>
      </c>
      <c r="N373" s="10">
        <v>207</v>
      </c>
      <c r="O373" s="10">
        <v>209</v>
      </c>
      <c r="P373" s="59">
        <v>422298</v>
      </c>
      <c r="Q373" s="10">
        <v>562</v>
      </c>
      <c r="R373" s="59">
        <v>1118107</v>
      </c>
    </row>
    <row r="374" spans="3:18" s="1" customFormat="1" ht="8.85" customHeight="1" x14ac:dyDescent="0.15">
      <c r="C374" s="7" t="s">
        <v>2547</v>
      </c>
      <c r="D374" s="8">
        <v>938</v>
      </c>
      <c r="E374" s="8">
        <v>3254</v>
      </c>
      <c r="F374" s="55">
        <v>2026054</v>
      </c>
      <c r="G374" s="8">
        <v>22</v>
      </c>
      <c r="H374" s="8">
        <v>99</v>
      </c>
      <c r="I374" s="55">
        <v>24649.31</v>
      </c>
      <c r="J374" s="8">
        <v>53</v>
      </c>
      <c r="K374" s="8">
        <v>243</v>
      </c>
      <c r="L374" s="8">
        <v>247</v>
      </c>
      <c r="M374" s="55">
        <v>89552</v>
      </c>
      <c r="N374" s="8">
        <v>31</v>
      </c>
      <c r="O374" s="8">
        <v>36</v>
      </c>
      <c r="P374" s="55">
        <v>13068</v>
      </c>
      <c r="Q374" s="8">
        <v>1212</v>
      </c>
      <c r="R374" s="55">
        <v>2128674</v>
      </c>
    </row>
    <row r="375" spans="3:18" s="1" customFormat="1" ht="8.85" customHeight="1" x14ac:dyDescent="0.15">
      <c r="C375" s="7" t="s">
        <v>2548</v>
      </c>
      <c r="D375" s="10">
        <v>1571</v>
      </c>
      <c r="E375" s="10">
        <v>10082</v>
      </c>
      <c r="F375" s="59">
        <v>1768638</v>
      </c>
      <c r="G375" s="10">
        <v>121</v>
      </c>
      <c r="H375" s="10">
        <v>1291</v>
      </c>
      <c r="I375" s="59">
        <v>132912.72</v>
      </c>
      <c r="J375" s="10">
        <v>101</v>
      </c>
      <c r="K375" s="10">
        <v>623</v>
      </c>
      <c r="L375" s="10">
        <v>1064</v>
      </c>
      <c r="M375" s="59">
        <v>207450</v>
      </c>
      <c r="N375" s="10">
        <v>4</v>
      </c>
      <c r="O375" s="10">
        <v>4</v>
      </c>
      <c r="P375" s="59">
        <v>780</v>
      </c>
      <c r="Q375" s="10">
        <v>2198</v>
      </c>
      <c r="R375" s="59">
        <v>1976868</v>
      </c>
    </row>
    <row r="376" spans="3:18" s="1" customFormat="1" ht="8.85" customHeight="1" x14ac:dyDescent="0.15">
      <c r="C376" s="7" t="s">
        <v>2549</v>
      </c>
      <c r="D376" s="8">
        <v>691</v>
      </c>
      <c r="E376" s="8">
        <v>2129</v>
      </c>
      <c r="F376" s="55">
        <v>899164</v>
      </c>
      <c r="G376" s="8">
        <v>76</v>
      </c>
      <c r="H376" s="8">
        <v>252</v>
      </c>
      <c r="I376" s="55">
        <v>41776.339999999997</v>
      </c>
      <c r="J376" s="8">
        <v>17</v>
      </c>
      <c r="K376" s="8">
        <v>1482</v>
      </c>
      <c r="L376" s="8">
        <v>1482</v>
      </c>
      <c r="M376" s="55">
        <v>508316</v>
      </c>
      <c r="N376" s="8">
        <v>685</v>
      </c>
      <c r="O376" s="8">
        <v>857</v>
      </c>
      <c r="P376" s="55">
        <v>293930</v>
      </c>
      <c r="Q376" s="8">
        <v>2858</v>
      </c>
      <c r="R376" s="55">
        <v>1701410</v>
      </c>
    </row>
    <row r="377" spans="3:18" s="1" customFormat="1" ht="8.85" customHeight="1" x14ac:dyDescent="0.15">
      <c r="C377" s="7" t="s">
        <v>2550</v>
      </c>
      <c r="D377" s="10">
        <v>712</v>
      </c>
      <c r="E377" s="10">
        <v>2733</v>
      </c>
      <c r="F377" s="59">
        <v>789941</v>
      </c>
      <c r="G377" s="10">
        <v>157</v>
      </c>
      <c r="H377" s="10">
        <v>699</v>
      </c>
      <c r="I377" s="59">
        <v>115453.36</v>
      </c>
      <c r="J377" s="10">
        <v>21</v>
      </c>
      <c r="K377" s="10">
        <v>2145</v>
      </c>
      <c r="L377" s="10">
        <v>2145</v>
      </c>
      <c r="M377" s="59">
        <v>2038318</v>
      </c>
      <c r="N377" s="10">
        <v>14996</v>
      </c>
      <c r="O377" s="10">
        <v>15044</v>
      </c>
      <c r="P377" s="59">
        <v>14273014</v>
      </c>
      <c r="Q377" s="10">
        <v>17853</v>
      </c>
      <c r="R377" s="59">
        <v>17101273</v>
      </c>
    </row>
    <row r="378" spans="3:18" s="1" customFormat="1" ht="8.85" customHeight="1" x14ac:dyDescent="0.15">
      <c r="C378" s="7" t="s">
        <v>2551</v>
      </c>
      <c r="D378" s="8">
        <v>163</v>
      </c>
      <c r="E378" s="8">
        <v>1040</v>
      </c>
      <c r="F378" s="55">
        <v>84018</v>
      </c>
      <c r="G378" s="8">
        <v>8</v>
      </c>
      <c r="H378" s="8">
        <v>144</v>
      </c>
      <c r="I378" s="55">
        <v>6699.88</v>
      </c>
      <c r="J378" s="8">
        <v>13</v>
      </c>
      <c r="K378" s="8">
        <v>442</v>
      </c>
      <c r="L378" s="8">
        <v>625</v>
      </c>
      <c r="M378" s="55">
        <v>34993</v>
      </c>
      <c r="N378" s="8"/>
      <c r="O378" s="8"/>
      <c r="P378" s="55"/>
      <c r="Q378" s="8">
        <v>605</v>
      </c>
      <c r="R378" s="55">
        <v>119011</v>
      </c>
    </row>
    <row r="379" spans="3:18" s="1" customFormat="1" ht="8.85" customHeight="1" x14ac:dyDescent="0.15">
      <c r="C379" s="7" t="s">
        <v>2552</v>
      </c>
      <c r="D379" s="10">
        <v>2990</v>
      </c>
      <c r="E379" s="10">
        <v>16229</v>
      </c>
      <c r="F379" s="59">
        <v>3183321</v>
      </c>
      <c r="G379" s="10">
        <v>757</v>
      </c>
      <c r="H379" s="10">
        <v>3509</v>
      </c>
      <c r="I379" s="59">
        <v>481751.21</v>
      </c>
      <c r="J379" s="10">
        <v>235</v>
      </c>
      <c r="K379" s="10">
        <v>392</v>
      </c>
      <c r="L379" s="10">
        <v>435</v>
      </c>
      <c r="M379" s="59">
        <v>46527</v>
      </c>
      <c r="N379" s="10">
        <v>57</v>
      </c>
      <c r="O379" s="10">
        <v>63</v>
      </c>
      <c r="P379" s="59">
        <v>6741</v>
      </c>
      <c r="Q379" s="10">
        <v>3439</v>
      </c>
      <c r="R379" s="59">
        <v>3236589</v>
      </c>
    </row>
    <row r="380" spans="3:18" s="1" customFormat="1" ht="8.85" customHeight="1" x14ac:dyDescent="0.15">
      <c r="C380" s="7" t="s">
        <v>2553</v>
      </c>
      <c r="D380" s="8">
        <v>942</v>
      </c>
      <c r="E380" s="8">
        <v>7010</v>
      </c>
      <c r="F380" s="55">
        <v>848213</v>
      </c>
      <c r="G380" s="8">
        <v>92</v>
      </c>
      <c r="H380" s="8">
        <v>785</v>
      </c>
      <c r="I380" s="55">
        <v>76831.02</v>
      </c>
      <c r="J380" s="8">
        <v>63</v>
      </c>
      <c r="K380" s="8">
        <v>1168</v>
      </c>
      <c r="L380" s="8">
        <v>1647</v>
      </c>
      <c r="M380" s="55">
        <v>176205</v>
      </c>
      <c r="N380" s="8">
        <v>411</v>
      </c>
      <c r="O380" s="8">
        <v>416</v>
      </c>
      <c r="P380" s="55">
        <v>44474</v>
      </c>
      <c r="Q380" s="8">
        <v>2521</v>
      </c>
      <c r="R380" s="55">
        <v>1068892</v>
      </c>
    </row>
    <row r="381" spans="3:18" s="1" customFormat="1" ht="8.85" customHeight="1" x14ac:dyDescent="0.15">
      <c r="C381" s="7" t="s">
        <v>2554</v>
      </c>
      <c r="D381" s="10">
        <v>263</v>
      </c>
      <c r="E381" s="10">
        <v>4241</v>
      </c>
      <c r="F381" s="59">
        <v>1943227</v>
      </c>
      <c r="G381" s="10">
        <v>39</v>
      </c>
      <c r="H381" s="10">
        <v>1990</v>
      </c>
      <c r="I381" s="59">
        <v>503453.97</v>
      </c>
      <c r="J381" s="10">
        <v>4</v>
      </c>
      <c r="K381" s="10">
        <v>455</v>
      </c>
      <c r="L381" s="10">
        <v>910</v>
      </c>
      <c r="M381" s="59">
        <v>236552</v>
      </c>
      <c r="N381" s="10"/>
      <c r="O381" s="10"/>
      <c r="P381" s="59"/>
      <c r="Q381" s="10">
        <v>718</v>
      </c>
      <c r="R381" s="59">
        <v>2179779</v>
      </c>
    </row>
    <row r="382" spans="3:18" s="1" customFormat="1" ht="8.85" customHeight="1" x14ac:dyDescent="0.15">
      <c r="C382" s="7" t="s">
        <v>2555</v>
      </c>
      <c r="D382" s="8">
        <v>870</v>
      </c>
      <c r="E382" s="8">
        <v>40636</v>
      </c>
      <c r="F382" s="55">
        <v>25063057</v>
      </c>
      <c r="G382" s="8">
        <v>21</v>
      </c>
      <c r="H382" s="8">
        <v>861</v>
      </c>
      <c r="I382" s="55">
        <v>173044</v>
      </c>
      <c r="J382" s="8">
        <v>9</v>
      </c>
      <c r="K382" s="8">
        <v>7</v>
      </c>
      <c r="L382" s="8">
        <v>7</v>
      </c>
      <c r="M382" s="55">
        <v>1511</v>
      </c>
      <c r="N382" s="8">
        <v>2</v>
      </c>
      <c r="O382" s="8">
        <v>2</v>
      </c>
      <c r="P382" s="55">
        <v>406</v>
      </c>
      <c r="Q382" s="8">
        <v>879</v>
      </c>
      <c r="R382" s="55">
        <v>25064974</v>
      </c>
    </row>
    <row r="383" spans="3:18" s="1" customFormat="1" ht="8.85" customHeight="1" x14ac:dyDescent="0.15">
      <c r="C383" s="7" t="s">
        <v>2556</v>
      </c>
      <c r="D383" s="10">
        <v>1433</v>
      </c>
      <c r="E383" s="10">
        <v>27331</v>
      </c>
      <c r="F383" s="59">
        <v>20526077</v>
      </c>
      <c r="G383" s="10">
        <v>23</v>
      </c>
      <c r="H383" s="10">
        <v>250</v>
      </c>
      <c r="I383" s="59">
        <v>44604.81</v>
      </c>
      <c r="J383" s="10">
        <v>5</v>
      </c>
      <c r="K383" s="10">
        <v>6</v>
      </c>
      <c r="L383" s="10">
        <v>7</v>
      </c>
      <c r="M383" s="59">
        <v>1421</v>
      </c>
      <c r="N383" s="10">
        <v>5</v>
      </c>
      <c r="O383" s="10">
        <v>5</v>
      </c>
      <c r="P383" s="59">
        <v>1015</v>
      </c>
      <c r="Q383" s="10">
        <v>1444</v>
      </c>
      <c r="R383" s="59">
        <v>20528513</v>
      </c>
    </row>
    <row r="384" spans="3:18" s="1" customFormat="1" ht="8.85" customHeight="1" x14ac:dyDescent="0.15">
      <c r="C384" s="7" t="s">
        <v>2557</v>
      </c>
      <c r="D384" s="8">
        <v>2512</v>
      </c>
      <c r="E384" s="8">
        <v>20608</v>
      </c>
      <c r="F384" s="55">
        <v>11061143</v>
      </c>
      <c r="G384" s="8">
        <v>51</v>
      </c>
      <c r="H384" s="8">
        <v>669</v>
      </c>
      <c r="I384" s="55">
        <v>116632.4</v>
      </c>
      <c r="J384" s="8">
        <v>7</v>
      </c>
      <c r="K384" s="8">
        <v>27</v>
      </c>
      <c r="L384" s="8">
        <v>48</v>
      </c>
      <c r="M384" s="55">
        <v>9744</v>
      </c>
      <c r="N384" s="8">
        <v>2</v>
      </c>
      <c r="O384" s="8">
        <v>2</v>
      </c>
      <c r="P384" s="55">
        <v>406</v>
      </c>
      <c r="Q384" s="8">
        <v>2541</v>
      </c>
      <c r="R384" s="55">
        <v>11071293</v>
      </c>
    </row>
    <row r="385" spans="3:18" s="1" customFormat="1" ht="8.85" customHeight="1" x14ac:dyDescent="0.15">
      <c r="C385" s="7" t="s">
        <v>2558</v>
      </c>
      <c r="D385" s="10">
        <v>4683</v>
      </c>
      <c r="E385" s="10">
        <v>35956</v>
      </c>
      <c r="F385" s="59">
        <v>17776913</v>
      </c>
      <c r="G385" s="10">
        <v>247</v>
      </c>
      <c r="H385" s="10">
        <v>4982</v>
      </c>
      <c r="I385" s="59">
        <v>961958.48</v>
      </c>
      <c r="J385" s="10">
        <v>177</v>
      </c>
      <c r="K385" s="10">
        <v>154</v>
      </c>
      <c r="L385" s="10">
        <v>267</v>
      </c>
      <c r="M385" s="59">
        <v>54177</v>
      </c>
      <c r="N385" s="10">
        <v>15</v>
      </c>
      <c r="O385" s="10">
        <v>30</v>
      </c>
      <c r="P385" s="59">
        <v>6090</v>
      </c>
      <c r="Q385" s="10">
        <v>4852</v>
      </c>
      <c r="R385" s="59">
        <v>17837180</v>
      </c>
    </row>
    <row r="386" spans="3:18" s="1" customFormat="1" ht="8.85" customHeight="1" x14ac:dyDescent="0.15">
      <c r="C386" s="7" t="s">
        <v>2559</v>
      </c>
      <c r="D386" s="8">
        <v>3913</v>
      </c>
      <c r="E386" s="8">
        <v>20599</v>
      </c>
      <c r="F386" s="55">
        <v>7541060</v>
      </c>
      <c r="G386" s="8">
        <v>171</v>
      </c>
      <c r="H386" s="8">
        <v>1844</v>
      </c>
      <c r="I386" s="55">
        <v>358937.55</v>
      </c>
      <c r="J386" s="8">
        <v>96</v>
      </c>
      <c r="K386" s="8">
        <v>450</v>
      </c>
      <c r="L386" s="8">
        <v>824</v>
      </c>
      <c r="M386" s="55">
        <v>167224</v>
      </c>
      <c r="N386" s="8">
        <v>15</v>
      </c>
      <c r="O386" s="8">
        <v>20</v>
      </c>
      <c r="P386" s="55">
        <v>3999</v>
      </c>
      <c r="Q386" s="8">
        <v>4378</v>
      </c>
      <c r="R386" s="55">
        <v>7712283</v>
      </c>
    </row>
    <row r="387" spans="3:18" s="1" customFormat="1" ht="8.85" customHeight="1" x14ac:dyDescent="0.15">
      <c r="C387" s="7" t="s">
        <v>2560</v>
      </c>
      <c r="D387" s="10">
        <v>62716</v>
      </c>
      <c r="E387" s="10">
        <v>193812</v>
      </c>
      <c r="F387" s="59">
        <v>50640099</v>
      </c>
      <c r="G387" s="10">
        <v>338</v>
      </c>
      <c r="H387" s="10">
        <v>1602</v>
      </c>
      <c r="I387" s="59">
        <v>-0.369999999995343</v>
      </c>
      <c r="J387" s="10">
        <v>476</v>
      </c>
      <c r="K387" s="10">
        <v>381</v>
      </c>
      <c r="L387" s="10">
        <v>381</v>
      </c>
      <c r="M387" s="59">
        <v>77337</v>
      </c>
      <c r="N387" s="10">
        <v>1</v>
      </c>
      <c r="O387" s="10">
        <v>1</v>
      </c>
      <c r="P387" s="59">
        <v>203</v>
      </c>
      <c r="Q387" s="10">
        <v>63098</v>
      </c>
      <c r="R387" s="59">
        <v>50717639</v>
      </c>
    </row>
    <row r="388" spans="3:18" s="1" customFormat="1" ht="8.85" customHeight="1" x14ac:dyDescent="0.15">
      <c r="C388" s="7" t="s">
        <v>2561</v>
      </c>
      <c r="D388" s="8">
        <v>167</v>
      </c>
      <c r="E388" s="8">
        <v>1807</v>
      </c>
      <c r="F388" s="55">
        <v>2054112</v>
      </c>
      <c r="G388" s="8">
        <v>5</v>
      </c>
      <c r="H388" s="8">
        <v>84</v>
      </c>
      <c r="I388" s="55">
        <v>41700.629999999997</v>
      </c>
      <c r="J388" s="8">
        <v>6</v>
      </c>
      <c r="K388" s="8"/>
      <c r="L388" s="8"/>
      <c r="M388" s="55"/>
      <c r="N388" s="8"/>
      <c r="O388" s="8"/>
      <c r="P388" s="55"/>
      <c r="Q388" s="8">
        <v>167</v>
      </c>
      <c r="R388" s="55">
        <v>2054112</v>
      </c>
    </row>
    <row r="389" spans="3:18" s="1" customFormat="1" ht="8.85" customHeight="1" x14ac:dyDescent="0.15">
      <c r="C389" s="7" t="s">
        <v>2562</v>
      </c>
      <c r="D389" s="10">
        <v>19</v>
      </c>
      <c r="E389" s="10">
        <v>158</v>
      </c>
      <c r="F389" s="59">
        <v>99356</v>
      </c>
      <c r="G389" s="10">
        <v>1</v>
      </c>
      <c r="H389" s="10">
        <v>6</v>
      </c>
      <c r="I389" s="59">
        <v>2113.54</v>
      </c>
      <c r="J389" s="10"/>
      <c r="K389" s="10"/>
      <c r="L389" s="10"/>
      <c r="M389" s="59"/>
      <c r="N389" s="10"/>
      <c r="O389" s="10"/>
      <c r="P389" s="59"/>
      <c r="Q389" s="10">
        <v>19</v>
      </c>
      <c r="R389" s="59">
        <v>99356</v>
      </c>
    </row>
    <row r="390" spans="3:18" s="1" customFormat="1" ht="8.85" customHeight="1" x14ac:dyDescent="0.15">
      <c r="C390" s="7" t="s">
        <v>2563</v>
      </c>
      <c r="D390" s="8">
        <v>443</v>
      </c>
      <c r="E390" s="8">
        <v>3836</v>
      </c>
      <c r="F390" s="55">
        <v>2092358</v>
      </c>
      <c r="G390" s="8">
        <v>29</v>
      </c>
      <c r="H390" s="8">
        <v>510</v>
      </c>
      <c r="I390" s="55">
        <v>168873.94</v>
      </c>
      <c r="J390" s="8">
        <v>15</v>
      </c>
      <c r="K390" s="8">
        <v>236</v>
      </c>
      <c r="L390" s="8">
        <v>236</v>
      </c>
      <c r="M390" s="55">
        <v>756829</v>
      </c>
      <c r="N390" s="8">
        <v>313</v>
      </c>
      <c r="O390" s="8">
        <v>318</v>
      </c>
      <c r="P390" s="55">
        <v>1002481</v>
      </c>
      <c r="Q390" s="8">
        <v>992</v>
      </c>
      <c r="R390" s="55">
        <v>3851668</v>
      </c>
    </row>
    <row r="391" spans="3:18" s="1" customFormat="1" ht="8.85" customHeight="1" x14ac:dyDescent="0.15">
      <c r="C391" s="7" t="s">
        <v>2564</v>
      </c>
      <c r="D391" s="10">
        <v>4649</v>
      </c>
      <c r="E391" s="10">
        <v>48978</v>
      </c>
      <c r="F391" s="59">
        <v>7813615</v>
      </c>
      <c r="G391" s="10">
        <v>132</v>
      </c>
      <c r="H391" s="10">
        <v>1031</v>
      </c>
      <c r="I391" s="59">
        <v>61614.96</v>
      </c>
      <c r="J391" s="10">
        <v>73</v>
      </c>
      <c r="K391" s="10">
        <v>428</v>
      </c>
      <c r="L391" s="10">
        <v>734</v>
      </c>
      <c r="M391" s="59">
        <v>120713</v>
      </c>
      <c r="N391" s="10">
        <v>119</v>
      </c>
      <c r="O391" s="10">
        <v>392</v>
      </c>
      <c r="P391" s="59">
        <v>64660</v>
      </c>
      <c r="Q391" s="10">
        <v>5196</v>
      </c>
      <c r="R391" s="59">
        <v>7998988</v>
      </c>
    </row>
    <row r="392" spans="3:18" s="1" customFormat="1" ht="8.85" customHeight="1" x14ac:dyDescent="0.15">
      <c r="C392" s="7" t="s">
        <v>2565</v>
      </c>
      <c r="D392" s="8">
        <v>254</v>
      </c>
      <c r="E392" s="8">
        <v>1742</v>
      </c>
      <c r="F392" s="55">
        <v>563665</v>
      </c>
      <c r="G392" s="8">
        <v>6</v>
      </c>
      <c r="H392" s="8">
        <v>28</v>
      </c>
      <c r="I392" s="55">
        <v>5188.32</v>
      </c>
      <c r="J392" s="8">
        <v>8</v>
      </c>
      <c r="K392" s="8">
        <v>55</v>
      </c>
      <c r="L392" s="8">
        <v>96</v>
      </c>
      <c r="M392" s="55">
        <v>22944</v>
      </c>
      <c r="N392" s="8">
        <v>15</v>
      </c>
      <c r="O392" s="8">
        <v>68</v>
      </c>
      <c r="P392" s="55">
        <v>16245</v>
      </c>
      <c r="Q392" s="8">
        <v>324</v>
      </c>
      <c r="R392" s="55">
        <v>602854</v>
      </c>
    </row>
    <row r="393" spans="3:18" s="1" customFormat="1" ht="8.85" customHeight="1" x14ac:dyDescent="0.15">
      <c r="C393" s="7" t="s">
        <v>2566</v>
      </c>
      <c r="D393" s="10">
        <v>1000</v>
      </c>
      <c r="E393" s="10">
        <v>8305</v>
      </c>
      <c r="F393" s="59">
        <v>3462784</v>
      </c>
      <c r="G393" s="10">
        <v>36</v>
      </c>
      <c r="H393" s="10">
        <v>385</v>
      </c>
      <c r="I393" s="59">
        <v>87151.12</v>
      </c>
      <c r="J393" s="10">
        <v>54</v>
      </c>
      <c r="K393" s="10">
        <v>158</v>
      </c>
      <c r="L393" s="10">
        <v>281</v>
      </c>
      <c r="M393" s="59">
        <v>78571</v>
      </c>
      <c r="N393" s="10">
        <v>23</v>
      </c>
      <c r="O393" s="10">
        <v>132</v>
      </c>
      <c r="P393" s="59">
        <v>36960</v>
      </c>
      <c r="Q393" s="10">
        <v>1181</v>
      </c>
      <c r="R393" s="59">
        <v>3578315</v>
      </c>
    </row>
    <row r="394" spans="3:18" s="1" customFormat="1" ht="8.85" customHeight="1" x14ac:dyDescent="0.15">
      <c r="C394" s="7" t="s">
        <v>2567</v>
      </c>
      <c r="D394" s="8">
        <v>184</v>
      </c>
      <c r="E394" s="8">
        <v>2596</v>
      </c>
      <c r="F394" s="55">
        <v>780306</v>
      </c>
      <c r="G394" s="8">
        <v>75</v>
      </c>
      <c r="H394" s="8">
        <v>785</v>
      </c>
      <c r="I394" s="55">
        <v>159301.79999999999</v>
      </c>
      <c r="J394" s="8">
        <v>7</v>
      </c>
      <c r="K394" s="8">
        <v>8</v>
      </c>
      <c r="L394" s="8">
        <v>14</v>
      </c>
      <c r="M394" s="55">
        <v>3136</v>
      </c>
      <c r="N394" s="8">
        <v>14</v>
      </c>
      <c r="O394" s="8">
        <v>142</v>
      </c>
      <c r="P394" s="55">
        <v>31808</v>
      </c>
      <c r="Q394" s="8">
        <v>206</v>
      </c>
      <c r="R394" s="55">
        <v>815250</v>
      </c>
    </row>
    <row r="395" spans="3:18" s="1" customFormat="1" ht="8.85" customHeight="1" x14ac:dyDescent="0.15">
      <c r="C395" s="7" t="s">
        <v>2568</v>
      </c>
      <c r="D395" s="10">
        <v>541</v>
      </c>
      <c r="E395" s="10">
        <v>4721</v>
      </c>
      <c r="F395" s="59">
        <v>1291500</v>
      </c>
      <c r="G395" s="10">
        <v>24</v>
      </c>
      <c r="H395" s="10">
        <v>299</v>
      </c>
      <c r="I395" s="59">
        <v>49168.66</v>
      </c>
      <c r="J395" s="10">
        <v>10</v>
      </c>
      <c r="K395" s="10">
        <v>135</v>
      </c>
      <c r="L395" s="10">
        <v>209</v>
      </c>
      <c r="M395" s="59">
        <v>46551</v>
      </c>
      <c r="N395" s="10">
        <v>124</v>
      </c>
      <c r="O395" s="10">
        <v>311</v>
      </c>
      <c r="P395" s="59">
        <v>69608</v>
      </c>
      <c r="Q395" s="10">
        <v>800</v>
      </c>
      <c r="R395" s="59">
        <v>1407659</v>
      </c>
    </row>
    <row r="396" spans="3:18" s="1" customFormat="1" ht="8.85" customHeight="1" x14ac:dyDescent="0.15">
      <c r="C396" s="7" t="s">
        <v>2569</v>
      </c>
      <c r="D396" s="8">
        <v>401</v>
      </c>
      <c r="E396" s="8">
        <v>7762</v>
      </c>
      <c r="F396" s="55">
        <v>3249440</v>
      </c>
      <c r="G396" s="8">
        <v>130</v>
      </c>
      <c r="H396" s="8">
        <v>2084</v>
      </c>
      <c r="I396" s="55">
        <v>493654.86</v>
      </c>
      <c r="J396" s="8">
        <v>9</v>
      </c>
      <c r="K396" s="8">
        <v>28</v>
      </c>
      <c r="L396" s="8">
        <v>28</v>
      </c>
      <c r="M396" s="55">
        <v>61261</v>
      </c>
      <c r="N396" s="8">
        <v>12</v>
      </c>
      <c r="O396" s="8">
        <v>12</v>
      </c>
      <c r="P396" s="55">
        <v>26628</v>
      </c>
      <c r="Q396" s="8">
        <v>441</v>
      </c>
      <c r="R396" s="55">
        <v>3337329</v>
      </c>
    </row>
    <row r="397" spans="3:18" s="1" customFormat="1" ht="8.85" customHeight="1" x14ac:dyDescent="0.15">
      <c r="C397" s="7" t="s">
        <v>2570</v>
      </c>
      <c r="D397" s="10">
        <v>852</v>
      </c>
      <c r="E397" s="10">
        <v>6148</v>
      </c>
      <c r="F397" s="59">
        <v>2571294</v>
      </c>
      <c r="G397" s="10">
        <v>17</v>
      </c>
      <c r="H397" s="10">
        <v>204</v>
      </c>
      <c r="I397" s="59">
        <v>25467.86</v>
      </c>
      <c r="J397" s="10">
        <v>14</v>
      </c>
      <c r="K397" s="10">
        <v>582</v>
      </c>
      <c r="L397" s="10">
        <v>582</v>
      </c>
      <c r="M397" s="59">
        <v>1283737</v>
      </c>
      <c r="N397" s="10">
        <v>843</v>
      </c>
      <c r="O397" s="10">
        <v>854</v>
      </c>
      <c r="P397" s="59">
        <v>1878064</v>
      </c>
      <c r="Q397" s="10">
        <v>2277</v>
      </c>
      <c r="R397" s="59">
        <v>5733095</v>
      </c>
    </row>
    <row r="398" spans="3:18" s="1" customFormat="1" ht="8.85" customHeight="1" x14ac:dyDescent="0.15">
      <c r="C398" s="7" t="s">
        <v>2571</v>
      </c>
      <c r="D398" s="8">
        <v>1379</v>
      </c>
      <c r="E398" s="8">
        <v>24927</v>
      </c>
      <c r="F398" s="55">
        <v>7690156</v>
      </c>
      <c r="G398" s="8">
        <v>473</v>
      </c>
      <c r="H398" s="8">
        <v>7164</v>
      </c>
      <c r="I398" s="55">
        <v>1463284.63</v>
      </c>
      <c r="J398" s="8">
        <v>78</v>
      </c>
      <c r="K398" s="8">
        <v>72</v>
      </c>
      <c r="L398" s="8">
        <v>121</v>
      </c>
      <c r="M398" s="55">
        <v>25257</v>
      </c>
      <c r="N398" s="8">
        <v>53</v>
      </c>
      <c r="O398" s="8">
        <v>497</v>
      </c>
      <c r="P398" s="55">
        <v>95677</v>
      </c>
      <c r="Q398" s="8">
        <v>1504</v>
      </c>
      <c r="R398" s="55">
        <v>7811090</v>
      </c>
    </row>
    <row r="399" spans="3:18" s="1" customFormat="1" ht="8.85" customHeight="1" x14ac:dyDescent="0.15">
      <c r="C399" s="7" t="s">
        <v>2572</v>
      </c>
      <c r="D399" s="10">
        <v>851</v>
      </c>
      <c r="E399" s="10">
        <v>11288</v>
      </c>
      <c r="F399" s="59">
        <v>2504060</v>
      </c>
      <c r="G399" s="10">
        <v>65</v>
      </c>
      <c r="H399" s="10">
        <v>853</v>
      </c>
      <c r="I399" s="59">
        <v>124228.76</v>
      </c>
      <c r="J399" s="10">
        <v>56</v>
      </c>
      <c r="K399" s="10">
        <v>173</v>
      </c>
      <c r="L399" s="10">
        <v>263</v>
      </c>
      <c r="M399" s="59">
        <v>54360</v>
      </c>
      <c r="N399" s="10">
        <v>166</v>
      </c>
      <c r="O399" s="10">
        <v>328</v>
      </c>
      <c r="P399" s="59">
        <v>66765</v>
      </c>
      <c r="Q399" s="10">
        <v>1190</v>
      </c>
      <c r="R399" s="59">
        <v>2625185</v>
      </c>
    </row>
    <row r="400" spans="3:18" s="1" customFormat="1" ht="8.85" customHeight="1" x14ac:dyDescent="0.15">
      <c r="C400" s="7" t="s">
        <v>2573</v>
      </c>
      <c r="D400" s="8">
        <v>97</v>
      </c>
      <c r="E400" s="8">
        <v>2180</v>
      </c>
      <c r="F400" s="55">
        <v>607496</v>
      </c>
      <c r="G400" s="8">
        <v>23</v>
      </c>
      <c r="H400" s="8">
        <v>417</v>
      </c>
      <c r="I400" s="55">
        <v>92539.66</v>
      </c>
      <c r="J400" s="8">
        <v>2</v>
      </c>
      <c r="K400" s="8">
        <v>6</v>
      </c>
      <c r="L400" s="8">
        <v>12</v>
      </c>
      <c r="M400" s="55">
        <v>4323</v>
      </c>
      <c r="N400" s="8">
        <v>2</v>
      </c>
      <c r="O400" s="8">
        <v>3</v>
      </c>
      <c r="P400" s="55">
        <v>1005</v>
      </c>
      <c r="Q400" s="8">
        <v>105</v>
      </c>
      <c r="R400" s="55">
        <v>612824</v>
      </c>
    </row>
    <row r="401" spans="3:18" s="1" customFormat="1" ht="8.85" customHeight="1" x14ac:dyDescent="0.15">
      <c r="C401" s="7" t="s">
        <v>2574</v>
      </c>
      <c r="D401" s="10">
        <v>253</v>
      </c>
      <c r="E401" s="10">
        <v>4217</v>
      </c>
      <c r="F401" s="59">
        <v>2039721</v>
      </c>
      <c r="G401" s="10">
        <v>79</v>
      </c>
      <c r="H401" s="10">
        <v>1377</v>
      </c>
      <c r="I401" s="59">
        <v>357014.02</v>
      </c>
      <c r="J401" s="10">
        <v>2</v>
      </c>
      <c r="K401" s="10">
        <v>6</v>
      </c>
      <c r="L401" s="10">
        <v>6</v>
      </c>
      <c r="M401" s="59">
        <v>21593</v>
      </c>
      <c r="N401" s="10"/>
      <c r="O401" s="10"/>
      <c r="P401" s="59"/>
      <c r="Q401" s="10">
        <v>259</v>
      </c>
      <c r="R401" s="59">
        <v>2061314</v>
      </c>
    </row>
    <row r="402" spans="3:18" s="1" customFormat="1" ht="8.85" customHeight="1" x14ac:dyDescent="0.15">
      <c r="C402" s="7" t="s">
        <v>2575</v>
      </c>
      <c r="D402" s="8">
        <v>729</v>
      </c>
      <c r="E402" s="8">
        <v>4735</v>
      </c>
      <c r="F402" s="55">
        <v>3538679</v>
      </c>
      <c r="G402" s="8">
        <v>8</v>
      </c>
      <c r="H402" s="8">
        <v>71</v>
      </c>
      <c r="I402" s="55">
        <v>9141.7199999999993</v>
      </c>
      <c r="J402" s="8">
        <v>24</v>
      </c>
      <c r="K402" s="8">
        <v>78</v>
      </c>
      <c r="L402" s="8">
        <v>78</v>
      </c>
      <c r="M402" s="55">
        <v>279842</v>
      </c>
      <c r="N402" s="8">
        <v>9</v>
      </c>
      <c r="O402" s="8">
        <v>9</v>
      </c>
      <c r="P402" s="55">
        <v>32444</v>
      </c>
      <c r="Q402" s="8">
        <v>816</v>
      </c>
      <c r="R402" s="55">
        <v>3850965</v>
      </c>
    </row>
    <row r="403" spans="3:18" s="1" customFormat="1" ht="8.85" customHeight="1" x14ac:dyDescent="0.15">
      <c r="C403" s="7" t="s">
        <v>2576</v>
      </c>
      <c r="D403" s="10">
        <v>2320</v>
      </c>
      <c r="E403" s="10">
        <v>10432</v>
      </c>
      <c r="F403" s="59">
        <v>10168946</v>
      </c>
      <c r="G403" s="10">
        <v>101</v>
      </c>
      <c r="H403" s="10">
        <v>1403</v>
      </c>
      <c r="I403" s="59">
        <v>355367.48</v>
      </c>
      <c r="J403" s="10">
        <v>35</v>
      </c>
      <c r="K403" s="10">
        <v>995</v>
      </c>
      <c r="L403" s="10">
        <v>995</v>
      </c>
      <c r="M403" s="59">
        <v>3122269</v>
      </c>
      <c r="N403" s="10">
        <v>1629</v>
      </c>
      <c r="O403" s="10">
        <v>1635</v>
      </c>
      <c r="P403" s="59">
        <v>5037009</v>
      </c>
      <c r="Q403" s="10">
        <v>4944</v>
      </c>
      <c r="R403" s="59">
        <v>18328224</v>
      </c>
    </row>
    <row r="404" spans="3:18" s="1" customFormat="1" ht="8.85" customHeight="1" x14ac:dyDescent="0.15">
      <c r="C404" s="7" t="s">
        <v>2577</v>
      </c>
      <c r="D404" s="8">
        <v>2076</v>
      </c>
      <c r="E404" s="8">
        <v>19656</v>
      </c>
      <c r="F404" s="55">
        <v>9430184</v>
      </c>
      <c r="G404" s="8">
        <v>104</v>
      </c>
      <c r="H404" s="8">
        <v>1302</v>
      </c>
      <c r="I404" s="55">
        <v>252707.53</v>
      </c>
      <c r="J404" s="8"/>
      <c r="K404" s="8">
        <v>364</v>
      </c>
      <c r="L404" s="8">
        <v>459</v>
      </c>
      <c r="M404" s="55">
        <v>240999</v>
      </c>
      <c r="N404" s="8">
        <v>116</v>
      </c>
      <c r="O404" s="8">
        <v>191</v>
      </c>
      <c r="P404" s="55">
        <v>78980</v>
      </c>
      <c r="Q404" s="8">
        <v>2556</v>
      </c>
      <c r="R404" s="55">
        <v>9750163</v>
      </c>
    </row>
    <row r="405" spans="3:18" s="1" customFormat="1" ht="8.85" customHeight="1" x14ac:dyDescent="0.15">
      <c r="C405" s="7" t="s">
        <v>2578</v>
      </c>
      <c r="D405" s="10">
        <v>7587</v>
      </c>
      <c r="E405" s="10">
        <v>46965</v>
      </c>
      <c r="F405" s="59">
        <v>19508526</v>
      </c>
      <c r="G405" s="10">
        <v>871</v>
      </c>
      <c r="H405" s="10">
        <v>8287</v>
      </c>
      <c r="I405" s="59">
        <v>1822474.92</v>
      </c>
      <c r="J405" s="10"/>
      <c r="K405" s="10">
        <v>477</v>
      </c>
      <c r="L405" s="10">
        <v>478</v>
      </c>
      <c r="M405" s="59">
        <v>207018</v>
      </c>
      <c r="N405" s="10">
        <v>701</v>
      </c>
      <c r="O405" s="10">
        <v>1980</v>
      </c>
      <c r="P405" s="59">
        <v>805110</v>
      </c>
      <c r="Q405" s="10">
        <v>8765</v>
      </c>
      <c r="R405" s="59">
        <v>20520654</v>
      </c>
    </row>
    <row r="406" spans="3:18" s="1" customFormat="1" ht="8.85" customHeight="1" x14ac:dyDescent="0.15">
      <c r="C406" s="7" t="s">
        <v>2579</v>
      </c>
      <c r="D406" s="8">
        <v>404</v>
      </c>
      <c r="E406" s="8">
        <v>3580</v>
      </c>
      <c r="F406" s="55">
        <v>596503</v>
      </c>
      <c r="G406" s="8">
        <v>25</v>
      </c>
      <c r="H406" s="8">
        <v>219</v>
      </c>
      <c r="I406" s="55">
        <v>26778.03</v>
      </c>
      <c r="J406" s="8">
        <v>22</v>
      </c>
      <c r="K406" s="8">
        <v>277</v>
      </c>
      <c r="L406" s="8">
        <v>386</v>
      </c>
      <c r="M406" s="55">
        <v>51699</v>
      </c>
      <c r="N406" s="8">
        <v>447</v>
      </c>
      <c r="O406" s="8">
        <v>672</v>
      </c>
      <c r="P406" s="55">
        <v>90599</v>
      </c>
      <c r="Q406" s="8">
        <v>1128</v>
      </c>
      <c r="R406" s="55">
        <v>738801</v>
      </c>
    </row>
    <row r="407" spans="3:18" s="1" customFormat="1" ht="8.85" customHeight="1" x14ac:dyDescent="0.15">
      <c r="C407" s="7" t="s">
        <v>2580</v>
      </c>
      <c r="D407" s="10">
        <v>153</v>
      </c>
      <c r="E407" s="10">
        <v>1384</v>
      </c>
      <c r="F407" s="59">
        <v>251357</v>
      </c>
      <c r="G407" s="10">
        <v>27</v>
      </c>
      <c r="H407" s="10">
        <v>193</v>
      </c>
      <c r="I407" s="59">
        <v>29060.46</v>
      </c>
      <c r="J407" s="10">
        <v>1</v>
      </c>
      <c r="K407" s="10">
        <v>210</v>
      </c>
      <c r="L407" s="10">
        <v>278</v>
      </c>
      <c r="M407" s="59">
        <v>41516</v>
      </c>
      <c r="N407" s="10">
        <v>145</v>
      </c>
      <c r="O407" s="10">
        <v>146</v>
      </c>
      <c r="P407" s="59">
        <v>21587</v>
      </c>
      <c r="Q407" s="10">
        <v>508</v>
      </c>
      <c r="R407" s="59">
        <v>314460</v>
      </c>
    </row>
    <row r="408" spans="3:18" s="1" customFormat="1" ht="8.85" customHeight="1" x14ac:dyDescent="0.15">
      <c r="C408" s="7" t="s">
        <v>2581</v>
      </c>
      <c r="D408" s="8">
        <v>229</v>
      </c>
      <c r="E408" s="8">
        <v>3264</v>
      </c>
      <c r="F408" s="55">
        <v>826960</v>
      </c>
      <c r="G408" s="8">
        <v>69</v>
      </c>
      <c r="H408" s="8">
        <v>828</v>
      </c>
      <c r="I408" s="55">
        <v>125967.24</v>
      </c>
      <c r="J408" s="8">
        <v>5</v>
      </c>
      <c r="K408" s="8">
        <v>9</v>
      </c>
      <c r="L408" s="8">
        <v>12</v>
      </c>
      <c r="M408" s="55">
        <v>1771</v>
      </c>
      <c r="N408" s="8">
        <v>7</v>
      </c>
      <c r="O408" s="8">
        <v>28</v>
      </c>
      <c r="P408" s="55">
        <v>4244</v>
      </c>
      <c r="Q408" s="8">
        <v>245</v>
      </c>
      <c r="R408" s="55">
        <v>832975</v>
      </c>
    </row>
    <row r="409" spans="3:18" s="1" customFormat="1" ht="8.85" customHeight="1" x14ac:dyDescent="0.15">
      <c r="C409" s="7" t="s">
        <v>2582</v>
      </c>
      <c r="D409" s="10">
        <v>197</v>
      </c>
      <c r="E409" s="10">
        <v>2035</v>
      </c>
      <c r="F409" s="59">
        <v>491354</v>
      </c>
      <c r="G409" s="10">
        <v>4</v>
      </c>
      <c r="H409" s="10">
        <v>71</v>
      </c>
      <c r="I409" s="59">
        <v>7824.48</v>
      </c>
      <c r="J409" s="10">
        <v>2</v>
      </c>
      <c r="K409" s="10">
        <v>64</v>
      </c>
      <c r="L409" s="10">
        <v>101</v>
      </c>
      <c r="M409" s="59">
        <v>15094</v>
      </c>
      <c r="N409" s="10">
        <v>36</v>
      </c>
      <c r="O409" s="10">
        <v>38</v>
      </c>
      <c r="P409" s="59">
        <v>5648</v>
      </c>
      <c r="Q409" s="10">
        <v>297</v>
      </c>
      <c r="R409" s="59">
        <v>512096</v>
      </c>
    </row>
    <row r="410" spans="3:18" s="1" customFormat="1" ht="8.85" customHeight="1" x14ac:dyDescent="0.15">
      <c r="C410" s="7" t="s">
        <v>2583</v>
      </c>
      <c r="D410" s="8">
        <v>210</v>
      </c>
      <c r="E410" s="8">
        <v>2539</v>
      </c>
      <c r="F410" s="55">
        <v>741410</v>
      </c>
      <c r="G410" s="8">
        <v>14</v>
      </c>
      <c r="H410" s="8">
        <v>354</v>
      </c>
      <c r="I410" s="55">
        <v>71282.820000000007</v>
      </c>
      <c r="J410" s="8">
        <v>10</v>
      </c>
      <c r="K410" s="8">
        <v>7</v>
      </c>
      <c r="L410" s="8">
        <v>14</v>
      </c>
      <c r="M410" s="55">
        <v>3192</v>
      </c>
      <c r="N410" s="8"/>
      <c r="O410" s="8"/>
      <c r="P410" s="55"/>
      <c r="Q410" s="8">
        <v>217</v>
      </c>
      <c r="R410" s="55">
        <v>744602</v>
      </c>
    </row>
    <row r="411" spans="3:18" s="1" customFormat="1" ht="8.85" customHeight="1" x14ac:dyDescent="0.15">
      <c r="C411" s="7" t="s">
        <v>2584</v>
      </c>
      <c r="D411" s="10">
        <v>594</v>
      </c>
      <c r="E411" s="10">
        <v>7528</v>
      </c>
      <c r="F411" s="59">
        <v>2181404</v>
      </c>
      <c r="G411" s="10">
        <v>36</v>
      </c>
      <c r="H411" s="10">
        <v>599</v>
      </c>
      <c r="I411" s="59">
        <v>101579.91</v>
      </c>
      <c r="J411" s="10">
        <v>19</v>
      </c>
      <c r="K411" s="10">
        <v>46</v>
      </c>
      <c r="L411" s="10">
        <v>67</v>
      </c>
      <c r="M411" s="59">
        <v>16772</v>
      </c>
      <c r="N411" s="10">
        <v>9</v>
      </c>
      <c r="O411" s="10">
        <v>10</v>
      </c>
      <c r="P411" s="59">
        <v>2486</v>
      </c>
      <c r="Q411" s="10">
        <v>649</v>
      </c>
      <c r="R411" s="59">
        <v>2200662</v>
      </c>
    </row>
    <row r="412" spans="3:18" s="1" customFormat="1" ht="8.85" customHeight="1" x14ac:dyDescent="0.15">
      <c r="C412" s="7" t="s">
        <v>2585</v>
      </c>
      <c r="D412" s="8">
        <v>657</v>
      </c>
      <c r="E412" s="8">
        <v>6391</v>
      </c>
      <c r="F412" s="55">
        <v>1915822</v>
      </c>
      <c r="G412" s="8">
        <v>175</v>
      </c>
      <c r="H412" s="8">
        <v>1191</v>
      </c>
      <c r="I412" s="55">
        <v>216789.64</v>
      </c>
      <c r="J412" s="8">
        <v>28</v>
      </c>
      <c r="K412" s="8">
        <v>36</v>
      </c>
      <c r="L412" s="8">
        <v>61</v>
      </c>
      <c r="M412" s="55">
        <v>11190</v>
      </c>
      <c r="N412" s="8">
        <v>1</v>
      </c>
      <c r="O412" s="8">
        <v>2</v>
      </c>
      <c r="P412" s="55">
        <v>368</v>
      </c>
      <c r="Q412" s="8">
        <v>694</v>
      </c>
      <c r="R412" s="55">
        <v>1927380</v>
      </c>
    </row>
    <row r="413" spans="3:18" s="1" customFormat="1" ht="8.85" customHeight="1" x14ac:dyDescent="0.15">
      <c r="C413" s="7" t="s">
        <v>2586</v>
      </c>
      <c r="D413" s="10">
        <v>907</v>
      </c>
      <c r="E413" s="10">
        <v>7229</v>
      </c>
      <c r="F413" s="59">
        <v>1948082</v>
      </c>
      <c r="G413" s="10">
        <v>22</v>
      </c>
      <c r="H413" s="10">
        <v>195</v>
      </c>
      <c r="I413" s="59">
        <v>28589.56</v>
      </c>
      <c r="J413" s="10">
        <v>17</v>
      </c>
      <c r="K413" s="10">
        <v>77</v>
      </c>
      <c r="L413" s="10">
        <v>125</v>
      </c>
      <c r="M413" s="59">
        <v>22884</v>
      </c>
      <c r="N413" s="10">
        <v>1</v>
      </c>
      <c r="O413" s="10">
        <v>1</v>
      </c>
      <c r="P413" s="59">
        <v>178</v>
      </c>
      <c r="Q413" s="10">
        <v>985</v>
      </c>
      <c r="R413" s="59">
        <v>1971144</v>
      </c>
    </row>
    <row r="414" spans="3:18" s="1" customFormat="1" ht="8.85" customHeight="1" x14ac:dyDescent="0.15">
      <c r="C414" s="7" t="s">
        <v>2587</v>
      </c>
      <c r="D414" s="8">
        <v>736</v>
      </c>
      <c r="E414" s="8">
        <v>5969</v>
      </c>
      <c r="F414" s="55">
        <v>1704289</v>
      </c>
      <c r="G414" s="8">
        <v>50</v>
      </c>
      <c r="H414" s="8">
        <v>373</v>
      </c>
      <c r="I414" s="55">
        <v>63672.42</v>
      </c>
      <c r="J414" s="8">
        <v>10</v>
      </c>
      <c r="K414" s="8">
        <v>51</v>
      </c>
      <c r="L414" s="8">
        <v>94</v>
      </c>
      <c r="M414" s="55">
        <v>20560</v>
      </c>
      <c r="N414" s="8">
        <v>2</v>
      </c>
      <c r="O414" s="8">
        <v>2</v>
      </c>
      <c r="P414" s="55">
        <v>438</v>
      </c>
      <c r="Q414" s="8">
        <v>789</v>
      </c>
      <c r="R414" s="55">
        <v>1725287</v>
      </c>
    </row>
    <row r="415" spans="3:18" s="1" customFormat="1" ht="8.85" customHeight="1" x14ac:dyDescent="0.15">
      <c r="C415" s="7" t="s">
        <v>2588</v>
      </c>
      <c r="D415" s="10">
        <v>2263</v>
      </c>
      <c r="E415" s="10">
        <v>9596</v>
      </c>
      <c r="F415" s="59">
        <v>5290277</v>
      </c>
      <c r="G415" s="10">
        <v>57</v>
      </c>
      <c r="H415" s="10">
        <v>218</v>
      </c>
      <c r="I415" s="59">
        <v>64804.89</v>
      </c>
      <c r="J415" s="10">
        <v>13</v>
      </c>
      <c r="K415" s="10">
        <v>210</v>
      </c>
      <c r="L415" s="10">
        <v>214</v>
      </c>
      <c r="M415" s="59">
        <v>79180</v>
      </c>
      <c r="N415" s="10">
        <v>2</v>
      </c>
      <c r="O415" s="10">
        <v>2</v>
      </c>
      <c r="P415" s="59">
        <v>740</v>
      </c>
      <c r="Q415" s="10">
        <v>2475</v>
      </c>
      <c r="R415" s="59">
        <v>5370197</v>
      </c>
    </row>
    <row r="416" spans="3:18" s="1" customFormat="1" ht="8.85" customHeight="1" x14ac:dyDescent="0.15">
      <c r="C416" s="7" t="s">
        <v>2589</v>
      </c>
      <c r="D416" s="8">
        <v>2390</v>
      </c>
      <c r="E416" s="8">
        <v>30753</v>
      </c>
      <c r="F416" s="55">
        <v>10609064</v>
      </c>
      <c r="G416" s="8">
        <v>116</v>
      </c>
      <c r="H416" s="8">
        <v>1834</v>
      </c>
      <c r="I416" s="55">
        <v>506543.67</v>
      </c>
      <c r="J416" s="8">
        <v>77</v>
      </c>
      <c r="K416" s="8">
        <v>118</v>
      </c>
      <c r="L416" s="8">
        <v>221</v>
      </c>
      <c r="M416" s="55">
        <v>66449</v>
      </c>
      <c r="N416" s="8">
        <v>36</v>
      </c>
      <c r="O416" s="8">
        <v>130</v>
      </c>
      <c r="P416" s="55">
        <v>39130</v>
      </c>
      <c r="Q416" s="8">
        <v>2544</v>
      </c>
      <c r="R416" s="55">
        <v>10714643</v>
      </c>
    </row>
    <row r="417" spans="3:18" s="1" customFormat="1" ht="8.85" customHeight="1" x14ac:dyDescent="0.15">
      <c r="C417" s="7" t="s">
        <v>2590</v>
      </c>
      <c r="D417" s="10">
        <v>104</v>
      </c>
      <c r="E417" s="10">
        <v>2669</v>
      </c>
      <c r="F417" s="59">
        <v>998370</v>
      </c>
      <c r="G417" s="10">
        <v>14</v>
      </c>
      <c r="H417" s="10">
        <v>632</v>
      </c>
      <c r="I417" s="59">
        <v>177530.14</v>
      </c>
      <c r="J417" s="10">
        <v>8</v>
      </c>
      <c r="K417" s="10">
        <v>11</v>
      </c>
      <c r="L417" s="10">
        <v>11</v>
      </c>
      <c r="M417" s="59">
        <v>64548</v>
      </c>
      <c r="N417" s="10">
        <v>9</v>
      </c>
      <c r="O417" s="10">
        <v>9</v>
      </c>
      <c r="P417" s="59">
        <v>52812</v>
      </c>
      <c r="Q417" s="10">
        <v>124</v>
      </c>
      <c r="R417" s="59">
        <v>1115730</v>
      </c>
    </row>
    <row r="418" spans="3:18" s="1" customFormat="1" ht="8.85" customHeight="1" x14ac:dyDescent="0.15">
      <c r="C418" s="7" t="s">
        <v>2591</v>
      </c>
      <c r="D418" s="8">
        <v>1136</v>
      </c>
      <c r="E418" s="8">
        <v>10301</v>
      </c>
      <c r="F418" s="55">
        <v>2739461</v>
      </c>
      <c r="G418" s="8">
        <v>90</v>
      </c>
      <c r="H418" s="8">
        <v>824</v>
      </c>
      <c r="I418" s="55">
        <v>142722.81</v>
      </c>
      <c r="J418" s="8">
        <v>21</v>
      </c>
      <c r="K418" s="8">
        <v>174</v>
      </c>
      <c r="L418" s="8">
        <v>269</v>
      </c>
      <c r="M418" s="55">
        <v>52353</v>
      </c>
      <c r="N418" s="8">
        <v>19</v>
      </c>
      <c r="O418" s="8">
        <v>78</v>
      </c>
      <c r="P418" s="55">
        <v>15116</v>
      </c>
      <c r="Q418" s="8">
        <v>1329</v>
      </c>
      <c r="R418" s="55">
        <v>2806930</v>
      </c>
    </row>
    <row r="419" spans="3:18" s="1" customFormat="1" ht="8.85" customHeight="1" x14ac:dyDescent="0.15">
      <c r="C419" s="7" t="s">
        <v>2592</v>
      </c>
      <c r="D419" s="10">
        <v>290</v>
      </c>
      <c r="E419" s="10">
        <v>3184</v>
      </c>
      <c r="F419" s="59">
        <v>426797</v>
      </c>
      <c r="G419" s="10">
        <v>21</v>
      </c>
      <c r="H419" s="10">
        <v>203</v>
      </c>
      <c r="I419" s="59">
        <v>10110.5</v>
      </c>
      <c r="J419" s="10">
        <v>11</v>
      </c>
      <c r="K419" s="10">
        <v>40</v>
      </c>
      <c r="L419" s="10">
        <v>59</v>
      </c>
      <c r="M419" s="59">
        <v>9262</v>
      </c>
      <c r="N419" s="10">
        <v>26</v>
      </c>
      <c r="O419" s="10">
        <v>273</v>
      </c>
      <c r="P419" s="59">
        <v>43129</v>
      </c>
      <c r="Q419" s="10">
        <v>356</v>
      </c>
      <c r="R419" s="59">
        <v>479188</v>
      </c>
    </row>
    <row r="420" spans="3:18" s="1" customFormat="1" ht="8.85" customHeight="1" x14ac:dyDescent="0.15">
      <c r="C420" s="7" t="s">
        <v>2593</v>
      </c>
      <c r="D420" s="8">
        <v>601</v>
      </c>
      <c r="E420" s="8">
        <v>6607</v>
      </c>
      <c r="F420" s="55">
        <v>795999</v>
      </c>
      <c r="G420" s="8">
        <v>23</v>
      </c>
      <c r="H420" s="8">
        <v>344</v>
      </c>
      <c r="I420" s="55">
        <v>20082.21</v>
      </c>
      <c r="J420" s="8">
        <v>24</v>
      </c>
      <c r="K420" s="8">
        <v>136</v>
      </c>
      <c r="L420" s="8">
        <v>201</v>
      </c>
      <c r="M420" s="55">
        <v>35909</v>
      </c>
      <c r="N420" s="8">
        <v>28</v>
      </c>
      <c r="O420" s="8">
        <v>137</v>
      </c>
      <c r="P420" s="55">
        <v>24513</v>
      </c>
      <c r="Q420" s="8">
        <v>765</v>
      </c>
      <c r="R420" s="55">
        <v>856421</v>
      </c>
    </row>
    <row r="421" spans="3:18" s="1" customFormat="1" ht="8.85" customHeight="1" x14ac:dyDescent="0.15">
      <c r="C421" s="7" t="s">
        <v>2594</v>
      </c>
      <c r="D421" s="10">
        <v>4133</v>
      </c>
      <c r="E421" s="10">
        <v>54374</v>
      </c>
      <c r="F421" s="59">
        <v>13666957</v>
      </c>
      <c r="G421" s="10">
        <v>239</v>
      </c>
      <c r="H421" s="10">
        <v>7378</v>
      </c>
      <c r="I421" s="59">
        <v>933025.7</v>
      </c>
      <c r="J421" s="10">
        <v>755</v>
      </c>
      <c r="K421" s="10">
        <v>522</v>
      </c>
      <c r="L421" s="10">
        <v>809</v>
      </c>
      <c r="M421" s="59">
        <v>155016</v>
      </c>
      <c r="N421" s="10">
        <v>532</v>
      </c>
      <c r="O421" s="10">
        <v>5817</v>
      </c>
      <c r="P421" s="59">
        <v>1116684</v>
      </c>
      <c r="Q421" s="10">
        <v>5187</v>
      </c>
      <c r="R421" s="59">
        <v>14938657</v>
      </c>
    </row>
    <row r="422" spans="3:18" s="1" customFormat="1" ht="8.85" customHeight="1" x14ac:dyDescent="0.15">
      <c r="C422" s="7" t="s">
        <v>2595</v>
      </c>
      <c r="D422" s="8">
        <v>1744</v>
      </c>
      <c r="E422" s="8">
        <v>23605</v>
      </c>
      <c r="F422" s="55">
        <v>4164343</v>
      </c>
      <c r="G422" s="8">
        <v>116</v>
      </c>
      <c r="H422" s="8">
        <v>2508</v>
      </c>
      <c r="I422" s="55">
        <v>160376.34</v>
      </c>
      <c r="J422" s="8">
        <v>90</v>
      </c>
      <c r="K422" s="8">
        <v>227</v>
      </c>
      <c r="L422" s="8">
        <v>364</v>
      </c>
      <c r="M422" s="55">
        <v>72912</v>
      </c>
      <c r="N422" s="8">
        <v>196</v>
      </c>
      <c r="O422" s="8">
        <v>325</v>
      </c>
      <c r="P422" s="55">
        <v>64965</v>
      </c>
      <c r="Q422" s="8">
        <v>2167</v>
      </c>
      <c r="R422" s="55">
        <v>4302220</v>
      </c>
    </row>
    <row r="423" spans="3:18" s="1" customFormat="1" ht="8.85" customHeight="1" x14ac:dyDescent="0.15">
      <c r="C423" s="7" t="s">
        <v>2596</v>
      </c>
      <c r="D423" s="10">
        <v>11311</v>
      </c>
      <c r="E423" s="10">
        <v>184092</v>
      </c>
      <c r="F423" s="59">
        <v>44468620</v>
      </c>
      <c r="G423" s="10">
        <v>680</v>
      </c>
      <c r="H423" s="10">
        <v>19271</v>
      </c>
      <c r="I423" s="59">
        <v>2019966.1</v>
      </c>
      <c r="J423" s="10">
        <v>1467</v>
      </c>
      <c r="K423" s="10">
        <v>512</v>
      </c>
      <c r="L423" s="10">
        <v>832</v>
      </c>
      <c r="M423" s="59">
        <v>149397</v>
      </c>
      <c r="N423" s="10">
        <v>530</v>
      </c>
      <c r="O423" s="10">
        <v>5097</v>
      </c>
      <c r="P423" s="59">
        <v>916827</v>
      </c>
      <c r="Q423" s="10">
        <v>12353</v>
      </c>
      <c r="R423" s="59">
        <v>45534844</v>
      </c>
    </row>
    <row r="424" spans="3:18" s="1" customFormat="1" ht="8.85" customHeight="1" x14ac:dyDescent="0.15">
      <c r="C424" s="7" t="s">
        <v>2597</v>
      </c>
      <c r="D424" s="8">
        <v>557</v>
      </c>
      <c r="E424" s="8">
        <v>4034</v>
      </c>
      <c r="F424" s="55">
        <v>1375978</v>
      </c>
      <c r="G424" s="8">
        <v>17</v>
      </c>
      <c r="H424" s="8">
        <v>386</v>
      </c>
      <c r="I424" s="55">
        <v>45258.86</v>
      </c>
      <c r="J424" s="8">
        <v>27</v>
      </c>
      <c r="K424" s="8">
        <v>85</v>
      </c>
      <c r="L424" s="8">
        <v>121</v>
      </c>
      <c r="M424" s="55">
        <v>27792</v>
      </c>
      <c r="N424" s="8">
        <v>336</v>
      </c>
      <c r="O424" s="8">
        <v>408</v>
      </c>
      <c r="P424" s="55">
        <v>93963</v>
      </c>
      <c r="Q424" s="8">
        <v>978</v>
      </c>
      <c r="R424" s="55">
        <v>1497733</v>
      </c>
    </row>
    <row r="425" spans="3:18" s="1" customFormat="1" ht="8.85" customHeight="1" x14ac:dyDescent="0.15">
      <c r="C425" s="7" t="s">
        <v>2598</v>
      </c>
      <c r="D425" s="10">
        <v>436</v>
      </c>
      <c r="E425" s="10">
        <v>3636</v>
      </c>
      <c r="F425" s="59">
        <v>1074587</v>
      </c>
      <c r="G425" s="10">
        <v>36</v>
      </c>
      <c r="H425" s="10">
        <v>668</v>
      </c>
      <c r="I425" s="59">
        <v>143693.16</v>
      </c>
      <c r="J425" s="10">
        <v>6</v>
      </c>
      <c r="K425" s="10">
        <v>78</v>
      </c>
      <c r="L425" s="10">
        <v>113</v>
      </c>
      <c r="M425" s="59">
        <v>27332</v>
      </c>
      <c r="N425" s="10">
        <v>331</v>
      </c>
      <c r="O425" s="10">
        <v>1031</v>
      </c>
      <c r="P425" s="59">
        <v>249372</v>
      </c>
      <c r="Q425" s="10">
        <v>845</v>
      </c>
      <c r="R425" s="59">
        <v>1351291</v>
      </c>
    </row>
    <row r="426" spans="3:18" s="1" customFormat="1" ht="8.85" customHeight="1" x14ac:dyDescent="0.15">
      <c r="C426" s="7" t="s">
        <v>2599</v>
      </c>
      <c r="D426" s="8">
        <v>105</v>
      </c>
      <c r="E426" s="8">
        <v>681</v>
      </c>
      <c r="F426" s="55">
        <v>139029</v>
      </c>
      <c r="G426" s="8">
        <v>10</v>
      </c>
      <c r="H426" s="8">
        <v>192</v>
      </c>
      <c r="I426" s="55">
        <v>27612.17</v>
      </c>
      <c r="J426" s="8">
        <v>10</v>
      </c>
      <c r="K426" s="8">
        <v>82</v>
      </c>
      <c r="L426" s="8">
        <v>82</v>
      </c>
      <c r="M426" s="55">
        <v>15924</v>
      </c>
      <c r="N426" s="8"/>
      <c r="O426" s="8"/>
      <c r="P426" s="55"/>
      <c r="Q426" s="8">
        <v>187</v>
      </c>
      <c r="R426" s="55">
        <v>154953</v>
      </c>
    </row>
    <row r="427" spans="3:18" s="1" customFormat="1" ht="8.85" customHeight="1" x14ac:dyDescent="0.15">
      <c r="C427" s="7" t="s">
        <v>2600</v>
      </c>
      <c r="D427" s="10">
        <v>141</v>
      </c>
      <c r="E427" s="10">
        <v>1803</v>
      </c>
      <c r="F427" s="59">
        <v>667621</v>
      </c>
      <c r="G427" s="10">
        <v>10</v>
      </c>
      <c r="H427" s="10">
        <v>316</v>
      </c>
      <c r="I427" s="59">
        <v>66867.39</v>
      </c>
      <c r="J427" s="10">
        <v>8</v>
      </c>
      <c r="K427" s="10">
        <v>70</v>
      </c>
      <c r="L427" s="10">
        <v>70</v>
      </c>
      <c r="M427" s="59">
        <v>197640</v>
      </c>
      <c r="N427" s="10">
        <v>54</v>
      </c>
      <c r="O427" s="10">
        <v>54</v>
      </c>
      <c r="P427" s="59">
        <v>151175</v>
      </c>
      <c r="Q427" s="10">
        <v>265</v>
      </c>
      <c r="R427" s="59">
        <v>1016436</v>
      </c>
    </row>
    <row r="428" spans="3:18" s="1" customFormat="1" ht="8.85" customHeight="1" x14ac:dyDescent="0.15">
      <c r="C428" s="7" t="s">
        <v>2601</v>
      </c>
      <c r="D428" s="8">
        <v>258</v>
      </c>
      <c r="E428" s="8">
        <v>3874</v>
      </c>
      <c r="F428" s="55">
        <v>1265853</v>
      </c>
      <c r="G428" s="8">
        <v>21</v>
      </c>
      <c r="H428" s="8">
        <v>595</v>
      </c>
      <c r="I428" s="55">
        <v>159480</v>
      </c>
      <c r="J428" s="8">
        <v>6</v>
      </c>
      <c r="K428" s="8">
        <v>47</v>
      </c>
      <c r="L428" s="8">
        <v>47</v>
      </c>
      <c r="M428" s="55">
        <v>70275</v>
      </c>
      <c r="N428" s="8">
        <v>37</v>
      </c>
      <c r="O428" s="8">
        <v>37</v>
      </c>
      <c r="P428" s="55">
        <v>55095</v>
      </c>
      <c r="Q428" s="8">
        <v>342</v>
      </c>
      <c r="R428" s="55">
        <v>1391223</v>
      </c>
    </row>
    <row r="429" spans="3:18" s="1" customFormat="1" ht="8.85" customHeight="1" x14ac:dyDescent="0.15">
      <c r="C429" s="7" t="s">
        <v>2602</v>
      </c>
      <c r="D429" s="10">
        <v>331</v>
      </c>
      <c r="E429" s="10">
        <v>1609</v>
      </c>
      <c r="F429" s="59">
        <v>773116</v>
      </c>
      <c r="G429" s="10">
        <v>18</v>
      </c>
      <c r="H429" s="10">
        <v>98</v>
      </c>
      <c r="I429" s="59">
        <v>25589.78</v>
      </c>
      <c r="J429" s="10">
        <v>3</v>
      </c>
      <c r="K429" s="10">
        <v>262</v>
      </c>
      <c r="L429" s="10">
        <v>262</v>
      </c>
      <c r="M429" s="59">
        <v>442298</v>
      </c>
      <c r="N429" s="10">
        <v>143</v>
      </c>
      <c r="O429" s="10">
        <v>143</v>
      </c>
      <c r="P429" s="59">
        <v>246052</v>
      </c>
      <c r="Q429" s="10">
        <v>736</v>
      </c>
      <c r="R429" s="59">
        <v>1461466</v>
      </c>
    </row>
    <row r="430" spans="3:18" s="1" customFormat="1" ht="8.85" customHeight="1" x14ac:dyDescent="0.15">
      <c r="C430" s="7" t="s">
        <v>2603</v>
      </c>
      <c r="D430" s="8">
        <v>588</v>
      </c>
      <c r="E430" s="8">
        <v>11105</v>
      </c>
      <c r="F430" s="55">
        <v>5581056</v>
      </c>
      <c r="G430" s="8">
        <v>208</v>
      </c>
      <c r="H430" s="8">
        <v>4215</v>
      </c>
      <c r="I430" s="55">
        <v>1079984.3400000001</v>
      </c>
      <c r="J430" s="8">
        <v>9</v>
      </c>
      <c r="K430" s="8">
        <v>18</v>
      </c>
      <c r="L430" s="8">
        <v>18</v>
      </c>
      <c r="M430" s="55">
        <v>46120</v>
      </c>
      <c r="N430" s="8">
        <v>9</v>
      </c>
      <c r="O430" s="8">
        <v>13</v>
      </c>
      <c r="P430" s="55">
        <v>23022</v>
      </c>
      <c r="Q430" s="8">
        <v>615</v>
      </c>
      <c r="R430" s="55">
        <v>5650198</v>
      </c>
    </row>
    <row r="431" spans="3:18" s="1" customFormat="1" ht="8.85" customHeight="1" x14ac:dyDescent="0.15">
      <c r="C431" s="7" t="s">
        <v>2604</v>
      </c>
      <c r="D431" s="10">
        <v>1339</v>
      </c>
      <c r="E431" s="10">
        <v>9271</v>
      </c>
      <c r="F431" s="59">
        <v>4682530</v>
      </c>
      <c r="G431" s="10">
        <v>71</v>
      </c>
      <c r="H431" s="10">
        <v>784</v>
      </c>
      <c r="I431" s="59">
        <v>95107.01</v>
      </c>
      <c r="J431" s="10">
        <v>35</v>
      </c>
      <c r="K431" s="10">
        <v>412</v>
      </c>
      <c r="L431" s="10">
        <v>412</v>
      </c>
      <c r="M431" s="59">
        <v>1039432</v>
      </c>
      <c r="N431" s="10">
        <v>303</v>
      </c>
      <c r="O431" s="10">
        <v>304</v>
      </c>
      <c r="P431" s="59">
        <v>754162</v>
      </c>
      <c r="Q431" s="10">
        <v>2054</v>
      </c>
      <c r="R431" s="59">
        <v>6476124</v>
      </c>
    </row>
    <row r="432" spans="3:18" s="1" customFormat="1" ht="8.85" customHeight="1" x14ac:dyDescent="0.15">
      <c r="C432" s="7" t="s">
        <v>2605</v>
      </c>
      <c r="D432" s="8">
        <v>133</v>
      </c>
      <c r="E432" s="8">
        <v>1361</v>
      </c>
      <c r="F432" s="55">
        <v>443150</v>
      </c>
      <c r="G432" s="8">
        <v>55</v>
      </c>
      <c r="H432" s="8">
        <v>363</v>
      </c>
      <c r="I432" s="55">
        <v>74536.679999999993</v>
      </c>
      <c r="J432" s="8"/>
      <c r="K432" s="8">
        <v>5</v>
      </c>
      <c r="L432" s="8">
        <v>5</v>
      </c>
      <c r="M432" s="55">
        <v>1135</v>
      </c>
      <c r="N432" s="8"/>
      <c r="O432" s="8"/>
      <c r="P432" s="55"/>
      <c r="Q432" s="8">
        <v>138</v>
      </c>
      <c r="R432" s="55">
        <v>444285</v>
      </c>
    </row>
    <row r="433" spans="3:18" s="1" customFormat="1" ht="8.85" customHeight="1" x14ac:dyDescent="0.15">
      <c r="C433" s="7" t="s">
        <v>2606</v>
      </c>
      <c r="D433" s="10">
        <v>305</v>
      </c>
      <c r="E433" s="10">
        <v>1715</v>
      </c>
      <c r="F433" s="59">
        <v>583352</v>
      </c>
      <c r="G433" s="10">
        <v>34</v>
      </c>
      <c r="H433" s="10">
        <v>185</v>
      </c>
      <c r="I433" s="59">
        <v>30085.119999999999</v>
      </c>
      <c r="J433" s="10">
        <v>1</v>
      </c>
      <c r="K433" s="10">
        <v>68</v>
      </c>
      <c r="L433" s="10">
        <v>74</v>
      </c>
      <c r="M433" s="59">
        <v>16791</v>
      </c>
      <c r="N433" s="10">
        <v>11</v>
      </c>
      <c r="O433" s="10">
        <v>11</v>
      </c>
      <c r="P433" s="59">
        <v>2490</v>
      </c>
      <c r="Q433" s="10">
        <v>384</v>
      </c>
      <c r="R433" s="59">
        <v>602633</v>
      </c>
    </row>
    <row r="434" spans="3:18" s="1" customFormat="1" ht="8.85" customHeight="1" x14ac:dyDescent="0.15">
      <c r="C434" s="7" t="s">
        <v>2607</v>
      </c>
      <c r="D434" s="8">
        <v>257</v>
      </c>
      <c r="E434" s="8">
        <v>846</v>
      </c>
      <c r="F434" s="55">
        <v>390471</v>
      </c>
      <c r="G434" s="8">
        <v>15</v>
      </c>
      <c r="H434" s="8">
        <v>93</v>
      </c>
      <c r="I434" s="55">
        <v>23864.26</v>
      </c>
      <c r="J434" s="8"/>
      <c r="K434" s="8">
        <v>154</v>
      </c>
      <c r="L434" s="8">
        <v>156</v>
      </c>
      <c r="M434" s="55">
        <v>52416</v>
      </c>
      <c r="N434" s="8">
        <v>4</v>
      </c>
      <c r="O434" s="8">
        <v>4</v>
      </c>
      <c r="P434" s="55">
        <v>1344</v>
      </c>
      <c r="Q434" s="8">
        <v>415</v>
      </c>
      <c r="R434" s="55">
        <v>444231</v>
      </c>
    </row>
    <row r="435" spans="3:18" s="1" customFormat="1" ht="8.85" customHeight="1" x14ac:dyDescent="0.15">
      <c r="C435" s="7" t="s">
        <v>2608</v>
      </c>
      <c r="D435" s="10">
        <v>68</v>
      </c>
      <c r="E435" s="10">
        <v>444</v>
      </c>
      <c r="F435" s="59">
        <v>105517</v>
      </c>
      <c r="G435" s="10">
        <v>3</v>
      </c>
      <c r="H435" s="10">
        <v>22</v>
      </c>
      <c r="I435" s="59">
        <v>3672.95</v>
      </c>
      <c r="J435" s="10"/>
      <c r="K435" s="10">
        <v>32</v>
      </c>
      <c r="L435" s="10">
        <v>50</v>
      </c>
      <c r="M435" s="59">
        <v>10188</v>
      </c>
      <c r="N435" s="10">
        <v>7</v>
      </c>
      <c r="O435" s="10">
        <v>8</v>
      </c>
      <c r="P435" s="59">
        <v>1632</v>
      </c>
      <c r="Q435" s="10">
        <v>107</v>
      </c>
      <c r="R435" s="59">
        <v>117337</v>
      </c>
    </row>
    <row r="436" spans="3:18" s="1" customFormat="1" ht="8.85" customHeight="1" x14ac:dyDescent="0.15">
      <c r="C436" s="7" t="s">
        <v>2609</v>
      </c>
      <c r="D436" s="8">
        <v>66</v>
      </c>
      <c r="E436" s="8">
        <v>278</v>
      </c>
      <c r="F436" s="55">
        <v>76987</v>
      </c>
      <c r="G436" s="8">
        <v>2</v>
      </c>
      <c r="H436" s="8">
        <v>65</v>
      </c>
      <c r="I436" s="55">
        <v>12385.94</v>
      </c>
      <c r="J436" s="8">
        <v>1</v>
      </c>
      <c r="K436" s="8">
        <v>31</v>
      </c>
      <c r="L436" s="8">
        <v>31</v>
      </c>
      <c r="M436" s="55">
        <v>5673</v>
      </c>
      <c r="N436" s="8">
        <v>11</v>
      </c>
      <c r="O436" s="8">
        <v>14</v>
      </c>
      <c r="P436" s="55">
        <v>2562</v>
      </c>
      <c r="Q436" s="8">
        <v>108</v>
      </c>
      <c r="R436" s="55">
        <v>85222</v>
      </c>
    </row>
    <row r="437" spans="3:18" s="1" customFormat="1" ht="8.85" customHeight="1" x14ac:dyDescent="0.15">
      <c r="C437" s="7" t="s">
        <v>2610</v>
      </c>
      <c r="D437" s="10">
        <v>507</v>
      </c>
      <c r="E437" s="10">
        <v>4925</v>
      </c>
      <c r="F437" s="59">
        <v>1409692</v>
      </c>
      <c r="G437" s="10">
        <v>149</v>
      </c>
      <c r="H437" s="10">
        <v>1336</v>
      </c>
      <c r="I437" s="59">
        <v>274454.68</v>
      </c>
      <c r="J437" s="10"/>
      <c r="K437" s="10">
        <v>28</v>
      </c>
      <c r="L437" s="10">
        <v>39</v>
      </c>
      <c r="M437" s="59">
        <v>6786</v>
      </c>
      <c r="N437" s="10">
        <v>1</v>
      </c>
      <c r="O437" s="10">
        <v>1</v>
      </c>
      <c r="P437" s="59">
        <v>174</v>
      </c>
      <c r="Q437" s="10">
        <v>536</v>
      </c>
      <c r="R437" s="59">
        <v>1416652</v>
      </c>
    </row>
    <row r="438" spans="3:18" s="1" customFormat="1" ht="8.85" customHeight="1" x14ac:dyDescent="0.15">
      <c r="C438" s="7" t="s">
        <v>2611</v>
      </c>
      <c r="D438" s="8">
        <v>511</v>
      </c>
      <c r="E438" s="8">
        <v>3856</v>
      </c>
      <c r="F438" s="55">
        <v>826259</v>
      </c>
      <c r="G438" s="8">
        <v>75</v>
      </c>
      <c r="H438" s="8">
        <v>577</v>
      </c>
      <c r="I438" s="55">
        <v>96914.31</v>
      </c>
      <c r="J438" s="8">
        <v>4</v>
      </c>
      <c r="K438" s="8">
        <v>175</v>
      </c>
      <c r="L438" s="8">
        <v>271</v>
      </c>
      <c r="M438" s="55">
        <v>47074</v>
      </c>
      <c r="N438" s="8">
        <v>55</v>
      </c>
      <c r="O438" s="8">
        <v>98</v>
      </c>
      <c r="P438" s="55">
        <v>17052</v>
      </c>
      <c r="Q438" s="8">
        <v>741</v>
      </c>
      <c r="R438" s="55">
        <v>890385</v>
      </c>
    </row>
    <row r="439" spans="3:18" s="1" customFormat="1" ht="8.85" customHeight="1" x14ac:dyDescent="0.15">
      <c r="C439" s="7" t="s">
        <v>2612</v>
      </c>
      <c r="D439" s="10">
        <v>200</v>
      </c>
      <c r="E439" s="10">
        <v>1081</v>
      </c>
      <c r="F439" s="59">
        <v>538989</v>
      </c>
      <c r="G439" s="10">
        <v>71</v>
      </c>
      <c r="H439" s="10">
        <v>490</v>
      </c>
      <c r="I439" s="59">
        <v>188800.5</v>
      </c>
      <c r="J439" s="10"/>
      <c r="K439" s="10">
        <v>145</v>
      </c>
      <c r="L439" s="10">
        <v>149</v>
      </c>
      <c r="M439" s="59">
        <v>68689</v>
      </c>
      <c r="N439" s="10">
        <v>26</v>
      </c>
      <c r="O439" s="10">
        <v>71</v>
      </c>
      <c r="P439" s="59">
        <v>32731</v>
      </c>
      <c r="Q439" s="10">
        <v>371</v>
      </c>
      <c r="R439" s="59">
        <v>640409</v>
      </c>
    </row>
    <row r="440" spans="3:18" s="1" customFormat="1" ht="8.85" customHeight="1" x14ac:dyDescent="0.15">
      <c r="C440" s="7" t="s">
        <v>2613</v>
      </c>
      <c r="D440" s="8">
        <v>471</v>
      </c>
      <c r="E440" s="8">
        <v>6467</v>
      </c>
      <c r="F440" s="55">
        <v>1409805</v>
      </c>
      <c r="G440" s="8">
        <v>168</v>
      </c>
      <c r="H440" s="8">
        <v>2418</v>
      </c>
      <c r="I440" s="55">
        <v>359279.7</v>
      </c>
      <c r="J440" s="8">
        <v>19</v>
      </c>
      <c r="K440" s="8">
        <v>53</v>
      </c>
      <c r="L440" s="8">
        <v>83</v>
      </c>
      <c r="M440" s="55">
        <v>11426</v>
      </c>
      <c r="N440" s="8">
        <v>5</v>
      </c>
      <c r="O440" s="8">
        <v>5</v>
      </c>
      <c r="P440" s="55">
        <v>690</v>
      </c>
      <c r="Q440" s="8">
        <v>529</v>
      </c>
      <c r="R440" s="55">
        <v>1421921</v>
      </c>
    </row>
    <row r="441" spans="3:18" s="1" customFormat="1" ht="8.85" customHeight="1" x14ac:dyDescent="0.15">
      <c r="C441" s="7" t="s">
        <v>2614</v>
      </c>
      <c r="D441" s="10">
        <v>1150</v>
      </c>
      <c r="E441" s="10">
        <v>8988</v>
      </c>
      <c r="F441" s="59">
        <v>1700319</v>
      </c>
      <c r="G441" s="10">
        <v>60</v>
      </c>
      <c r="H441" s="10">
        <v>564</v>
      </c>
      <c r="I441" s="59">
        <v>60546.36</v>
      </c>
      <c r="J441" s="10">
        <v>47</v>
      </c>
      <c r="K441" s="10">
        <v>575</v>
      </c>
      <c r="L441" s="10">
        <v>854</v>
      </c>
      <c r="M441" s="59">
        <v>117544</v>
      </c>
      <c r="N441" s="10">
        <v>126</v>
      </c>
      <c r="O441" s="10">
        <v>128</v>
      </c>
      <c r="P441" s="59">
        <v>17612</v>
      </c>
      <c r="Q441" s="10">
        <v>1851</v>
      </c>
      <c r="R441" s="59">
        <v>1835475</v>
      </c>
    </row>
    <row r="442" spans="3:18" s="1" customFormat="1" ht="8.85" customHeight="1" x14ac:dyDescent="0.15">
      <c r="C442" s="7" t="s">
        <v>2615</v>
      </c>
      <c r="D442" s="8">
        <v>72</v>
      </c>
      <c r="E442" s="8">
        <v>697</v>
      </c>
      <c r="F442" s="55">
        <v>227706</v>
      </c>
      <c r="G442" s="8">
        <v>25</v>
      </c>
      <c r="H442" s="8">
        <v>208</v>
      </c>
      <c r="I442" s="55">
        <v>53906.2</v>
      </c>
      <c r="J442" s="8">
        <v>1</v>
      </c>
      <c r="K442" s="8">
        <v>6</v>
      </c>
      <c r="L442" s="8">
        <v>11</v>
      </c>
      <c r="M442" s="55">
        <v>1463</v>
      </c>
      <c r="N442" s="8"/>
      <c r="O442" s="8"/>
      <c r="P442" s="55"/>
      <c r="Q442" s="8">
        <v>78</v>
      </c>
      <c r="R442" s="55">
        <v>229169</v>
      </c>
    </row>
    <row r="443" spans="3:18" s="1" customFormat="1" ht="8.85" customHeight="1" x14ac:dyDescent="0.15">
      <c r="C443" s="7" t="s">
        <v>2616</v>
      </c>
      <c r="D443" s="10">
        <v>113</v>
      </c>
      <c r="E443" s="10">
        <v>716</v>
      </c>
      <c r="F443" s="59">
        <v>162894</v>
      </c>
      <c r="G443" s="10"/>
      <c r="H443" s="10">
        <v>0</v>
      </c>
      <c r="I443" s="59"/>
      <c r="J443" s="10">
        <v>1</v>
      </c>
      <c r="K443" s="10">
        <v>121</v>
      </c>
      <c r="L443" s="10">
        <v>170</v>
      </c>
      <c r="M443" s="59">
        <v>22594</v>
      </c>
      <c r="N443" s="10">
        <v>9</v>
      </c>
      <c r="O443" s="10">
        <v>10</v>
      </c>
      <c r="P443" s="59">
        <v>1330</v>
      </c>
      <c r="Q443" s="10">
        <v>243</v>
      </c>
      <c r="R443" s="59">
        <v>186818</v>
      </c>
    </row>
    <row r="444" spans="3:18" s="1" customFormat="1" ht="8.85" customHeight="1" x14ac:dyDescent="0.15">
      <c r="C444" s="7" t="s">
        <v>2617</v>
      </c>
      <c r="D444" s="8">
        <v>2708</v>
      </c>
      <c r="E444" s="8">
        <v>13907</v>
      </c>
      <c r="F444" s="55">
        <v>7010976</v>
      </c>
      <c r="G444" s="8">
        <v>47</v>
      </c>
      <c r="H444" s="8">
        <v>1100</v>
      </c>
      <c r="I444" s="55">
        <v>176136</v>
      </c>
      <c r="J444" s="8">
        <v>16</v>
      </c>
      <c r="K444" s="8">
        <v>2003</v>
      </c>
      <c r="L444" s="8">
        <v>2003</v>
      </c>
      <c r="M444" s="55">
        <v>3720115</v>
      </c>
      <c r="N444" s="8">
        <v>3331</v>
      </c>
      <c r="O444" s="8">
        <v>3351</v>
      </c>
      <c r="P444" s="55">
        <v>6164443</v>
      </c>
      <c r="Q444" s="8">
        <v>8042</v>
      </c>
      <c r="R444" s="55">
        <v>16895534</v>
      </c>
    </row>
    <row r="445" spans="3:18" s="1" customFormat="1" ht="8.85" customHeight="1" x14ac:dyDescent="0.15">
      <c r="C445" s="7" t="s">
        <v>2618</v>
      </c>
      <c r="D445" s="10">
        <v>8</v>
      </c>
      <c r="E445" s="10">
        <v>45</v>
      </c>
      <c r="F445" s="59">
        <v>15950</v>
      </c>
      <c r="G445" s="10"/>
      <c r="H445" s="10">
        <v>0</v>
      </c>
      <c r="I445" s="59"/>
      <c r="J445" s="10"/>
      <c r="K445" s="10">
        <v>43</v>
      </c>
      <c r="L445" s="10">
        <v>48</v>
      </c>
      <c r="M445" s="59">
        <v>6620</v>
      </c>
      <c r="N445" s="10">
        <v>51</v>
      </c>
      <c r="O445" s="10">
        <v>58</v>
      </c>
      <c r="P445" s="59">
        <v>8004</v>
      </c>
      <c r="Q445" s="10">
        <v>102</v>
      </c>
      <c r="R445" s="59">
        <v>30574</v>
      </c>
    </row>
    <row r="446" spans="3:18" s="1" customFormat="1" ht="8.85" customHeight="1" x14ac:dyDescent="0.15">
      <c r="C446" s="7" t="s">
        <v>2619</v>
      </c>
      <c r="D446" s="8">
        <v>2568</v>
      </c>
      <c r="E446" s="8">
        <v>26089</v>
      </c>
      <c r="F446" s="55">
        <v>7260447</v>
      </c>
      <c r="G446" s="8">
        <v>612</v>
      </c>
      <c r="H446" s="8">
        <v>4415</v>
      </c>
      <c r="I446" s="55">
        <v>551456.21</v>
      </c>
      <c r="J446" s="8">
        <v>73</v>
      </c>
      <c r="K446" s="8">
        <v>265</v>
      </c>
      <c r="L446" s="8">
        <v>490</v>
      </c>
      <c r="M446" s="55">
        <v>86578</v>
      </c>
      <c r="N446" s="8">
        <v>21</v>
      </c>
      <c r="O446" s="8">
        <v>72</v>
      </c>
      <c r="P446" s="55">
        <v>12348</v>
      </c>
      <c r="Q446" s="8">
        <v>2854</v>
      </c>
      <c r="R446" s="55">
        <v>7359373</v>
      </c>
    </row>
    <row r="447" spans="3:18" s="1" customFormat="1" ht="8.85" customHeight="1" x14ac:dyDescent="0.15">
      <c r="C447" s="7" t="s">
        <v>2620</v>
      </c>
      <c r="D447" s="10">
        <v>1532</v>
      </c>
      <c r="E447" s="10">
        <v>11851</v>
      </c>
      <c r="F447" s="59">
        <v>2643569</v>
      </c>
      <c r="G447" s="10">
        <v>93</v>
      </c>
      <c r="H447" s="10">
        <v>599</v>
      </c>
      <c r="I447" s="59">
        <v>74648.06</v>
      </c>
      <c r="J447" s="10">
        <v>44</v>
      </c>
      <c r="K447" s="10">
        <v>384</v>
      </c>
      <c r="L447" s="10">
        <v>650</v>
      </c>
      <c r="M447" s="59">
        <v>114784</v>
      </c>
      <c r="N447" s="10">
        <v>222</v>
      </c>
      <c r="O447" s="10">
        <v>250</v>
      </c>
      <c r="P447" s="59">
        <v>43991</v>
      </c>
      <c r="Q447" s="10">
        <v>2138</v>
      </c>
      <c r="R447" s="59">
        <v>2802344</v>
      </c>
    </row>
    <row r="448" spans="3:18" s="1" customFormat="1" ht="8.85" customHeight="1" x14ac:dyDescent="0.15">
      <c r="C448" s="7" t="s">
        <v>2621</v>
      </c>
      <c r="D448" s="8">
        <v>16</v>
      </c>
      <c r="E448" s="8">
        <v>122</v>
      </c>
      <c r="F448" s="55">
        <v>18082</v>
      </c>
      <c r="G448" s="8">
        <v>2</v>
      </c>
      <c r="H448" s="8">
        <v>10</v>
      </c>
      <c r="I448" s="55">
        <v>930</v>
      </c>
      <c r="J448" s="8"/>
      <c r="K448" s="8">
        <v>20</v>
      </c>
      <c r="L448" s="8">
        <v>20</v>
      </c>
      <c r="M448" s="55">
        <v>4577</v>
      </c>
      <c r="N448" s="8">
        <v>149</v>
      </c>
      <c r="O448" s="8">
        <v>181</v>
      </c>
      <c r="P448" s="55">
        <v>41992</v>
      </c>
      <c r="Q448" s="8">
        <v>185</v>
      </c>
      <c r="R448" s="55">
        <v>64651</v>
      </c>
    </row>
    <row r="449" spans="3:18" s="1" customFormat="1" ht="8.85" customHeight="1" x14ac:dyDescent="0.15">
      <c r="C449" s="7" t="s">
        <v>2622</v>
      </c>
      <c r="D449" s="10">
        <v>246</v>
      </c>
      <c r="E449" s="10">
        <v>2007</v>
      </c>
      <c r="F449" s="59">
        <v>459783</v>
      </c>
      <c r="G449" s="10">
        <v>56</v>
      </c>
      <c r="H449" s="10">
        <v>312</v>
      </c>
      <c r="I449" s="59">
        <v>58066.7</v>
      </c>
      <c r="J449" s="10">
        <v>12</v>
      </c>
      <c r="K449" s="10">
        <v>295</v>
      </c>
      <c r="L449" s="10">
        <v>302</v>
      </c>
      <c r="M449" s="59">
        <v>65184</v>
      </c>
      <c r="N449" s="10">
        <v>1203</v>
      </c>
      <c r="O449" s="10">
        <v>5826</v>
      </c>
      <c r="P449" s="59">
        <v>1264200</v>
      </c>
      <c r="Q449" s="10">
        <v>1744</v>
      </c>
      <c r="R449" s="59">
        <v>1789167</v>
      </c>
    </row>
    <row r="450" spans="3:18" s="1" customFormat="1" ht="8.85" customHeight="1" x14ac:dyDescent="0.15">
      <c r="C450" s="7" t="s">
        <v>2623</v>
      </c>
      <c r="D450" s="8">
        <v>1153</v>
      </c>
      <c r="E450" s="8">
        <v>11376</v>
      </c>
      <c r="F450" s="55">
        <v>1247628</v>
      </c>
      <c r="G450" s="8">
        <v>342</v>
      </c>
      <c r="H450" s="8">
        <v>3319</v>
      </c>
      <c r="I450" s="55">
        <v>212535.5</v>
      </c>
      <c r="J450" s="8">
        <v>17</v>
      </c>
      <c r="K450" s="8">
        <v>2723</v>
      </c>
      <c r="L450" s="8">
        <v>2752</v>
      </c>
      <c r="M450" s="55">
        <v>615725</v>
      </c>
      <c r="N450" s="8">
        <v>3590</v>
      </c>
      <c r="O450" s="8">
        <v>5601</v>
      </c>
      <c r="P450" s="55">
        <v>1253635</v>
      </c>
      <c r="Q450" s="8">
        <v>7466</v>
      </c>
      <c r="R450" s="55">
        <v>3116988</v>
      </c>
    </row>
    <row r="451" spans="3:18" s="1" customFormat="1" ht="8.85" customHeight="1" x14ac:dyDescent="0.15">
      <c r="C451" s="7" t="s">
        <v>2624</v>
      </c>
      <c r="D451" s="10">
        <v>370</v>
      </c>
      <c r="E451" s="10">
        <v>5147</v>
      </c>
      <c r="F451" s="59">
        <v>2691980</v>
      </c>
      <c r="G451" s="10">
        <v>6</v>
      </c>
      <c r="H451" s="10">
        <v>430</v>
      </c>
      <c r="I451" s="59">
        <v>154128.9</v>
      </c>
      <c r="J451" s="10"/>
      <c r="K451" s="10">
        <v>42</v>
      </c>
      <c r="L451" s="10">
        <v>42</v>
      </c>
      <c r="M451" s="59">
        <v>209674</v>
      </c>
      <c r="N451" s="10">
        <v>25</v>
      </c>
      <c r="O451" s="10">
        <v>27</v>
      </c>
      <c r="P451" s="59">
        <v>124921</v>
      </c>
      <c r="Q451" s="10">
        <v>437</v>
      </c>
      <c r="R451" s="59">
        <v>3026575</v>
      </c>
    </row>
    <row r="452" spans="3:18" s="1" customFormat="1" ht="8.85" customHeight="1" x14ac:dyDescent="0.15">
      <c r="C452" s="7" t="s">
        <v>2625</v>
      </c>
      <c r="D452" s="8">
        <v>33</v>
      </c>
      <c r="E452" s="8">
        <v>188</v>
      </c>
      <c r="F452" s="55">
        <v>14268</v>
      </c>
      <c r="G452" s="8"/>
      <c r="H452" s="8">
        <v>0</v>
      </c>
      <c r="I452" s="55"/>
      <c r="J452" s="8">
        <v>1</v>
      </c>
      <c r="K452" s="8">
        <v>6</v>
      </c>
      <c r="L452" s="8">
        <v>9</v>
      </c>
      <c r="M452" s="55">
        <v>0</v>
      </c>
      <c r="N452" s="8">
        <v>3</v>
      </c>
      <c r="O452" s="8">
        <v>3</v>
      </c>
      <c r="P452" s="55">
        <v>0</v>
      </c>
      <c r="Q452" s="8">
        <v>42</v>
      </c>
      <c r="R452" s="55">
        <v>14268</v>
      </c>
    </row>
    <row r="453" spans="3:18" s="1" customFormat="1" ht="8.85" customHeight="1" x14ac:dyDescent="0.15">
      <c r="C453" s="7" t="s">
        <v>2626</v>
      </c>
      <c r="D453" s="10">
        <v>2</v>
      </c>
      <c r="E453" s="10">
        <v>9</v>
      </c>
      <c r="F453" s="59">
        <v>866</v>
      </c>
      <c r="G453" s="10"/>
      <c r="H453" s="10">
        <v>0</v>
      </c>
      <c r="I453" s="59"/>
      <c r="J453" s="10"/>
      <c r="K453" s="10"/>
      <c r="L453" s="10"/>
      <c r="M453" s="59"/>
      <c r="N453" s="10"/>
      <c r="O453" s="10"/>
      <c r="P453" s="59"/>
      <c r="Q453" s="10">
        <v>2</v>
      </c>
      <c r="R453" s="59">
        <v>866</v>
      </c>
    </row>
    <row r="454" spans="3:18" s="1" customFormat="1" ht="8.85" customHeight="1" x14ac:dyDescent="0.15">
      <c r="C454" s="7" t="s">
        <v>2627</v>
      </c>
      <c r="D454" s="8">
        <v>713</v>
      </c>
      <c r="E454" s="8">
        <v>3756</v>
      </c>
      <c r="F454" s="55">
        <v>8728188</v>
      </c>
      <c r="G454" s="8"/>
      <c r="H454" s="8">
        <v>0</v>
      </c>
      <c r="I454" s="55"/>
      <c r="J454" s="8">
        <v>2</v>
      </c>
      <c r="K454" s="8">
        <v>5</v>
      </c>
      <c r="L454" s="8">
        <v>5</v>
      </c>
      <c r="M454" s="55">
        <v>45380</v>
      </c>
      <c r="N454" s="8"/>
      <c r="O454" s="8"/>
      <c r="P454" s="55"/>
      <c r="Q454" s="8">
        <v>718</v>
      </c>
      <c r="R454" s="55">
        <v>8773568</v>
      </c>
    </row>
    <row r="455" spans="3:18" s="1" customFormat="1" ht="8.85" customHeight="1" x14ac:dyDescent="0.15">
      <c r="C455" s="7" t="s">
        <v>2628</v>
      </c>
      <c r="D455" s="10">
        <v>978</v>
      </c>
      <c r="E455" s="10">
        <v>23835</v>
      </c>
      <c r="F455" s="59">
        <v>14973754</v>
      </c>
      <c r="G455" s="10">
        <v>12</v>
      </c>
      <c r="H455" s="10">
        <v>272</v>
      </c>
      <c r="I455" s="59">
        <v>116277.22</v>
      </c>
      <c r="J455" s="10">
        <v>105</v>
      </c>
      <c r="K455" s="10">
        <v>51</v>
      </c>
      <c r="L455" s="10">
        <v>93</v>
      </c>
      <c r="M455" s="59">
        <v>55113</v>
      </c>
      <c r="N455" s="10">
        <v>57</v>
      </c>
      <c r="O455" s="10">
        <v>1198</v>
      </c>
      <c r="P455" s="59">
        <v>710360</v>
      </c>
      <c r="Q455" s="10">
        <v>1086</v>
      </c>
      <c r="R455" s="59">
        <v>15739227</v>
      </c>
    </row>
    <row r="456" spans="3:18" s="1" customFormat="1" ht="8.85" customHeight="1" x14ac:dyDescent="0.15">
      <c r="C456" s="7" t="s">
        <v>2629</v>
      </c>
      <c r="D456" s="8">
        <v>18</v>
      </c>
      <c r="E456" s="8">
        <v>149</v>
      </c>
      <c r="F456" s="55">
        <v>141427</v>
      </c>
      <c r="G456" s="8"/>
      <c r="H456" s="8">
        <v>0</v>
      </c>
      <c r="I456" s="55"/>
      <c r="J456" s="8"/>
      <c r="K456" s="8">
        <v>1</v>
      </c>
      <c r="L456" s="8">
        <v>1</v>
      </c>
      <c r="M456" s="55">
        <v>5734</v>
      </c>
      <c r="N456" s="8"/>
      <c r="O456" s="8"/>
      <c r="P456" s="55"/>
      <c r="Q456" s="8">
        <v>19</v>
      </c>
      <c r="R456" s="55">
        <v>147161</v>
      </c>
    </row>
    <row r="457" spans="3:18" s="1" customFormat="1" ht="8.85" customHeight="1" x14ac:dyDescent="0.15">
      <c r="C457" s="7" t="s">
        <v>2630</v>
      </c>
      <c r="D457" s="10">
        <v>166</v>
      </c>
      <c r="E457" s="10">
        <v>1901</v>
      </c>
      <c r="F457" s="59">
        <v>848880</v>
      </c>
      <c r="G457" s="10">
        <v>5</v>
      </c>
      <c r="H457" s="10">
        <v>27</v>
      </c>
      <c r="I457" s="59">
        <v>7079.1</v>
      </c>
      <c r="J457" s="10">
        <v>2</v>
      </c>
      <c r="K457" s="10">
        <v>26</v>
      </c>
      <c r="L457" s="10">
        <v>26</v>
      </c>
      <c r="M457" s="59">
        <v>96704</v>
      </c>
      <c r="N457" s="10">
        <v>32</v>
      </c>
      <c r="O457" s="10">
        <v>33</v>
      </c>
      <c r="P457" s="59">
        <v>118624</v>
      </c>
      <c r="Q457" s="10">
        <v>224</v>
      </c>
      <c r="R457" s="59">
        <v>1064208</v>
      </c>
    </row>
    <row r="458" spans="3:18" s="1" customFormat="1" ht="8.85" customHeight="1" x14ac:dyDescent="0.15">
      <c r="C458" s="7" t="s">
        <v>2631</v>
      </c>
      <c r="D458" s="8">
        <v>4705</v>
      </c>
      <c r="E458" s="8">
        <v>24123</v>
      </c>
      <c r="F458" s="55">
        <v>17887343</v>
      </c>
      <c r="G458" s="8">
        <v>32</v>
      </c>
      <c r="H458" s="8">
        <v>270</v>
      </c>
      <c r="I458" s="55">
        <v>53188.62</v>
      </c>
      <c r="J458" s="8">
        <v>277</v>
      </c>
      <c r="K458" s="8">
        <v>2312</v>
      </c>
      <c r="L458" s="8">
        <v>2312</v>
      </c>
      <c r="M458" s="55">
        <v>6519733</v>
      </c>
      <c r="N458" s="8">
        <v>175</v>
      </c>
      <c r="O458" s="8">
        <v>181</v>
      </c>
      <c r="P458" s="55">
        <v>489318</v>
      </c>
      <c r="Q458" s="8">
        <v>7192</v>
      </c>
      <c r="R458" s="55">
        <v>24896394</v>
      </c>
    </row>
    <row r="459" spans="3:18" s="1" customFormat="1" ht="8.85" customHeight="1" x14ac:dyDescent="0.15">
      <c r="C459" s="7" t="s">
        <v>2632</v>
      </c>
      <c r="D459" s="10">
        <v>269</v>
      </c>
      <c r="E459" s="10">
        <v>9749</v>
      </c>
      <c r="F459" s="59">
        <v>20033747</v>
      </c>
      <c r="G459" s="10">
        <v>24</v>
      </c>
      <c r="H459" s="10">
        <v>1158</v>
      </c>
      <c r="I459" s="59">
        <v>1351457.74</v>
      </c>
      <c r="J459" s="10">
        <v>2</v>
      </c>
      <c r="K459" s="10"/>
      <c r="L459" s="10"/>
      <c r="M459" s="59"/>
      <c r="N459" s="10"/>
      <c r="O459" s="10"/>
      <c r="P459" s="59"/>
      <c r="Q459" s="10">
        <v>269</v>
      </c>
      <c r="R459" s="59">
        <v>20033747</v>
      </c>
    </row>
    <row r="460" spans="3:18" s="1" customFormat="1" ht="8.85" customHeight="1" x14ac:dyDescent="0.15">
      <c r="C460" s="7" t="s">
        <v>2633</v>
      </c>
      <c r="D460" s="8">
        <v>1303</v>
      </c>
      <c r="E460" s="8">
        <v>39886</v>
      </c>
      <c r="F460" s="55">
        <v>90002910</v>
      </c>
      <c r="G460" s="8">
        <v>140</v>
      </c>
      <c r="H460" s="8">
        <v>3381</v>
      </c>
      <c r="I460" s="55">
        <v>3313422.53</v>
      </c>
      <c r="J460" s="8"/>
      <c r="K460" s="8">
        <v>10</v>
      </c>
      <c r="L460" s="8">
        <v>10</v>
      </c>
      <c r="M460" s="55">
        <v>289240</v>
      </c>
      <c r="N460" s="8"/>
      <c r="O460" s="8"/>
      <c r="P460" s="55"/>
      <c r="Q460" s="8">
        <v>1313</v>
      </c>
      <c r="R460" s="55">
        <v>90292150</v>
      </c>
    </row>
    <row r="461" spans="3:18" s="1" customFormat="1" ht="8.85" customHeight="1" x14ac:dyDescent="0.15">
      <c r="C461" s="7" t="s">
        <v>2634</v>
      </c>
      <c r="D461" s="10">
        <v>1174</v>
      </c>
      <c r="E461" s="10">
        <v>26697</v>
      </c>
      <c r="F461" s="59">
        <v>17643762</v>
      </c>
      <c r="G461" s="10">
        <v>47</v>
      </c>
      <c r="H461" s="10">
        <v>1070</v>
      </c>
      <c r="I461" s="59">
        <v>295334.56</v>
      </c>
      <c r="J461" s="10">
        <v>25</v>
      </c>
      <c r="K461" s="10">
        <v>4</v>
      </c>
      <c r="L461" s="10">
        <v>4</v>
      </c>
      <c r="M461" s="59">
        <v>43456</v>
      </c>
      <c r="N461" s="10"/>
      <c r="O461" s="10"/>
      <c r="P461" s="59"/>
      <c r="Q461" s="10">
        <v>1178</v>
      </c>
      <c r="R461" s="59">
        <v>17687218</v>
      </c>
    </row>
    <row r="462" spans="3:18" s="1" customFormat="1" ht="8.85" customHeight="1" x14ac:dyDescent="0.15">
      <c r="C462" s="7" t="s">
        <v>2635</v>
      </c>
      <c r="D462" s="8">
        <v>24</v>
      </c>
      <c r="E462" s="8">
        <v>490</v>
      </c>
      <c r="F462" s="55">
        <v>563338</v>
      </c>
      <c r="G462" s="8"/>
      <c r="H462" s="8">
        <v>0</v>
      </c>
      <c r="I462" s="55"/>
      <c r="J462" s="8"/>
      <c r="K462" s="8"/>
      <c r="L462" s="8"/>
      <c r="M462" s="55"/>
      <c r="N462" s="8"/>
      <c r="O462" s="8"/>
      <c r="P462" s="55"/>
      <c r="Q462" s="8">
        <v>24</v>
      </c>
      <c r="R462" s="55">
        <v>563338</v>
      </c>
    </row>
    <row r="463" spans="3:18" s="1" customFormat="1" ht="8.85" customHeight="1" x14ac:dyDescent="0.15">
      <c r="C463" s="7" t="s">
        <v>2636</v>
      </c>
      <c r="D463" s="10">
        <v>251</v>
      </c>
      <c r="E463" s="10">
        <v>5036</v>
      </c>
      <c r="F463" s="59">
        <v>3316018</v>
      </c>
      <c r="G463" s="10">
        <v>5</v>
      </c>
      <c r="H463" s="10">
        <v>174</v>
      </c>
      <c r="I463" s="59">
        <v>50719</v>
      </c>
      <c r="J463" s="10">
        <v>1</v>
      </c>
      <c r="K463" s="10"/>
      <c r="L463" s="10"/>
      <c r="M463" s="59"/>
      <c r="N463" s="10"/>
      <c r="O463" s="10"/>
      <c r="P463" s="59"/>
      <c r="Q463" s="10">
        <v>251</v>
      </c>
      <c r="R463" s="59">
        <v>3316018</v>
      </c>
    </row>
    <row r="464" spans="3:18" s="1" customFormat="1" ht="8.85" customHeight="1" x14ac:dyDescent="0.15">
      <c r="C464" s="7" t="s">
        <v>2637</v>
      </c>
      <c r="D464" s="8">
        <v>341</v>
      </c>
      <c r="E464" s="8">
        <v>7085</v>
      </c>
      <c r="F464" s="55">
        <v>6835612</v>
      </c>
      <c r="G464" s="8">
        <v>20</v>
      </c>
      <c r="H464" s="8">
        <v>414</v>
      </c>
      <c r="I464" s="55">
        <v>213727</v>
      </c>
      <c r="J464" s="8"/>
      <c r="K464" s="8">
        <v>1</v>
      </c>
      <c r="L464" s="8">
        <v>1</v>
      </c>
      <c r="M464" s="55">
        <v>14044</v>
      </c>
      <c r="N464" s="8"/>
      <c r="O464" s="8"/>
      <c r="P464" s="55"/>
      <c r="Q464" s="8">
        <v>342</v>
      </c>
      <c r="R464" s="55">
        <v>6849656</v>
      </c>
    </row>
    <row r="465" spans="3:18" s="1" customFormat="1" ht="8.85" customHeight="1" x14ac:dyDescent="0.15">
      <c r="C465" s="7" t="s">
        <v>2638</v>
      </c>
      <c r="D465" s="10">
        <v>430</v>
      </c>
      <c r="E465" s="10">
        <v>4881</v>
      </c>
      <c r="F465" s="59">
        <v>3325280</v>
      </c>
      <c r="G465" s="10">
        <v>11</v>
      </c>
      <c r="H465" s="10">
        <v>240</v>
      </c>
      <c r="I465" s="59">
        <v>121227.25</v>
      </c>
      <c r="J465" s="10"/>
      <c r="K465" s="10">
        <v>25</v>
      </c>
      <c r="L465" s="10">
        <v>44</v>
      </c>
      <c r="M465" s="59">
        <v>20152</v>
      </c>
      <c r="N465" s="10"/>
      <c r="O465" s="10"/>
      <c r="P465" s="59"/>
      <c r="Q465" s="10">
        <v>455</v>
      </c>
      <c r="R465" s="59">
        <v>3345432</v>
      </c>
    </row>
    <row r="466" spans="3:18" s="1" customFormat="1" ht="8.85" customHeight="1" x14ac:dyDescent="0.15">
      <c r="C466" s="7" t="s">
        <v>2639</v>
      </c>
      <c r="D466" s="8">
        <v>35</v>
      </c>
      <c r="E466" s="8">
        <v>1207</v>
      </c>
      <c r="F466" s="55">
        <v>522740</v>
      </c>
      <c r="G466" s="8"/>
      <c r="H466" s="8">
        <v>0</v>
      </c>
      <c r="I466" s="55"/>
      <c r="J466" s="8">
        <v>3</v>
      </c>
      <c r="K466" s="8"/>
      <c r="L466" s="8"/>
      <c r="M466" s="55"/>
      <c r="N466" s="8"/>
      <c r="O466" s="8"/>
      <c r="P466" s="55"/>
      <c r="Q466" s="8">
        <v>35</v>
      </c>
      <c r="R466" s="55">
        <v>522740</v>
      </c>
    </row>
    <row r="467" spans="3:18" s="1" customFormat="1" ht="8.85" customHeight="1" x14ac:dyDescent="0.15">
      <c r="C467" s="7" t="s">
        <v>2640</v>
      </c>
      <c r="D467" s="10">
        <v>711</v>
      </c>
      <c r="E467" s="10">
        <v>14355</v>
      </c>
      <c r="F467" s="59">
        <v>6024107</v>
      </c>
      <c r="G467" s="10">
        <v>38</v>
      </c>
      <c r="H467" s="10">
        <v>813</v>
      </c>
      <c r="I467" s="59">
        <v>158128.24</v>
      </c>
      <c r="J467" s="10">
        <v>70</v>
      </c>
      <c r="K467" s="10">
        <v>6</v>
      </c>
      <c r="L467" s="10">
        <v>11</v>
      </c>
      <c r="M467" s="59">
        <v>4697</v>
      </c>
      <c r="N467" s="10">
        <v>5</v>
      </c>
      <c r="O467" s="10">
        <v>73</v>
      </c>
      <c r="P467" s="59">
        <v>31171</v>
      </c>
      <c r="Q467" s="10">
        <v>722</v>
      </c>
      <c r="R467" s="59">
        <v>6059975</v>
      </c>
    </row>
    <row r="468" spans="3:18" s="1" customFormat="1" ht="8.85" customHeight="1" x14ac:dyDescent="0.15">
      <c r="C468" s="7" t="s">
        <v>2641</v>
      </c>
      <c r="D468" s="8">
        <v>305</v>
      </c>
      <c r="E468" s="8">
        <v>3902</v>
      </c>
      <c r="F468" s="55">
        <v>1119723</v>
      </c>
      <c r="G468" s="8">
        <v>17</v>
      </c>
      <c r="H468" s="8">
        <v>209</v>
      </c>
      <c r="I468" s="55">
        <v>33509.83</v>
      </c>
      <c r="J468" s="8">
        <v>23</v>
      </c>
      <c r="K468" s="8">
        <v>20</v>
      </c>
      <c r="L468" s="8">
        <v>34</v>
      </c>
      <c r="M468" s="55">
        <v>10589</v>
      </c>
      <c r="N468" s="8">
        <v>23</v>
      </c>
      <c r="O468" s="8">
        <v>217</v>
      </c>
      <c r="P468" s="55">
        <v>67704</v>
      </c>
      <c r="Q468" s="8">
        <v>348</v>
      </c>
      <c r="R468" s="55">
        <v>1198016</v>
      </c>
    </row>
    <row r="469" spans="3:18" s="1" customFormat="1" ht="8.85" customHeight="1" x14ac:dyDescent="0.15">
      <c r="C469" s="7" t="s">
        <v>2642</v>
      </c>
      <c r="D469" s="10">
        <v>1882</v>
      </c>
      <c r="E469" s="10">
        <v>10707</v>
      </c>
      <c r="F469" s="59">
        <v>10495046</v>
      </c>
      <c r="G469" s="10">
        <v>23</v>
      </c>
      <c r="H469" s="10">
        <v>160</v>
      </c>
      <c r="I469" s="59">
        <v>24206</v>
      </c>
      <c r="J469" s="10">
        <v>15</v>
      </c>
      <c r="K469" s="10">
        <v>31</v>
      </c>
      <c r="L469" s="10">
        <v>31</v>
      </c>
      <c r="M469" s="59">
        <v>127875</v>
      </c>
      <c r="N469" s="10">
        <v>4</v>
      </c>
      <c r="O469" s="10">
        <v>4</v>
      </c>
      <c r="P469" s="59">
        <v>16532</v>
      </c>
      <c r="Q469" s="10">
        <v>1917</v>
      </c>
      <c r="R469" s="59">
        <v>10639453</v>
      </c>
    </row>
    <row r="470" spans="3:18" s="1" customFormat="1" ht="8.85" customHeight="1" x14ac:dyDescent="0.15">
      <c r="C470" s="7" t="s">
        <v>2643</v>
      </c>
      <c r="D470" s="8">
        <v>1016</v>
      </c>
      <c r="E470" s="8">
        <v>14055</v>
      </c>
      <c r="F470" s="55">
        <v>9472348</v>
      </c>
      <c r="G470" s="8">
        <v>6</v>
      </c>
      <c r="H470" s="8">
        <v>176</v>
      </c>
      <c r="I470" s="55">
        <v>120707.89</v>
      </c>
      <c r="J470" s="8">
        <v>729</v>
      </c>
      <c r="K470" s="8">
        <v>34</v>
      </c>
      <c r="L470" s="8">
        <v>65</v>
      </c>
      <c r="M470" s="55">
        <v>41464</v>
      </c>
      <c r="N470" s="8">
        <v>71</v>
      </c>
      <c r="O470" s="8">
        <v>752</v>
      </c>
      <c r="P470" s="55">
        <v>460976</v>
      </c>
      <c r="Q470" s="8">
        <v>1121</v>
      </c>
      <c r="R470" s="55">
        <v>9974788</v>
      </c>
    </row>
    <row r="471" spans="3:18" s="1" customFormat="1" ht="8.85" customHeight="1" x14ac:dyDescent="0.15">
      <c r="C471" s="7" t="s">
        <v>2644</v>
      </c>
      <c r="D471" s="10">
        <v>1200</v>
      </c>
      <c r="E471" s="10">
        <v>12168</v>
      </c>
      <c r="F471" s="59">
        <v>7854345</v>
      </c>
      <c r="G471" s="10">
        <v>275</v>
      </c>
      <c r="H471" s="10">
        <v>2083</v>
      </c>
      <c r="I471" s="59">
        <v>407692.15</v>
      </c>
      <c r="J471" s="10">
        <v>64</v>
      </c>
      <c r="K471" s="10">
        <v>35</v>
      </c>
      <c r="L471" s="10">
        <v>35</v>
      </c>
      <c r="M471" s="59">
        <v>74410</v>
      </c>
      <c r="N471" s="10">
        <v>2</v>
      </c>
      <c r="O471" s="10">
        <v>2</v>
      </c>
      <c r="P471" s="59">
        <v>4252</v>
      </c>
      <c r="Q471" s="10">
        <v>1237</v>
      </c>
      <c r="R471" s="59">
        <v>7933007</v>
      </c>
    </row>
    <row r="472" spans="3:18" s="1" customFormat="1" ht="8.85" customHeight="1" x14ac:dyDescent="0.15">
      <c r="C472" s="7" t="s">
        <v>2645</v>
      </c>
      <c r="D472" s="8">
        <v>10975</v>
      </c>
      <c r="E472" s="8">
        <v>40484</v>
      </c>
      <c r="F472" s="55">
        <v>31849325</v>
      </c>
      <c r="G472" s="8">
        <v>545</v>
      </c>
      <c r="H472" s="8">
        <v>2538</v>
      </c>
      <c r="I472" s="55">
        <v>471864.48</v>
      </c>
      <c r="J472" s="8">
        <v>365</v>
      </c>
      <c r="K472" s="8">
        <v>2962</v>
      </c>
      <c r="L472" s="8">
        <v>2962</v>
      </c>
      <c r="M472" s="55">
        <v>6272922</v>
      </c>
      <c r="N472" s="8">
        <v>238</v>
      </c>
      <c r="O472" s="8">
        <v>252</v>
      </c>
      <c r="P472" s="55">
        <v>505220</v>
      </c>
      <c r="Q472" s="8">
        <v>14175</v>
      </c>
      <c r="R472" s="55">
        <v>38627467</v>
      </c>
    </row>
    <row r="473" spans="3:18" s="1" customFormat="1" ht="8.85" customHeight="1" x14ac:dyDescent="0.15">
      <c r="C473" s="7" t="s">
        <v>2646</v>
      </c>
      <c r="D473" s="10">
        <v>22</v>
      </c>
      <c r="E473" s="10">
        <v>619</v>
      </c>
      <c r="F473" s="59">
        <v>749484</v>
      </c>
      <c r="G473" s="10">
        <v>2</v>
      </c>
      <c r="H473" s="10">
        <v>9</v>
      </c>
      <c r="I473" s="59">
        <v>7138.3999999999896</v>
      </c>
      <c r="J473" s="10"/>
      <c r="K473" s="10"/>
      <c r="L473" s="10"/>
      <c r="M473" s="59"/>
      <c r="N473" s="10"/>
      <c r="O473" s="10"/>
      <c r="P473" s="59"/>
      <c r="Q473" s="10">
        <v>22</v>
      </c>
      <c r="R473" s="59">
        <v>749484</v>
      </c>
    </row>
    <row r="474" spans="3:18" s="1" customFormat="1" ht="8.85" customHeight="1" x14ac:dyDescent="0.15">
      <c r="C474" s="7" t="s">
        <v>2647</v>
      </c>
      <c r="D474" s="8">
        <v>894</v>
      </c>
      <c r="E474" s="8">
        <v>5413</v>
      </c>
      <c r="F474" s="55">
        <v>17866102</v>
      </c>
      <c r="G474" s="8">
        <v>2</v>
      </c>
      <c r="H474" s="8">
        <v>64</v>
      </c>
      <c r="I474" s="55">
        <v>42139.31</v>
      </c>
      <c r="J474" s="8">
        <v>4</v>
      </c>
      <c r="K474" s="8"/>
      <c r="L474" s="8"/>
      <c r="M474" s="55"/>
      <c r="N474" s="8"/>
      <c r="O474" s="8"/>
      <c r="P474" s="55"/>
      <c r="Q474" s="8">
        <v>894</v>
      </c>
      <c r="R474" s="55">
        <v>17866102</v>
      </c>
    </row>
    <row r="475" spans="3:18" s="1" customFormat="1" ht="8.85" customHeight="1" x14ac:dyDescent="0.15">
      <c r="C475" s="7" t="s">
        <v>2648</v>
      </c>
      <c r="D475" s="10">
        <v>367</v>
      </c>
      <c r="E475" s="10">
        <v>5014</v>
      </c>
      <c r="F475" s="59">
        <v>5051821</v>
      </c>
      <c r="G475" s="10">
        <v>78</v>
      </c>
      <c r="H475" s="10">
        <v>1444</v>
      </c>
      <c r="I475" s="59">
        <v>592192.76</v>
      </c>
      <c r="J475" s="10">
        <v>4</v>
      </c>
      <c r="K475" s="10">
        <v>1</v>
      </c>
      <c r="L475" s="10">
        <v>1</v>
      </c>
      <c r="M475" s="59">
        <v>5782</v>
      </c>
      <c r="N475" s="10"/>
      <c r="O475" s="10"/>
      <c r="P475" s="59"/>
      <c r="Q475" s="10">
        <v>368</v>
      </c>
      <c r="R475" s="59">
        <v>5057603</v>
      </c>
    </row>
    <row r="476" spans="3:18" s="1" customFormat="1" ht="8.85" customHeight="1" x14ac:dyDescent="0.15">
      <c r="C476" s="7" t="s">
        <v>2649</v>
      </c>
      <c r="D476" s="8">
        <v>3603</v>
      </c>
      <c r="E476" s="8">
        <v>20302</v>
      </c>
      <c r="F476" s="55">
        <v>28168203</v>
      </c>
      <c r="G476" s="8">
        <v>23</v>
      </c>
      <c r="H476" s="8">
        <v>196</v>
      </c>
      <c r="I476" s="55">
        <v>79896.06</v>
      </c>
      <c r="J476" s="8">
        <v>24</v>
      </c>
      <c r="K476" s="8">
        <v>29</v>
      </c>
      <c r="L476" s="8">
        <v>29</v>
      </c>
      <c r="M476" s="55">
        <v>167505</v>
      </c>
      <c r="N476" s="8"/>
      <c r="O476" s="8"/>
      <c r="P476" s="55"/>
      <c r="Q476" s="8">
        <v>3632</v>
      </c>
      <c r="R476" s="55">
        <v>28335708</v>
      </c>
    </row>
    <row r="477" spans="3:18" s="1" customFormat="1" ht="8.85" customHeight="1" x14ac:dyDescent="0.15">
      <c r="C477" s="7" t="s">
        <v>2650</v>
      </c>
      <c r="D477" s="10">
        <v>118</v>
      </c>
      <c r="E477" s="10">
        <v>1665</v>
      </c>
      <c r="F477" s="59">
        <v>1068754</v>
      </c>
      <c r="G477" s="10">
        <v>57</v>
      </c>
      <c r="H477" s="10">
        <v>767</v>
      </c>
      <c r="I477" s="59">
        <v>229713.95</v>
      </c>
      <c r="J477" s="10">
        <v>5</v>
      </c>
      <c r="K477" s="10">
        <v>1</v>
      </c>
      <c r="L477" s="10">
        <v>1</v>
      </c>
      <c r="M477" s="59">
        <v>2377</v>
      </c>
      <c r="N477" s="10"/>
      <c r="O477" s="10"/>
      <c r="P477" s="59"/>
      <c r="Q477" s="10">
        <v>119</v>
      </c>
      <c r="R477" s="59">
        <v>1071131</v>
      </c>
    </row>
    <row r="478" spans="3:18" s="1" customFormat="1" ht="8.85" customHeight="1" x14ac:dyDescent="0.15">
      <c r="C478" s="7" t="s">
        <v>2651</v>
      </c>
      <c r="D478" s="8">
        <v>5356</v>
      </c>
      <c r="E478" s="8">
        <v>19939</v>
      </c>
      <c r="F478" s="55">
        <v>17779422</v>
      </c>
      <c r="G478" s="8">
        <v>84</v>
      </c>
      <c r="H478" s="8">
        <v>579</v>
      </c>
      <c r="I478" s="55">
        <v>172503.1</v>
      </c>
      <c r="J478" s="8">
        <v>55</v>
      </c>
      <c r="K478" s="8">
        <v>1020</v>
      </c>
      <c r="L478" s="8">
        <v>1020</v>
      </c>
      <c r="M478" s="55">
        <v>2481723</v>
      </c>
      <c r="N478" s="8">
        <v>737</v>
      </c>
      <c r="O478" s="8">
        <v>739</v>
      </c>
      <c r="P478" s="55">
        <v>1798496</v>
      </c>
      <c r="Q478" s="8">
        <v>7113</v>
      </c>
      <c r="R478" s="55">
        <v>22059641</v>
      </c>
    </row>
    <row r="479" spans="3:18" s="1" customFormat="1" ht="8.85" customHeight="1" x14ac:dyDescent="0.15">
      <c r="C479" s="7" t="s">
        <v>2652</v>
      </c>
      <c r="D479" s="10">
        <v>16</v>
      </c>
      <c r="E479" s="10">
        <v>484</v>
      </c>
      <c r="F479" s="59">
        <v>241563</v>
      </c>
      <c r="G479" s="10">
        <v>3</v>
      </c>
      <c r="H479" s="10">
        <v>103</v>
      </c>
      <c r="I479" s="59">
        <v>30829.62</v>
      </c>
      <c r="J479" s="10">
        <v>1</v>
      </c>
      <c r="K479" s="10"/>
      <c r="L479" s="10"/>
      <c r="M479" s="59"/>
      <c r="N479" s="10"/>
      <c r="O479" s="10"/>
      <c r="P479" s="59"/>
      <c r="Q479" s="10">
        <v>16</v>
      </c>
      <c r="R479" s="59">
        <v>241563</v>
      </c>
    </row>
    <row r="480" spans="3:18" s="1" customFormat="1" ht="8.85" customHeight="1" x14ac:dyDescent="0.15">
      <c r="C480" s="7" t="s">
        <v>2653</v>
      </c>
      <c r="D480" s="8">
        <v>29</v>
      </c>
      <c r="E480" s="8">
        <v>374</v>
      </c>
      <c r="F480" s="55">
        <v>154391</v>
      </c>
      <c r="G480" s="8">
        <v>1</v>
      </c>
      <c r="H480" s="8">
        <v>9</v>
      </c>
      <c r="I480" s="55">
        <v>2457</v>
      </c>
      <c r="J480" s="8">
        <v>2</v>
      </c>
      <c r="K480" s="8">
        <v>1</v>
      </c>
      <c r="L480" s="8">
        <v>1</v>
      </c>
      <c r="M480" s="55">
        <v>3900</v>
      </c>
      <c r="N480" s="8">
        <v>2</v>
      </c>
      <c r="O480" s="8">
        <v>2</v>
      </c>
      <c r="P480" s="55">
        <v>7800</v>
      </c>
      <c r="Q480" s="8">
        <v>32</v>
      </c>
      <c r="R480" s="55">
        <v>166091</v>
      </c>
    </row>
    <row r="481" spans="3:18" s="1" customFormat="1" ht="8.85" customHeight="1" x14ac:dyDescent="0.15">
      <c r="C481" s="7" t="s">
        <v>2654</v>
      </c>
      <c r="D481" s="10">
        <v>4180</v>
      </c>
      <c r="E481" s="10">
        <v>11830</v>
      </c>
      <c r="F481" s="59">
        <v>8650584</v>
      </c>
      <c r="G481" s="10">
        <v>318</v>
      </c>
      <c r="H481" s="10">
        <v>1294</v>
      </c>
      <c r="I481" s="59">
        <v>433750.6</v>
      </c>
      <c r="J481" s="10">
        <v>17</v>
      </c>
      <c r="K481" s="10">
        <v>3081</v>
      </c>
      <c r="L481" s="10">
        <v>3081</v>
      </c>
      <c r="M481" s="59">
        <v>6060546</v>
      </c>
      <c r="N481" s="10">
        <v>1913</v>
      </c>
      <c r="O481" s="10">
        <v>1913</v>
      </c>
      <c r="P481" s="59">
        <v>3770181</v>
      </c>
      <c r="Q481" s="10">
        <v>9174</v>
      </c>
      <c r="R481" s="59">
        <v>18481311</v>
      </c>
    </row>
    <row r="482" spans="3:18" s="1" customFormat="1" ht="8.85" customHeight="1" x14ac:dyDescent="0.15">
      <c r="C482" s="7" t="s">
        <v>2655</v>
      </c>
      <c r="D482" s="8">
        <v>17</v>
      </c>
      <c r="E482" s="8">
        <v>949</v>
      </c>
      <c r="F482" s="55">
        <v>930897</v>
      </c>
      <c r="G482" s="8">
        <v>3</v>
      </c>
      <c r="H482" s="8">
        <v>151</v>
      </c>
      <c r="I482" s="55">
        <v>59297.4</v>
      </c>
      <c r="J482" s="8"/>
      <c r="K482" s="8"/>
      <c r="L482" s="8"/>
      <c r="M482" s="55"/>
      <c r="N482" s="8"/>
      <c r="O482" s="8"/>
      <c r="P482" s="55"/>
      <c r="Q482" s="8">
        <v>17</v>
      </c>
      <c r="R482" s="55">
        <v>930897</v>
      </c>
    </row>
    <row r="483" spans="3:18" s="1" customFormat="1" ht="8.85" customHeight="1" x14ac:dyDescent="0.15">
      <c r="C483" s="7" t="s">
        <v>2656</v>
      </c>
      <c r="D483" s="10">
        <v>8</v>
      </c>
      <c r="E483" s="10">
        <v>150</v>
      </c>
      <c r="F483" s="59">
        <v>190353</v>
      </c>
      <c r="G483" s="10">
        <v>1</v>
      </c>
      <c r="H483" s="10">
        <v>15</v>
      </c>
      <c r="I483" s="59">
        <v>4929.3</v>
      </c>
      <c r="J483" s="10"/>
      <c r="K483" s="10">
        <v>6</v>
      </c>
      <c r="L483" s="10">
        <v>12</v>
      </c>
      <c r="M483" s="59">
        <v>6012</v>
      </c>
      <c r="N483" s="10"/>
      <c r="O483" s="10"/>
      <c r="P483" s="59"/>
      <c r="Q483" s="10">
        <v>14</v>
      </c>
      <c r="R483" s="59">
        <v>196365</v>
      </c>
    </row>
    <row r="484" spans="3:18" s="1" customFormat="1" ht="8.85" customHeight="1" x14ac:dyDescent="0.15">
      <c r="C484" s="7" t="s">
        <v>2657</v>
      </c>
      <c r="D484" s="8">
        <v>10</v>
      </c>
      <c r="E484" s="8">
        <v>455</v>
      </c>
      <c r="F484" s="55">
        <v>278858</v>
      </c>
      <c r="G484" s="8">
        <v>3</v>
      </c>
      <c r="H484" s="8">
        <v>126</v>
      </c>
      <c r="I484" s="55">
        <v>81893.5</v>
      </c>
      <c r="J484" s="8"/>
      <c r="K484" s="8"/>
      <c r="L484" s="8"/>
      <c r="M484" s="55"/>
      <c r="N484" s="8"/>
      <c r="O484" s="8"/>
      <c r="P484" s="55"/>
      <c r="Q484" s="8">
        <v>10</v>
      </c>
      <c r="R484" s="55">
        <v>278858</v>
      </c>
    </row>
    <row r="485" spans="3:18" s="1" customFormat="1" ht="8.85" customHeight="1" x14ac:dyDescent="0.15">
      <c r="C485" s="7" t="s">
        <v>2658</v>
      </c>
      <c r="D485" s="10">
        <v>44</v>
      </c>
      <c r="E485" s="10">
        <v>942</v>
      </c>
      <c r="F485" s="59">
        <v>739025</v>
      </c>
      <c r="G485" s="10">
        <v>5</v>
      </c>
      <c r="H485" s="10">
        <v>138</v>
      </c>
      <c r="I485" s="59">
        <v>69041.41</v>
      </c>
      <c r="J485" s="10"/>
      <c r="K485" s="10">
        <v>2</v>
      </c>
      <c r="L485" s="10">
        <v>2</v>
      </c>
      <c r="M485" s="59">
        <v>21800</v>
      </c>
      <c r="N485" s="10">
        <v>3</v>
      </c>
      <c r="O485" s="10">
        <v>3</v>
      </c>
      <c r="P485" s="59">
        <v>32700</v>
      </c>
      <c r="Q485" s="10">
        <v>49</v>
      </c>
      <c r="R485" s="59">
        <v>793525</v>
      </c>
    </row>
    <row r="486" spans="3:18" s="1" customFormat="1" ht="8.85" customHeight="1" x14ac:dyDescent="0.15">
      <c r="C486" s="7" t="s">
        <v>2659</v>
      </c>
      <c r="D486" s="8">
        <v>5</v>
      </c>
      <c r="E486" s="8">
        <v>89</v>
      </c>
      <c r="F486" s="55">
        <v>30375</v>
      </c>
      <c r="G486" s="8"/>
      <c r="H486" s="8">
        <v>0</v>
      </c>
      <c r="I486" s="55"/>
      <c r="J486" s="8"/>
      <c r="K486" s="8">
        <v>2</v>
      </c>
      <c r="L486" s="8">
        <v>4</v>
      </c>
      <c r="M486" s="55">
        <v>3096</v>
      </c>
      <c r="N486" s="8"/>
      <c r="O486" s="8"/>
      <c r="P486" s="55"/>
      <c r="Q486" s="8">
        <v>7</v>
      </c>
      <c r="R486" s="55">
        <v>33471</v>
      </c>
    </row>
    <row r="487" spans="3:18" s="1" customFormat="1" ht="8.85" customHeight="1" x14ac:dyDescent="0.15">
      <c r="C487" s="7" t="s">
        <v>2660</v>
      </c>
      <c r="D487" s="10">
        <v>34</v>
      </c>
      <c r="E487" s="10">
        <v>558</v>
      </c>
      <c r="F487" s="59">
        <v>220019</v>
      </c>
      <c r="G487" s="10">
        <v>4</v>
      </c>
      <c r="H487" s="10">
        <v>221</v>
      </c>
      <c r="I487" s="59">
        <v>70976.240000000005</v>
      </c>
      <c r="J487" s="10"/>
      <c r="K487" s="10">
        <v>14</v>
      </c>
      <c r="L487" s="10">
        <v>23</v>
      </c>
      <c r="M487" s="59">
        <v>12834</v>
      </c>
      <c r="N487" s="10">
        <v>10</v>
      </c>
      <c r="O487" s="10">
        <v>10</v>
      </c>
      <c r="P487" s="59">
        <v>5580</v>
      </c>
      <c r="Q487" s="10">
        <v>58</v>
      </c>
      <c r="R487" s="59">
        <v>238433</v>
      </c>
    </row>
    <row r="488" spans="3:18" s="1" customFormat="1" ht="8.85" customHeight="1" x14ac:dyDescent="0.15">
      <c r="C488" s="7" t="s">
        <v>2661</v>
      </c>
      <c r="D488" s="8">
        <v>25</v>
      </c>
      <c r="E488" s="8">
        <v>566</v>
      </c>
      <c r="F488" s="55">
        <v>167939</v>
      </c>
      <c r="G488" s="8">
        <v>5</v>
      </c>
      <c r="H488" s="8">
        <v>111</v>
      </c>
      <c r="I488" s="55">
        <v>35405.75</v>
      </c>
      <c r="J488" s="8"/>
      <c r="K488" s="8">
        <v>4</v>
      </c>
      <c r="L488" s="8">
        <v>8</v>
      </c>
      <c r="M488" s="55">
        <v>4680</v>
      </c>
      <c r="N488" s="8"/>
      <c r="O488" s="8"/>
      <c r="P488" s="55"/>
      <c r="Q488" s="8">
        <v>29</v>
      </c>
      <c r="R488" s="55">
        <v>172619</v>
      </c>
    </row>
    <row r="489" spans="3:18" s="1" customFormat="1" ht="8.85" customHeight="1" x14ac:dyDescent="0.15">
      <c r="C489" s="7" t="s">
        <v>2662</v>
      </c>
      <c r="D489" s="10">
        <v>223</v>
      </c>
      <c r="E489" s="10">
        <v>2819</v>
      </c>
      <c r="F489" s="59">
        <v>1170081</v>
      </c>
      <c r="G489" s="10">
        <v>48</v>
      </c>
      <c r="H489" s="10">
        <v>594</v>
      </c>
      <c r="I489" s="59">
        <v>154743.34</v>
      </c>
      <c r="J489" s="10">
        <v>1</v>
      </c>
      <c r="K489" s="10">
        <v>57</v>
      </c>
      <c r="L489" s="10">
        <v>93</v>
      </c>
      <c r="M489" s="59">
        <v>46779</v>
      </c>
      <c r="N489" s="10">
        <v>13</v>
      </c>
      <c r="O489" s="10">
        <v>14</v>
      </c>
      <c r="P489" s="59">
        <v>7042</v>
      </c>
      <c r="Q489" s="10">
        <v>293</v>
      </c>
      <c r="R489" s="59">
        <v>1223902</v>
      </c>
    </row>
    <row r="490" spans="3:18" s="1" customFormat="1" ht="8.85" customHeight="1" x14ac:dyDescent="0.15">
      <c r="C490" s="7" t="s">
        <v>2663</v>
      </c>
      <c r="D490" s="8">
        <v>5</v>
      </c>
      <c r="E490" s="8">
        <v>110</v>
      </c>
      <c r="F490" s="55">
        <v>176665</v>
      </c>
      <c r="G490" s="8"/>
      <c r="H490" s="8">
        <v>0</v>
      </c>
      <c r="I490" s="55"/>
      <c r="J490" s="8"/>
      <c r="K490" s="8"/>
      <c r="L490" s="8"/>
      <c r="M490" s="55"/>
      <c r="N490" s="8"/>
      <c r="O490" s="8"/>
      <c r="P490" s="55"/>
      <c r="Q490" s="8">
        <v>5</v>
      </c>
      <c r="R490" s="55">
        <v>176665</v>
      </c>
    </row>
    <row r="491" spans="3:18" s="1" customFormat="1" ht="8.85" customHeight="1" x14ac:dyDescent="0.15">
      <c r="C491" s="7" t="s">
        <v>2664</v>
      </c>
      <c r="D491" s="10">
        <v>6</v>
      </c>
      <c r="E491" s="10">
        <v>116</v>
      </c>
      <c r="F491" s="59">
        <v>166572</v>
      </c>
      <c r="G491" s="10"/>
      <c r="H491" s="10">
        <v>0</v>
      </c>
      <c r="I491" s="59"/>
      <c r="J491" s="10"/>
      <c r="K491" s="10"/>
      <c r="L491" s="10"/>
      <c r="M491" s="59"/>
      <c r="N491" s="10"/>
      <c r="O491" s="10"/>
      <c r="P491" s="59"/>
      <c r="Q491" s="10">
        <v>6</v>
      </c>
      <c r="R491" s="59">
        <v>166572</v>
      </c>
    </row>
    <row r="492" spans="3:18" s="1" customFormat="1" ht="8.85" customHeight="1" x14ac:dyDescent="0.15">
      <c r="C492" s="7" t="s">
        <v>2665</v>
      </c>
      <c r="D492" s="8">
        <v>2455</v>
      </c>
      <c r="E492" s="8">
        <v>17344</v>
      </c>
      <c r="F492" s="55">
        <v>47075139</v>
      </c>
      <c r="G492" s="8">
        <v>8</v>
      </c>
      <c r="H492" s="8">
        <v>98</v>
      </c>
      <c r="I492" s="55">
        <v>43681.06</v>
      </c>
      <c r="J492" s="8">
        <v>253</v>
      </c>
      <c r="K492" s="8">
        <v>116</v>
      </c>
      <c r="L492" s="8">
        <v>116</v>
      </c>
      <c r="M492" s="55">
        <v>1655414</v>
      </c>
      <c r="N492" s="8">
        <v>22</v>
      </c>
      <c r="O492" s="8">
        <v>22</v>
      </c>
      <c r="P492" s="55">
        <v>314446</v>
      </c>
      <c r="Q492" s="8">
        <v>2593</v>
      </c>
      <c r="R492" s="55">
        <v>49044999</v>
      </c>
    </row>
    <row r="493" spans="3:18" s="1" customFormat="1" ht="8.85" customHeight="1" x14ac:dyDescent="0.15">
      <c r="C493" s="7" t="s">
        <v>2666</v>
      </c>
      <c r="D493" s="10">
        <v>6691</v>
      </c>
      <c r="E493" s="10">
        <v>24928</v>
      </c>
      <c r="F493" s="59">
        <v>34416204</v>
      </c>
      <c r="G493" s="10">
        <v>488</v>
      </c>
      <c r="H493" s="10">
        <v>2995</v>
      </c>
      <c r="I493" s="59">
        <v>1411882.01</v>
      </c>
      <c r="J493" s="10">
        <v>161</v>
      </c>
      <c r="K493" s="10">
        <v>4216</v>
      </c>
      <c r="L493" s="10">
        <v>4216</v>
      </c>
      <c r="M493" s="59">
        <v>16164791</v>
      </c>
      <c r="N493" s="10">
        <v>23</v>
      </c>
      <c r="O493" s="10">
        <v>23</v>
      </c>
      <c r="P493" s="59">
        <v>94654</v>
      </c>
      <c r="Q493" s="10">
        <v>10930</v>
      </c>
      <c r="R493" s="59">
        <v>50675649</v>
      </c>
    </row>
    <row r="494" spans="3:18" s="1" customFormat="1" ht="8.85" customHeight="1" x14ac:dyDescent="0.15">
      <c r="C494" s="7" t="s">
        <v>2667</v>
      </c>
      <c r="D494" s="8">
        <v>58</v>
      </c>
      <c r="E494" s="8">
        <v>1050</v>
      </c>
      <c r="F494" s="55">
        <v>678718</v>
      </c>
      <c r="G494" s="8">
        <v>33</v>
      </c>
      <c r="H494" s="8">
        <v>542</v>
      </c>
      <c r="I494" s="55">
        <v>217149.24</v>
      </c>
      <c r="J494" s="8">
        <v>1</v>
      </c>
      <c r="K494" s="8">
        <v>1</v>
      </c>
      <c r="L494" s="8">
        <v>1</v>
      </c>
      <c r="M494" s="55">
        <v>3599</v>
      </c>
      <c r="N494" s="8"/>
      <c r="O494" s="8"/>
      <c r="P494" s="55"/>
      <c r="Q494" s="8">
        <v>59</v>
      </c>
      <c r="R494" s="55">
        <v>682317</v>
      </c>
    </row>
    <row r="495" spans="3:18" s="1" customFormat="1" ht="8.85" customHeight="1" x14ac:dyDescent="0.15">
      <c r="C495" s="7" t="s">
        <v>2668</v>
      </c>
      <c r="D495" s="10">
        <v>1260</v>
      </c>
      <c r="E495" s="10">
        <v>6273</v>
      </c>
      <c r="F495" s="59">
        <v>6270838</v>
      </c>
      <c r="G495" s="10">
        <v>35</v>
      </c>
      <c r="H495" s="10">
        <v>381</v>
      </c>
      <c r="I495" s="59">
        <v>152094.64000000001</v>
      </c>
      <c r="J495" s="10">
        <v>11</v>
      </c>
      <c r="K495" s="10">
        <v>96</v>
      </c>
      <c r="L495" s="10">
        <v>96</v>
      </c>
      <c r="M495" s="59">
        <v>345072</v>
      </c>
      <c r="N495" s="10">
        <v>1</v>
      </c>
      <c r="O495" s="10">
        <v>1</v>
      </c>
      <c r="P495" s="59">
        <v>3599</v>
      </c>
      <c r="Q495" s="10">
        <v>1357</v>
      </c>
      <c r="R495" s="59">
        <v>6619509</v>
      </c>
    </row>
    <row r="496" spans="3:18" s="1" customFormat="1" ht="8.85" customHeight="1" x14ac:dyDescent="0.15">
      <c r="C496" s="7" t="s">
        <v>2669</v>
      </c>
      <c r="D496" s="8">
        <v>265</v>
      </c>
      <c r="E496" s="8">
        <v>3017</v>
      </c>
      <c r="F496" s="55">
        <v>756370</v>
      </c>
      <c r="G496" s="8">
        <v>21</v>
      </c>
      <c r="H496" s="8">
        <v>262</v>
      </c>
      <c r="I496" s="55">
        <v>45421.68</v>
      </c>
      <c r="J496" s="8">
        <v>7</v>
      </c>
      <c r="K496" s="8">
        <v>16</v>
      </c>
      <c r="L496" s="8">
        <v>24</v>
      </c>
      <c r="M496" s="55">
        <v>8328</v>
      </c>
      <c r="N496" s="8"/>
      <c r="O496" s="8"/>
      <c r="P496" s="55"/>
      <c r="Q496" s="8">
        <v>281</v>
      </c>
      <c r="R496" s="55">
        <v>764698</v>
      </c>
    </row>
    <row r="497" spans="3:18" s="1" customFormat="1" ht="8.85" customHeight="1" x14ac:dyDescent="0.15">
      <c r="C497" s="7" t="s">
        <v>2670</v>
      </c>
      <c r="D497" s="10">
        <v>794</v>
      </c>
      <c r="E497" s="10">
        <v>5207</v>
      </c>
      <c r="F497" s="59">
        <v>2170242</v>
      </c>
      <c r="G497" s="10"/>
      <c r="H497" s="10">
        <v>0</v>
      </c>
      <c r="I497" s="59"/>
      <c r="J497" s="10"/>
      <c r="K497" s="10">
        <v>5</v>
      </c>
      <c r="L497" s="10">
        <v>8</v>
      </c>
      <c r="M497" s="59">
        <v>3112</v>
      </c>
      <c r="N497" s="10">
        <v>1</v>
      </c>
      <c r="O497" s="10">
        <v>3</v>
      </c>
      <c r="P497" s="59">
        <v>1176</v>
      </c>
      <c r="Q497" s="10">
        <v>800</v>
      </c>
      <c r="R497" s="59">
        <v>2174530</v>
      </c>
    </row>
    <row r="498" spans="3:18" s="1" customFormat="1" ht="8.85" customHeight="1" x14ac:dyDescent="0.15">
      <c r="C498" s="7" t="s">
        <v>2671</v>
      </c>
      <c r="D498" s="8">
        <v>1302</v>
      </c>
      <c r="E498" s="8">
        <v>12889</v>
      </c>
      <c r="F498" s="55">
        <v>1973896</v>
      </c>
      <c r="G498" s="8">
        <v>65</v>
      </c>
      <c r="H498" s="8">
        <v>1091</v>
      </c>
      <c r="I498" s="55">
        <v>139558.85999999999</v>
      </c>
      <c r="J498" s="8">
        <v>70</v>
      </c>
      <c r="K498" s="8">
        <v>261</v>
      </c>
      <c r="L498" s="8">
        <v>377</v>
      </c>
      <c r="M498" s="55">
        <v>98646</v>
      </c>
      <c r="N498" s="8">
        <v>17</v>
      </c>
      <c r="O498" s="8">
        <v>74</v>
      </c>
      <c r="P498" s="55">
        <v>19356</v>
      </c>
      <c r="Q498" s="8">
        <v>1580</v>
      </c>
      <c r="R498" s="55">
        <v>2091898</v>
      </c>
    </row>
    <row r="499" spans="3:18" s="1" customFormat="1" ht="8.85" customHeight="1" x14ac:dyDescent="0.15">
      <c r="C499" s="7" t="s">
        <v>2672</v>
      </c>
      <c r="D499" s="10">
        <v>3484</v>
      </c>
      <c r="E499" s="10">
        <v>27516</v>
      </c>
      <c r="F499" s="59">
        <v>9294802</v>
      </c>
      <c r="G499" s="10">
        <v>353</v>
      </c>
      <c r="H499" s="10">
        <v>2613</v>
      </c>
      <c r="I499" s="59">
        <v>390780.2</v>
      </c>
      <c r="J499" s="10">
        <v>35</v>
      </c>
      <c r="K499" s="10">
        <v>207</v>
      </c>
      <c r="L499" s="10">
        <v>374</v>
      </c>
      <c r="M499" s="59">
        <v>74336</v>
      </c>
      <c r="N499" s="10">
        <v>3</v>
      </c>
      <c r="O499" s="10">
        <v>5</v>
      </c>
      <c r="P499" s="59">
        <v>995</v>
      </c>
      <c r="Q499" s="10">
        <v>3694</v>
      </c>
      <c r="R499" s="59">
        <v>9370133</v>
      </c>
    </row>
    <row r="500" spans="3:18" s="1" customFormat="1" ht="8.85" customHeight="1" x14ac:dyDescent="0.15">
      <c r="C500" s="7" t="s">
        <v>2673</v>
      </c>
      <c r="D500" s="8">
        <v>11</v>
      </c>
      <c r="E500" s="8">
        <v>217</v>
      </c>
      <c r="F500" s="55">
        <v>258233</v>
      </c>
      <c r="G500" s="8">
        <v>4</v>
      </c>
      <c r="H500" s="8">
        <v>36</v>
      </c>
      <c r="I500" s="55">
        <v>20348.52</v>
      </c>
      <c r="J500" s="8">
        <v>1</v>
      </c>
      <c r="K500" s="8"/>
      <c r="L500" s="8"/>
      <c r="M500" s="55"/>
      <c r="N500" s="8"/>
      <c r="O500" s="8"/>
      <c r="P500" s="55"/>
      <c r="Q500" s="8">
        <v>11</v>
      </c>
      <c r="R500" s="55">
        <v>258233</v>
      </c>
    </row>
    <row r="501" spans="3:18" s="1" customFormat="1" ht="8.85" customHeight="1" x14ac:dyDescent="0.15">
      <c r="C501" s="7" t="s">
        <v>2674</v>
      </c>
      <c r="D501" s="10">
        <v>325</v>
      </c>
      <c r="E501" s="10">
        <v>6512</v>
      </c>
      <c r="F501" s="59">
        <v>4025155</v>
      </c>
      <c r="G501" s="10">
        <v>18</v>
      </c>
      <c r="H501" s="10">
        <v>210</v>
      </c>
      <c r="I501" s="59">
        <v>76512.100000000006</v>
      </c>
      <c r="J501" s="10">
        <v>1</v>
      </c>
      <c r="K501" s="10"/>
      <c r="L501" s="10"/>
      <c r="M501" s="59"/>
      <c r="N501" s="10"/>
      <c r="O501" s="10"/>
      <c r="P501" s="59"/>
      <c r="Q501" s="10">
        <v>325</v>
      </c>
      <c r="R501" s="59">
        <v>4025155</v>
      </c>
    </row>
    <row r="502" spans="3:18" s="1" customFormat="1" ht="8.85" customHeight="1" x14ac:dyDescent="0.15">
      <c r="C502" s="7" t="s">
        <v>2675</v>
      </c>
      <c r="D502" s="8">
        <v>148</v>
      </c>
      <c r="E502" s="8">
        <v>3507</v>
      </c>
      <c r="F502" s="55">
        <v>1990186</v>
      </c>
      <c r="G502" s="8">
        <v>26</v>
      </c>
      <c r="H502" s="8">
        <v>681</v>
      </c>
      <c r="I502" s="55">
        <v>262109.08</v>
      </c>
      <c r="J502" s="8">
        <v>18</v>
      </c>
      <c r="K502" s="8">
        <v>1</v>
      </c>
      <c r="L502" s="8">
        <v>1</v>
      </c>
      <c r="M502" s="55">
        <v>8715</v>
      </c>
      <c r="N502" s="8"/>
      <c r="O502" s="8"/>
      <c r="P502" s="55"/>
      <c r="Q502" s="8">
        <v>149</v>
      </c>
      <c r="R502" s="55">
        <v>1998901</v>
      </c>
    </row>
    <row r="503" spans="3:18" s="1" customFormat="1" ht="8.85" customHeight="1" x14ac:dyDescent="0.15">
      <c r="C503" s="7" t="s">
        <v>2676</v>
      </c>
      <c r="D503" s="10">
        <v>381</v>
      </c>
      <c r="E503" s="10">
        <v>4259</v>
      </c>
      <c r="F503" s="59">
        <v>3926074</v>
      </c>
      <c r="G503" s="10">
        <v>5</v>
      </c>
      <c r="H503" s="10">
        <v>72</v>
      </c>
      <c r="I503" s="59">
        <v>25702.46</v>
      </c>
      <c r="J503" s="10">
        <v>53</v>
      </c>
      <c r="K503" s="10">
        <v>3</v>
      </c>
      <c r="L503" s="10">
        <v>3</v>
      </c>
      <c r="M503" s="59">
        <v>23216</v>
      </c>
      <c r="N503" s="10"/>
      <c r="O503" s="10"/>
      <c r="P503" s="59"/>
      <c r="Q503" s="10">
        <v>384</v>
      </c>
      <c r="R503" s="59">
        <v>3949290</v>
      </c>
    </row>
    <row r="504" spans="3:18" s="1" customFormat="1" ht="8.85" customHeight="1" x14ac:dyDescent="0.15">
      <c r="C504" s="7" t="s">
        <v>2677</v>
      </c>
      <c r="D504" s="8">
        <v>215</v>
      </c>
      <c r="E504" s="8">
        <v>2967</v>
      </c>
      <c r="F504" s="55">
        <v>2002262</v>
      </c>
      <c r="G504" s="8">
        <v>15</v>
      </c>
      <c r="H504" s="8">
        <v>335</v>
      </c>
      <c r="I504" s="55">
        <v>115776.8</v>
      </c>
      <c r="J504" s="8">
        <v>6</v>
      </c>
      <c r="K504" s="8">
        <v>3</v>
      </c>
      <c r="L504" s="8">
        <v>3</v>
      </c>
      <c r="M504" s="55">
        <v>18552</v>
      </c>
      <c r="N504" s="8">
        <v>1</v>
      </c>
      <c r="O504" s="8">
        <v>1</v>
      </c>
      <c r="P504" s="55">
        <v>6121</v>
      </c>
      <c r="Q504" s="8">
        <v>219</v>
      </c>
      <c r="R504" s="55">
        <v>2026935</v>
      </c>
    </row>
    <row r="505" spans="3:18" s="1" customFormat="1" ht="8.85" customHeight="1" x14ac:dyDescent="0.15">
      <c r="C505" s="7" t="s">
        <v>2678</v>
      </c>
      <c r="D505" s="10">
        <v>697</v>
      </c>
      <c r="E505" s="10">
        <v>5210</v>
      </c>
      <c r="F505" s="59">
        <v>5967768</v>
      </c>
      <c r="G505" s="10">
        <v>2</v>
      </c>
      <c r="H505" s="10">
        <v>21</v>
      </c>
      <c r="I505" s="59">
        <v>6644.3</v>
      </c>
      <c r="J505" s="10">
        <v>23</v>
      </c>
      <c r="K505" s="10">
        <v>75</v>
      </c>
      <c r="L505" s="10">
        <v>75</v>
      </c>
      <c r="M505" s="59">
        <v>481094</v>
      </c>
      <c r="N505" s="10">
        <v>26</v>
      </c>
      <c r="O505" s="10">
        <v>27</v>
      </c>
      <c r="P505" s="59">
        <v>163493</v>
      </c>
      <c r="Q505" s="10">
        <v>798</v>
      </c>
      <c r="R505" s="59">
        <v>6612355</v>
      </c>
    </row>
    <row r="506" spans="3:18" s="1" customFormat="1" ht="8.85" customHeight="1" x14ac:dyDescent="0.15">
      <c r="C506" s="7" t="s">
        <v>2679</v>
      </c>
      <c r="D506" s="8">
        <v>317</v>
      </c>
      <c r="E506" s="8">
        <v>3102</v>
      </c>
      <c r="F506" s="55">
        <v>1699749</v>
      </c>
      <c r="G506" s="8">
        <v>54</v>
      </c>
      <c r="H506" s="8">
        <v>581</v>
      </c>
      <c r="I506" s="55">
        <v>136116.79999999999</v>
      </c>
      <c r="J506" s="8">
        <v>10</v>
      </c>
      <c r="K506" s="8">
        <v>2</v>
      </c>
      <c r="L506" s="8">
        <v>2</v>
      </c>
      <c r="M506" s="55">
        <v>7210</v>
      </c>
      <c r="N506" s="8"/>
      <c r="O506" s="8"/>
      <c r="P506" s="55"/>
      <c r="Q506" s="8">
        <v>319</v>
      </c>
      <c r="R506" s="55">
        <v>1706959</v>
      </c>
    </row>
    <row r="507" spans="3:18" s="1" customFormat="1" ht="8.85" customHeight="1" x14ac:dyDescent="0.15">
      <c r="C507" s="7" t="s">
        <v>2680</v>
      </c>
      <c r="D507" s="10">
        <v>2717</v>
      </c>
      <c r="E507" s="10">
        <v>11416</v>
      </c>
      <c r="F507" s="59">
        <v>12589081</v>
      </c>
      <c r="G507" s="10">
        <v>32</v>
      </c>
      <c r="H507" s="10">
        <v>228</v>
      </c>
      <c r="I507" s="59">
        <v>54026.16</v>
      </c>
      <c r="J507" s="10">
        <v>98</v>
      </c>
      <c r="K507" s="10">
        <v>123</v>
      </c>
      <c r="L507" s="10">
        <v>123</v>
      </c>
      <c r="M507" s="59">
        <v>418077</v>
      </c>
      <c r="N507" s="10">
        <v>2</v>
      </c>
      <c r="O507" s="10">
        <v>2</v>
      </c>
      <c r="P507" s="59">
        <v>6798</v>
      </c>
      <c r="Q507" s="10">
        <v>2842</v>
      </c>
      <c r="R507" s="59">
        <v>13013956</v>
      </c>
    </row>
    <row r="508" spans="3:18" s="1" customFormat="1" ht="8.85" customHeight="1" x14ac:dyDescent="0.15">
      <c r="C508" s="7" t="s">
        <v>2681</v>
      </c>
      <c r="D508" s="8">
        <v>429</v>
      </c>
      <c r="E508" s="8">
        <v>6098</v>
      </c>
      <c r="F508" s="55">
        <v>11040246</v>
      </c>
      <c r="G508" s="8">
        <v>23</v>
      </c>
      <c r="H508" s="8">
        <v>265</v>
      </c>
      <c r="I508" s="55">
        <v>115447</v>
      </c>
      <c r="J508" s="8">
        <v>18</v>
      </c>
      <c r="K508" s="8">
        <v>1</v>
      </c>
      <c r="L508" s="8">
        <v>1</v>
      </c>
      <c r="M508" s="55">
        <v>18717</v>
      </c>
      <c r="N508" s="8"/>
      <c r="O508" s="8"/>
      <c r="P508" s="55"/>
      <c r="Q508" s="8">
        <v>430</v>
      </c>
      <c r="R508" s="55">
        <v>11058963</v>
      </c>
    </row>
    <row r="509" spans="3:18" s="1" customFormat="1" ht="8.85" customHeight="1" x14ac:dyDescent="0.15">
      <c r="C509" s="7" t="s">
        <v>2682</v>
      </c>
      <c r="D509" s="10">
        <v>494</v>
      </c>
      <c r="E509" s="10">
        <v>6224</v>
      </c>
      <c r="F509" s="59">
        <v>12721717</v>
      </c>
      <c r="G509" s="10">
        <v>20</v>
      </c>
      <c r="H509" s="10">
        <v>290</v>
      </c>
      <c r="I509" s="59">
        <v>124918.8</v>
      </c>
      <c r="J509" s="10">
        <v>13</v>
      </c>
      <c r="K509" s="10">
        <v>3</v>
      </c>
      <c r="L509" s="10">
        <v>3</v>
      </c>
      <c r="M509" s="59">
        <v>56151</v>
      </c>
      <c r="N509" s="10"/>
      <c r="O509" s="10"/>
      <c r="P509" s="59"/>
      <c r="Q509" s="10">
        <v>497</v>
      </c>
      <c r="R509" s="59">
        <v>12777868</v>
      </c>
    </row>
    <row r="510" spans="3:18" s="1" customFormat="1" ht="8.85" customHeight="1" x14ac:dyDescent="0.15">
      <c r="C510" s="7" t="s">
        <v>2683</v>
      </c>
      <c r="D510" s="8">
        <v>178</v>
      </c>
      <c r="E510" s="8">
        <v>2509</v>
      </c>
      <c r="F510" s="55">
        <v>1056221</v>
      </c>
      <c r="G510" s="8">
        <v>117</v>
      </c>
      <c r="H510" s="8">
        <v>1856</v>
      </c>
      <c r="I510" s="55">
        <v>632647.26</v>
      </c>
      <c r="J510" s="8">
        <v>17</v>
      </c>
      <c r="K510" s="8">
        <v>21</v>
      </c>
      <c r="L510" s="8">
        <v>21</v>
      </c>
      <c r="M510" s="55">
        <v>43369</v>
      </c>
      <c r="N510" s="8">
        <v>14</v>
      </c>
      <c r="O510" s="8">
        <v>15</v>
      </c>
      <c r="P510" s="55">
        <v>26275</v>
      </c>
      <c r="Q510" s="8">
        <v>213</v>
      </c>
      <c r="R510" s="55">
        <v>1125865</v>
      </c>
    </row>
    <row r="511" spans="3:18" s="1" customFormat="1" ht="8.85" customHeight="1" x14ac:dyDescent="0.15">
      <c r="C511" s="7" t="s">
        <v>2684</v>
      </c>
      <c r="D511" s="10">
        <v>1941</v>
      </c>
      <c r="E511" s="10">
        <v>8654</v>
      </c>
      <c r="F511" s="59">
        <v>5576658</v>
      </c>
      <c r="G511" s="10">
        <v>472</v>
      </c>
      <c r="H511" s="10">
        <v>2963</v>
      </c>
      <c r="I511" s="59">
        <v>1001544.55</v>
      </c>
      <c r="J511" s="10">
        <v>106</v>
      </c>
      <c r="K511" s="10">
        <v>1877</v>
      </c>
      <c r="L511" s="10">
        <v>1877</v>
      </c>
      <c r="M511" s="59">
        <v>4227240</v>
      </c>
      <c r="N511" s="10">
        <v>7192</v>
      </c>
      <c r="O511" s="10">
        <v>7442</v>
      </c>
      <c r="P511" s="59">
        <v>15401353</v>
      </c>
      <c r="Q511" s="10">
        <v>11010</v>
      </c>
      <c r="R511" s="59">
        <v>25205251</v>
      </c>
    </row>
    <row r="512" spans="3:18" s="1" customFormat="1" ht="8.85" customHeight="1" x14ac:dyDescent="0.15">
      <c r="C512" s="7" t="s">
        <v>2685</v>
      </c>
      <c r="D512" s="8">
        <v>230</v>
      </c>
      <c r="E512" s="8">
        <v>4117</v>
      </c>
      <c r="F512" s="55">
        <v>2523130</v>
      </c>
      <c r="G512" s="8">
        <v>46</v>
      </c>
      <c r="H512" s="8">
        <v>848</v>
      </c>
      <c r="I512" s="55">
        <v>235213.9</v>
      </c>
      <c r="J512" s="8">
        <v>8</v>
      </c>
      <c r="K512" s="8">
        <v>11</v>
      </c>
      <c r="L512" s="8">
        <v>11</v>
      </c>
      <c r="M512" s="55">
        <v>80681</v>
      </c>
      <c r="N512" s="8">
        <v>2</v>
      </c>
      <c r="O512" s="8">
        <v>2</v>
      </c>
      <c r="P512" s="55">
        <v>14649</v>
      </c>
      <c r="Q512" s="8">
        <v>243</v>
      </c>
      <c r="R512" s="55">
        <v>2618460</v>
      </c>
    </row>
    <row r="513" spans="3:18" s="1" customFormat="1" ht="8.85" customHeight="1" x14ac:dyDescent="0.15">
      <c r="C513" s="7" t="s">
        <v>2686</v>
      </c>
      <c r="D513" s="10">
        <v>935</v>
      </c>
      <c r="E513" s="10">
        <v>6080</v>
      </c>
      <c r="F513" s="59">
        <v>8880430</v>
      </c>
      <c r="G513" s="10">
        <v>20</v>
      </c>
      <c r="H513" s="10">
        <v>237</v>
      </c>
      <c r="I513" s="59">
        <v>67728.06</v>
      </c>
      <c r="J513" s="10">
        <v>20</v>
      </c>
      <c r="K513" s="10">
        <v>110</v>
      </c>
      <c r="L513" s="10">
        <v>110</v>
      </c>
      <c r="M513" s="59">
        <v>772231</v>
      </c>
      <c r="N513" s="10">
        <v>23</v>
      </c>
      <c r="O513" s="10">
        <v>23</v>
      </c>
      <c r="P513" s="59">
        <v>163100</v>
      </c>
      <c r="Q513" s="10">
        <v>1068</v>
      </c>
      <c r="R513" s="59">
        <v>9815761</v>
      </c>
    </row>
    <row r="514" spans="3:18" s="1" customFormat="1" ht="8.85" customHeight="1" x14ac:dyDescent="0.15">
      <c r="C514" s="7" t="s">
        <v>2687</v>
      </c>
      <c r="D514" s="8">
        <v>1842</v>
      </c>
      <c r="E514" s="8">
        <v>79828</v>
      </c>
      <c r="F514" s="55">
        <v>116874473</v>
      </c>
      <c r="G514" s="8">
        <v>87</v>
      </c>
      <c r="H514" s="8">
        <v>3513</v>
      </c>
      <c r="I514" s="55">
        <v>3767031.25</v>
      </c>
      <c r="J514" s="8">
        <v>6</v>
      </c>
      <c r="K514" s="8"/>
      <c r="L514" s="8"/>
      <c r="M514" s="55"/>
      <c r="N514" s="8"/>
      <c r="O514" s="8"/>
      <c r="P514" s="55"/>
      <c r="Q514" s="8">
        <v>1842</v>
      </c>
      <c r="R514" s="55">
        <v>116874473</v>
      </c>
    </row>
    <row r="515" spans="3:18" s="1" customFormat="1" ht="8.85" customHeight="1" x14ac:dyDescent="0.15">
      <c r="C515" s="7" t="s">
        <v>2688</v>
      </c>
      <c r="D515" s="10">
        <v>1164</v>
      </c>
      <c r="E515" s="10">
        <v>43296</v>
      </c>
      <c r="F515" s="59">
        <v>68362292</v>
      </c>
      <c r="G515" s="10">
        <v>28</v>
      </c>
      <c r="H515" s="10">
        <v>790</v>
      </c>
      <c r="I515" s="59">
        <v>834906.81</v>
      </c>
      <c r="J515" s="10">
        <v>6</v>
      </c>
      <c r="K515" s="10">
        <v>8</v>
      </c>
      <c r="L515" s="10">
        <v>8</v>
      </c>
      <c r="M515" s="59">
        <v>222736</v>
      </c>
      <c r="N515" s="10">
        <v>4</v>
      </c>
      <c r="O515" s="10">
        <v>4</v>
      </c>
      <c r="P515" s="59">
        <v>111368</v>
      </c>
      <c r="Q515" s="10">
        <v>1176</v>
      </c>
      <c r="R515" s="59">
        <v>68696396</v>
      </c>
    </row>
    <row r="516" spans="3:18" s="1" customFormat="1" ht="8.85" customHeight="1" x14ac:dyDescent="0.15">
      <c r="C516" s="7" t="s">
        <v>2689</v>
      </c>
      <c r="D516" s="8">
        <v>894</v>
      </c>
      <c r="E516" s="8">
        <v>12006</v>
      </c>
      <c r="F516" s="55">
        <v>11106151</v>
      </c>
      <c r="G516" s="8">
        <v>31</v>
      </c>
      <c r="H516" s="8">
        <v>613</v>
      </c>
      <c r="I516" s="55">
        <v>235185.17</v>
      </c>
      <c r="J516" s="8">
        <v>21</v>
      </c>
      <c r="K516" s="8"/>
      <c r="L516" s="8"/>
      <c r="M516" s="55"/>
      <c r="N516" s="8"/>
      <c r="O516" s="8"/>
      <c r="P516" s="55"/>
      <c r="Q516" s="8">
        <v>894</v>
      </c>
      <c r="R516" s="55">
        <v>11106151</v>
      </c>
    </row>
    <row r="517" spans="3:18" s="1" customFormat="1" ht="8.85" customHeight="1" x14ac:dyDescent="0.15">
      <c r="C517" s="7" t="s">
        <v>2690</v>
      </c>
      <c r="D517" s="10">
        <v>36210</v>
      </c>
      <c r="E517" s="10">
        <v>255519</v>
      </c>
      <c r="F517" s="59">
        <v>308821625</v>
      </c>
      <c r="G517" s="10">
        <v>303</v>
      </c>
      <c r="H517" s="10">
        <v>3073</v>
      </c>
      <c r="I517" s="59">
        <v>835517.43999999994</v>
      </c>
      <c r="J517" s="10">
        <v>101</v>
      </c>
      <c r="K517" s="10">
        <v>44</v>
      </c>
      <c r="L517" s="10">
        <v>44</v>
      </c>
      <c r="M517" s="59">
        <v>276328</v>
      </c>
      <c r="N517" s="10">
        <v>2</v>
      </c>
      <c r="O517" s="10">
        <v>2</v>
      </c>
      <c r="P517" s="59">
        <v>12664</v>
      </c>
      <c r="Q517" s="10">
        <v>36256</v>
      </c>
      <c r="R517" s="59">
        <v>309110617</v>
      </c>
    </row>
    <row r="518" spans="3:18" s="1" customFormat="1" ht="8.85" customHeight="1" x14ac:dyDescent="0.15">
      <c r="C518" s="7" t="s">
        <v>2691</v>
      </c>
      <c r="D518" s="8">
        <v>3008</v>
      </c>
      <c r="E518" s="8">
        <v>26906</v>
      </c>
      <c r="F518" s="55">
        <v>25903139</v>
      </c>
      <c r="G518" s="8">
        <v>106</v>
      </c>
      <c r="H518" s="8">
        <v>1715</v>
      </c>
      <c r="I518" s="55">
        <v>426588.02</v>
      </c>
      <c r="J518" s="8">
        <v>255</v>
      </c>
      <c r="K518" s="8">
        <v>4</v>
      </c>
      <c r="L518" s="8">
        <v>4</v>
      </c>
      <c r="M518" s="55">
        <v>25604</v>
      </c>
      <c r="N518" s="8"/>
      <c r="O518" s="8"/>
      <c r="P518" s="55"/>
      <c r="Q518" s="8">
        <v>3012</v>
      </c>
      <c r="R518" s="55">
        <v>25928743</v>
      </c>
    </row>
    <row r="519" spans="3:18" s="1" customFormat="1" ht="8.85" customHeight="1" x14ac:dyDescent="0.15">
      <c r="C519" s="7" t="s">
        <v>2692</v>
      </c>
      <c r="D519" s="10">
        <v>525</v>
      </c>
      <c r="E519" s="10">
        <v>5800</v>
      </c>
      <c r="F519" s="59">
        <v>7417393</v>
      </c>
      <c r="G519" s="10">
        <v>56</v>
      </c>
      <c r="H519" s="10">
        <v>737</v>
      </c>
      <c r="I519" s="59">
        <v>303690.48</v>
      </c>
      <c r="J519" s="10">
        <v>10</v>
      </c>
      <c r="K519" s="10"/>
      <c r="L519" s="10"/>
      <c r="M519" s="59"/>
      <c r="N519" s="10"/>
      <c r="O519" s="10"/>
      <c r="P519" s="59"/>
      <c r="Q519" s="10">
        <v>525</v>
      </c>
      <c r="R519" s="59">
        <v>7417393</v>
      </c>
    </row>
    <row r="520" spans="3:18" s="1" customFormat="1" ht="8.85" customHeight="1" x14ac:dyDescent="0.15">
      <c r="C520" s="7" t="s">
        <v>2693</v>
      </c>
      <c r="D520" s="8">
        <v>224</v>
      </c>
      <c r="E520" s="8">
        <v>3876</v>
      </c>
      <c r="F520" s="55">
        <v>4268646</v>
      </c>
      <c r="G520" s="8">
        <v>18</v>
      </c>
      <c r="H520" s="8">
        <v>283</v>
      </c>
      <c r="I520" s="55">
        <v>112501.53</v>
      </c>
      <c r="J520" s="8">
        <v>3</v>
      </c>
      <c r="K520" s="8"/>
      <c r="L520" s="8"/>
      <c r="M520" s="55"/>
      <c r="N520" s="8"/>
      <c r="O520" s="8"/>
      <c r="P520" s="55"/>
      <c r="Q520" s="8">
        <v>224</v>
      </c>
      <c r="R520" s="55">
        <v>4268646</v>
      </c>
    </row>
    <row r="521" spans="3:18" s="1" customFormat="1" ht="8.85" customHeight="1" x14ac:dyDescent="0.15">
      <c r="C521" s="7" t="s">
        <v>2694</v>
      </c>
      <c r="D521" s="10">
        <v>851</v>
      </c>
      <c r="E521" s="10">
        <v>12651</v>
      </c>
      <c r="F521" s="59">
        <v>15278922</v>
      </c>
      <c r="G521" s="10">
        <v>35</v>
      </c>
      <c r="H521" s="10">
        <v>422</v>
      </c>
      <c r="I521" s="59">
        <v>168018.9</v>
      </c>
      <c r="J521" s="10">
        <v>6</v>
      </c>
      <c r="K521" s="10"/>
      <c r="L521" s="10"/>
      <c r="M521" s="59"/>
      <c r="N521" s="10"/>
      <c r="O521" s="10"/>
      <c r="P521" s="59"/>
      <c r="Q521" s="10">
        <v>851</v>
      </c>
      <c r="R521" s="59">
        <v>15278922</v>
      </c>
    </row>
    <row r="522" spans="3:18" s="1" customFormat="1" ht="8.85" customHeight="1" x14ac:dyDescent="0.15">
      <c r="C522" s="7" t="s">
        <v>2695</v>
      </c>
      <c r="D522" s="8">
        <v>235</v>
      </c>
      <c r="E522" s="8">
        <v>3184</v>
      </c>
      <c r="F522" s="55">
        <v>3751193</v>
      </c>
      <c r="G522" s="8">
        <v>35</v>
      </c>
      <c r="H522" s="8">
        <v>404</v>
      </c>
      <c r="I522" s="55">
        <v>223590.25</v>
      </c>
      <c r="J522" s="8">
        <v>6</v>
      </c>
      <c r="K522" s="8"/>
      <c r="L522" s="8"/>
      <c r="M522" s="55"/>
      <c r="N522" s="8"/>
      <c r="O522" s="8"/>
      <c r="P522" s="55"/>
      <c r="Q522" s="8">
        <v>235</v>
      </c>
      <c r="R522" s="55">
        <v>3751193</v>
      </c>
    </row>
    <row r="523" spans="3:18" s="1" customFormat="1" ht="8.85" customHeight="1" x14ac:dyDescent="0.15">
      <c r="C523" s="7" t="s">
        <v>2696</v>
      </c>
      <c r="D523" s="10">
        <v>1088</v>
      </c>
      <c r="E523" s="10">
        <v>12278</v>
      </c>
      <c r="F523" s="59">
        <v>14875121</v>
      </c>
      <c r="G523" s="10">
        <v>18</v>
      </c>
      <c r="H523" s="10">
        <v>204</v>
      </c>
      <c r="I523" s="59">
        <v>112000.16</v>
      </c>
      <c r="J523" s="10">
        <v>65</v>
      </c>
      <c r="K523" s="10"/>
      <c r="L523" s="10"/>
      <c r="M523" s="59"/>
      <c r="N523" s="10"/>
      <c r="O523" s="10"/>
      <c r="P523" s="59"/>
      <c r="Q523" s="10">
        <v>1088</v>
      </c>
      <c r="R523" s="59">
        <v>14875121</v>
      </c>
    </row>
    <row r="524" spans="3:18" s="1" customFormat="1" ht="8.85" customHeight="1" x14ac:dyDescent="0.15">
      <c r="C524" s="7" t="s">
        <v>2697</v>
      </c>
      <c r="D524" s="8">
        <v>1683</v>
      </c>
      <c r="E524" s="8">
        <v>16684</v>
      </c>
      <c r="F524" s="55">
        <v>18934543</v>
      </c>
      <c r="G524" s="8">
        <v>56</v>
      </c>
      <c r="H524" s="8">
        <v>602</v>
      </c>
      <c r="I524" s="55">
        <v>208955.26</v>
      </c>
      <c r="J524" s="8">
        <v>80</v>
      </c>
      <c r="K524" s="8">
        <v>558</v>
      </c>
      <c r="L524" s="8">
        <v>558</v>
      </c>
      <c r="M524" s="55">
        <v>4573452</v>
      </c>
      <c r="N524" s="8">
        <v>381</v>
      </c>
      <c r="O524" s="8">
        <v>381</v>
      </c>
      <c r="P524" s="55">
        <v>3124581</v>
      </c>
      <c r="Q524" s="8">
        <v>2622</v>
      </c>
      <c r="R524" s="55">
        <v>26632576</v>
      </c>
    </row>
    <row r="525" spans="3:18" s="1" customFormat="1" ht="8.85" customHeight="1" x14ac:dyDescent="0.15">
      <c r="C525" s="7" t="s">
        <v>2698</v>
      </c>
      <c r="D525" s="10">
        <v>7088</v>
      </c>
      <c r="E525" s="10">
        <v>39271</v>
      </c>
      <c r="F525" s="59">
        <v>51686499</v>
      </c>
      <c r="G525" s="10">
        <v>63</v>
      </c>
      <c r="H525" s="10">
        <v>532</v>
      </c>
      <c r="I525" s="59">
        <v>186318.85</v>
      </c>
      <c r="J525" s="10">
        <v>215</v>
      </c>
      <c r="K525" s="10">
        <v>513</v>
      </c>
      <c r="L525" s="10">
        <v>513</v>
      </c>
      <c r="M525" s="59">
        <v>3657004</v>
      </c>
      <c r="N525" s="10">
        <v>6</v>
      </c>
      <c r="O525" s="10">
        <v>6</v>
      </c>
      <c r="P525" s="59">
        <v>42792</v>
      </c>
      <c r="Q525" s="10">
        <v>7607</v>
      </c>
      <c r="R525" s="59">
        <v>55386295</v>
      </c>
    </row>
    <row r="526" spans="3:18" s="1" customFormat="1" ht="8.85" customHeight="1" x14ac:dyDescent="0.15">
      <c r="C526" s="7" t="s">
        <v>2699</v>
      </c>
      <c r="D526" s="8">
        <v>228</v>
      </c>
      <c r="E526" s="8">
        <v>4200</v>
      </c>
      <c r="F526" s="55">
        <v>2187024</v>
      </c>
      <c r="G526" s="8">
        <v>133</v>
      </c>
      <c r="H526" s="8">
        <v>1926</v>
      </c>
      <c r="I526" s="55">
        <v>566572.5</v>
      </c>
      <c r="J526" s="8">
        <v>17</v>
      </c>
      <c r="K526" s="8">
        <v>3</v>
      </c>
      <c r="L526" s="8">
        <v>3</v>
      </c>
      <c r="M526" s="55">
        <v>8366</v>
      </c>
      <c r="N526" s="8">
        <v>1</v>
      </c>
      <c r="O526" s="8">
        <v>5</v>
      </c>
      <c r="P526" s="55">
        <v>2817</v>
      </c>
      <c r="Q526" s="8">
        <v>232</v>
      </c>
      <c r="R526" s="55">
        <v>2198207</v>
      </c>
    </row>
    <row r="527" spans="3:18" s="1" customFormat="1" ht="8.85" customHeight="1" x14ac:dyDescent="0.15">
      <c r="C527" s="7" t="s">
        <v>2700</v>
      </c>
      <c r="D527" s="10">
        <v>1828</v>
      </c>
      <c r="E527" s="10">
        <v>19165</v>
      </c>
      <c r="F527" s="59">
        <v>12169915</v>
      </c>
      <c r="G527" s="10">
        <v>459</v>
      </c>
      <c r="H527" s="10">
        <v>5751</v>
      </c>
      <c r="I527" s="59">
        <v>1692125.75</v>
      </c>
      <c r="J527" s="10">
        <v>141</v>
      </c>
      <c r="K527" s="10">
        <v>249</v>
      </c>
      <c r="L527" s="10">
        <v>249</v>
      </c>
      <c r="M527" s="59">
        <v>699313</v>
      </c>
      <c r="N527" s="10">
        <v>8</v>
      </c>
      <c r="O527" s="10">
        <v>9</v>
      </c>
      <c r="P527" s="59">
        <v>22536</v>
      </c>
      <c r="Q527" s="10">
        <v>2085</v>
      </c>
      <c r="R527" s="59">
        <v>12891764</v>
      </c>
    </row>
    <row r="528" spans="3:18" s="1" customFormat="1" ht="8.85" customHeight="1" x14ac:dyDescent="0.15">
      <c r="C528" s="7" t="s">
        <v>2701</v>
      </c>
      <c r="D528" s="8">
        <v>1597</v>
      </c>
      <c r="E528" s="8">
        <v>14576</v>
      </c>
      <c r="F528" s="55">
        <v>12226287</v>
      </c>
      <c r="G528" s="8">
        <v>642</v>
      </c>
      <c r="H528" s="8">
        <v>5523</v>
      </c>
      <c r="I528" s="55">
        <v>2586845.37</v>
      </c>
      <c r="J528" s="8">
        <v>92</v>
      </c>
      <c r="K528" s="8">
        <v>86</v>
      </c>
      <c r="L528" s="8">
        <v>86</v>
      </c>
      <c r="M528" s="55">
        <v>358853</v>
      </c>
      <c r="N528" s="8">
        <v>3</v>
      </c>
      <c r="O528" s="8">
        <v>3</v>
      </c>
      <c r="P528" s="55">
        <v>11619</v>
      </c>
      <c r="Q528" s="8">
        <v>1686</v>
      </c>
      <c r="R528" s="55">
        <v>12596759</v>
      </c>
    </row>
    <row r="529" spans="3:18" s="1" customFormat="1" ht="8.85" customHeight="1" x14ac:dyDescent="0.15">
      <c r="C529" s="7" t="s">
        <v>2702</v>
      </c>
      <c r="D529" s="10">
        <v>47</v>
      </c>
      <c r="E529" s="10">
        <v>300</v>
      </c>
      <c r="F529" s="59">
        <v>298395</v>
      </c>
      <c r="G529" s="10">
        <v>5</v>
      </c>
      <c r="H529" s="10">
        <v>58</v>
      </c>
      <c r="I529" s="59">
        <v>28600.52</v>
      </c>
      <c r="J529" s="10">
        <v>1</v>
      </c>
      <c r="K529" s="10">
        <v>3</v>
      </c>
      <c r="L529" s="10">
        <v>3</v>
      </c>
      <c r="M529" s="59">
        <v>16812</v>
      </c>
      <c r="N529" s="10"/>
      <c r="O529" s="10"/>
      <c r="P529" s="59"/>
      <c r="Q529" s="10">
        <v>50</v>
      </c>
      <c r="R529" s="59">
        <v>315207</v>
      </c>
    </row>
    <row r="530" spans="3:18" s="1" customFormat="1" ht="8.85" customHeight="1" x14ac:dyDescent="0.15">
      <c r="C530" s="7" t="s">
        <v>2703</v>
      </c>
      <c r="D530" s="8">
        <v>10809</v>
      </c>
      <c r="E530" s="8">
        <v>92384</v>
      </c>
      <c r="F530" s="55">
        <v>80195624</v>
      </c>
      <c r="G530" s="8">
        <v>1977</v>
      </c>
      <c r="H530" s="8">
        <v>14702</v>
      </c>
      <c r="I530" s="55">
        <v>7302819.5999999996</v>
      </c>
      <c r="J530" s="8">
        <v>154</v>
      </c>
      <c r="K530" s="8">
        <v>71</v>
      </c>
      <c r="L530" s="8">
        <v>71</v>
      </c>
      <c r="M530" s="55">
        <v>343853</v>
      </c>
      <c r="N530" s="8"/>
      <c r="O530" s="8"/>
      <c r="P530" s="55"/>
      <c r="Q530" s="8">
        <v>10880</v>
      </c>
      <c r="R530" s="55">
        <v>80539477</v>
      </c>
    </row>
    <row r="531" spans="3:18" s="1" customFormat="1" ht="8.85" customHeight="1" x14ac:dyDescent="0.15">
      <c r="C531" s="7" t="s">
        <v>2704</v>
      </c>
      <c r="D531" s="10">
        <v>8847</v>
      </c>
      <c r="E531" s="10">
        <v>40370</v>
      </c>
      <c r="F531" s="59">
        <v>53260332</v>
      </c>
      <c r="G531" s="10">
        <v>428</v>
      </c>
      <c r="H531" s="10">
        <v>2668</v>
      </c>
      <c r="I531" s="59">
        <v>1302933.96</v>
      </c>
      <c r="J531" s="10">
        <v>378</v>
      </c>
      <c r="K531" s="10">
        <v>3000</v>
      </c>
      <c r="L531" s="10">
        <v>3000</v>
      </c>
      <c r="M531" s="59">
        <v>17327534</v>
      </c>
      <c r="N531" s="10">
        <v>5</v>
      </c>
      <c r="O531" s="10">
        <v>5</v>
      </c>
      <c r="P531" s="59">
        <v>28885</v>
      </c>
      <c r="Q531" s="10">
        <v>11852</v>
      </c>
      <c r="R531" s="59">
        <v>70616751</v>
      </c>
    </row>
    <row r="532" spans="3:18" s="1" customFormat="1" ht="8.85" customHeight="1" x14ac:dyDescent="0.15">
      <c r="C532" s="7" t="s">
        <v>2705</v>
      </c>
      <c r="D532" s="8">
        <v>1237</v>
      </c>
      <c r="E532" s="8">
        <v>12924</v>
      </c>
      <c r="F532" s="55">
        <v>5600177</v>
      </c>
      <c r="G532" s="8">
        <v>19</v>
      </c>
      <c r="H532" s="8">
        <v>201</v>
      </c>
      <c r="I532" s="55">
        <v>33558.14</v>
      </c>
      <c r="J532" s="8">
        <v>4</v>
      </c>
      <c r="K532" s="8">
        <v>42</v>
      </c>
      <c r="L532" s="8">
        <v>82</v>
      </c>
      <c r="M532" s="55">
        <v>20008</v>
      </c>
      <c r="N532" s="8"/>
      <c r="O532" s="8"/>
      <c r="P532" s="55"/>
      <c r="Q532" s="8">
        <v>1279</v>
      </c>
      <c r="R532" s="55">
        <v>5620185</v>
      </c>
    </row>
    <row r="533" spans="3:18" s="1" customFormat="1" ht="8.85" customHeight="1" x14ac:dyDescent="0.15">
      <c r="C533" s="7" t="s">
        <v>2706</v>
      </c>
      <c r="D533" s="10">
        <v>545</v>
      </c>
      <c r="E533" s="10">
        <v>9107</v>
      </c>
      <c r="F533" s="59">
        <v>4381711</v>
      </c>
      <c r="G533" s="10">
        <v>26</v>
      </c>
      <c r="H533" s="10">
        <v>432</v>
      </c>
      <c r="I533" s="59">
        <v>121947.3</v>
      </c>
      <c r="J533" s="10">
        <v>29</v>
      </c>
      <c r="K533" s="10">
        <v>32</v>
      </c>
      <c r="L533" s="10">
        <v>58</v>
      </c>
      <c r="M533" s="59">
        <v>21126</v>
      </c>
      <c r="N533" s="10">
        <v>4</v>
      </c>
      <c r="O533" s="10">
        <v>21</v>
      </c>
      <c r="P533" s="59">
        <v>7654</v>
      </c>
      <c r="Q533" s="10">
        <v>581</v>
      </c>
      <c r="R533" s="59">
        <v>4410491</v>
      </c>
    </row>
    <row r="534" spans="3:18" s="1" customFormat="1" ht="8.85" customHeight="1" x14ac:dyDescent="0.15">
      <c r="C534" s="7" t="s">
        <v>2707</v>
      </c>
      <c r="D534" s="8">
        <v>793</v>
      </c>
      <c r="E534" s="8">
        <v>11910</v>
      </c>
      <c r="F534" s="55">
        <v>5401785</v>
      </c>
      <c r="G534" s="8">
        <v>36</v>
      </c>
      <c r="H534" s="8">
        <v>495</v>
      </c>
      <c r="I534" s="55">
        <v>138862.93</v>
      </c>
      <c r="J534" s="8">
        <v>61</v>
      </c>
      <c r="K534" s="8">
        <v>36</v>
      </c>
      <c r="L534" s="8">
        <v>66</v>
      </c>
      <c r="M534" s="55">
        <v>20693</v>
      </c>
      <c r="N534" s="8">
        <v>6</v>
      </c>
      <c r="O534" s="8">
        <v>26</v>
      </c>
      <c r="P534" s="55">
        <v>8185</v>
      </c>
      <c r="Q534" s="8">
        <v>835</v>
      </c>
      <c r="R534" s="55">
        <v>5430663</v>
      </c>
    </row>
    <row r="535" spans="3:18" s="1" customFormat="1" ht="8.85" customHeight="1" x14ac:dyDescent="0.15">
      <c r="C535" s="7" t="s">
        <v>2708</v>
      </c>
      <c r="D535" s="10">
        <v>1049</v>
      </c>
      <c r="E535" s="10">
        <v>12426</v>
      </c>
      <c r="F535" s="59">
        <v>2516338</v>
      </c>
      <c r="G535" s="10">
        <v>389</v>
      </c>
      <c r="H535" s="10">
        <v>3780</v>
      </c>
      <c r="I535" s="59">
        <v>686425.1</v>
      </c>
      <c r="J535" s="10">
        <v>48</v>
      </c>
      <c r="K535" s="10">
        <v>38</v>
      </c>
      <c r="L535" s="10">
        <v>70</v>
      </c>
      <c r="M535" s="59">
        <v>12220</v>
      </c>
      <c r="N535" s="10">
        <v>1</v>
      </c>
      <c r="O535" s="10">
        <v>1</v>
      </c>
      <c r="P535" s="59">
        <v>175</v>
      </c>
      <c r="Q535" s="10">
        <v>1088</v>
      </c>
      <c r="R535" s="59">
        <v>2528733</v>
      </c>
    </row>
    <row r="536" spans="3:18" s="1" customFormat="1" ht="8.85" customHeight="1" x14ac:dyDescent="0.15">
      <c r="C536" s="7" t="s">
        <v>2709</v>
      </c>
      <c r="D536" s="8">
        <v>1522</v>
      </c>
      <c r="E536" s="8">
        <v>11859</v>
      </c>
      <c r="F536" s="55">
        <v>1822452</v>
      </c>
      <c r="G536" s="8">
        <v>60</v>
      </c>
      <c r="H536" s="8">
        <v>352</v>
      </c>
      <c r="I536" s="55">
        <v>22309</v>
      </c>
      <c r="J536" s="8">
        <v>42</v>
      </c>
      <c r="K536" s="8">
        <v>163</v>
      </c>
      <c r="L536" s="8">
        <v>278</v>
      </c>
      <c r="M536" s="55">
        <v>48423</v>
      </c>
      <c r="N536" s="8">
        <v>4</v>
      </c>
      <c r="O536" s="8">
        <v>9</v>
      </c>
      <c r="P536" s="55">
        <v>1575</v>
      </c>
      <c r="Q536" s="8">
        <v>1689</v>
      </c>
      <c r="R536" s="55">
        <v>1872450</v>
      </c>
    </row>
    <row r="537" spans="3:18" s="1" customFormat="1" ht="8.85" customHeight="1" x14ac:dyDescent="0.15">
      <c r="C537" s="7" t="s">
        <v>2710</v>
      </c>
      <c r="D537" s="10">
        <v>669</v>
      </c>
      <c r="E537" s="10">
        <v>4598</v>
      </c>
      <c r="F537" s="59">
        <v>1070863</v>
      </c>
      <c r="G537" s="10">
        <v>58</v>
      </c>
      <c r="H537" s="10">
        <v>226</v>
      </c>
      <c r="I537" s="59">
        <v>36736.76</v>
      </c>
      <c r="J537" s="10">
        <v>12</v>
      </c>
      <c r="K537" s="10">
        <v>137</v>
      </c>
      <c r="L537" s="10">
        <v>230</v>
      </c>
      <c r="M537" s="59">
        <v>50927</v>
      </c>
      <c r="N537" s="10">
        <v>15</v>
      </c>
      <c r="O537" s="10">
        <v>36</v>
      </c>
      <c r="P537" s="59">
        <v>8028</v>
      </c>
      <c r="Q537" s="10">
        <v>821</v>
      </c>
      <c r="R537" s="59">
        <v>1129818</v>
      </c>
    </row>
    <row r="538" spans="3:18" s="1" customFormat="1" ht="8.85" customHeight="1" x14ac:dyDescent="0.15">
      <c r="C538" s="7" t="s">
        <v>2711</v>
      </c>
      <c r="D538" s="8">
        <v>1311</v>
      </c>
      <c r="E538" s="8">
        <v>26586</v>
      </c>
      <c r="F538" s="55">
        <v>17622094</v>
      </c>
      <c r="G538" s="8">
        <v>76</v>
      </c>
      <c r="H538" s="8">
        <v>1507</v>
      </c>
      <c r="I538" s="55">
        <v>746582.71</v>
      </c>
      <c r="J538" s="8">
        <v>57</v>
      </c>
      <c r="K538" s="8">
        <v>5</v>
      </c>
      <c r="L538" s="8">
        <v>9</v>
      </c>
      <c r="M538" s="55">
        <v>5049</v>
      </c>
      <c r="N538" s="8">
        <v>3</v>
      </c>
      <c r="O538" s="8">
        <v>3</v>
      </c>
      <c r="P538" s="55">
        <v>1683</v>
      </c>
      <c r="Q538" s="8">
        <v>1319</v>
      </c>
      <c r="R538" s="55">
        <v>17628826</v>
      </c>
    </row>
    <row r="539" spans="3:18" s="1" customFormat="1" ht="8.85" customHeight="1" x14ac:dyDescent="0.15">
      <c r="C539" s="7" t="s">
        <v>2712</v>
      </c>
      <c r="D539" s="10">
        <v>1501</v>
      </c>
      <c r="E539" s="10">
        <v>18000</v>
      </c>
      <c r="F539" s="59">
        <v>17731415</v>
      </c>
      <c r="G539" s="10">
        <v>27</v>
      </c>
      <c r="H539" s="10">
        <v>232</v>
      </c>
      <c r="I539" s="59">
        <v>112983.09</v>
      </c>
      <c r="J539" s="10">
        <v>71</v>
      </c>
      <c r="K539" s="10">
        <v>412</v>
      </c>
      <c r="L539" s="10">
        <v>810</v>
      </c>
      <c r="M539" s="59">
        <v>455250</v>
      </c>
      <c r="N539" s="10">
        <v>73</v>
      </c>
      <c r="O539" s="10">
        <v>73</v>
      </c>
      <c r="P539" s="59">
        <v>38547</v>
      </c>
      <c r="Q539" s="10">
        <v>1986</v>
      </c>
      <c r="R539" s="59">
        <v>18225212</v>
      </c>
    </row>
    <row r="540" spans="3:18" s="1" customFormat="1" ht="8.85" customHeight="1" x14ac:dyDescent="0.15">
      <c r="C540" s="7" t="s">
        <v>2713</v>
      </c>
      <c r="D540" s="8">
        <v>510</v>
      </c>
      <c r="E540" s="8">
        <v>11559</v>
      </c>
      <c r="F540" s="55">
        <v>7127252</v>
      </c>
      <c r="G540" s="8">
        <v>136</v>
      </c>
      <c r="H540" s="8">
        <v>3304</v>
      </c>
      <c r="I540" s="55">
        <v>1158018.79</v>
      </c>
      <c r="J540" s="8">
        <v>29</v>
      </c>
      <c r="K540" s="8">
        <v>2</v>
      </c>
      <c r="L540" s="8">
        <v>2</v>
      </c>
      <c r="M540" s="55">
        <v>8864</v>
      </c>
      <c r="N540" s="8"/>
      <c r="O540" s="8"/>
      <c r="P540" s="55"/>
      <c r="Q540" s="8">
        <v>512</v>
      </c>
      <c r="R540" s="55">
        <v>7136116</v>
      </c>
    </row>
    <row r="541" spans="3:18" s="1" customFormat="1" ht="8.85" customHeight="1" x14ac:dyDescent="0.15">
      <c r="C541" s="7" t="s">
        <v>2714</v>
      </c>
      <c r="D541" s="10">
        <v>1186</v>
      </c>
      <c r="E541" s="10">
        <v>25319</v>
      </c>
      <c r="F541" s="59">
        <v>16877373</v>
      </c>
      <c r="G541" s="10">
        <v>316</v>
      </c>
      <c r="H541" s="10">
        <v>4489</v>
      </c>
      <c r="I541" s="59">
        <v>1575678.71</v>
      </c>
      <c r="J541" s="10">
        <v>54</v>
      </c>
      <c r="K541" s="10">
        <v>3</v>
      </c>
      <c r="L541" s="10">
        <v>3</v>
      </c>
      <c r="M541" s="59">
        <v>13296</v>
      </c>
      <c r="N541" s="10"/>
      <c r="O541" s="10"/>
      <c r="P541" s="59"/>
      <c r="Q541" s="10">
        <v>1189</v>
      </c>
      <c r="R541" s="59">
        <v>16890669</v>
      </c>
    </row>
    <row r="542" spans="3:18" s="1" customFormat="1" ht="8.85" customHeight="1" x14ac:dyDescent="0.15">
      <c r="C542" s="7" t="s">
        <v>2715</v>
      </c>
      <c r="D542" s="8">
        <v>3502</v>
      </c>
      <c r="E542" s="8">
        <v>69157</v>
      </c>
      <c r="F542" s="55">
        <v>47799301</v>
      </c>
      <c r="G542" s="8">
        <v>864</v>
      </c>
      <c r="H542" s="8">
        <v>14812</v>
      </c>
      <c r="I542" s="55">
        <v>4098338.87</v>
      </c>
      <c r="J542" s="8">
        <v>175</v>
      </c>
      <c r="K542" s="8">
        <v>2</v>
      </c>
      <c r="L542" s="8">
        <v>2</v>
      </c>
      <c r="M542" s="55">
        <v>10282</v>
      </c>
      <c r="N542" s="8"/>
      <c r="O542" s="8"/>
      <c r="P542" s="55"/>
      <c r="Q542" s="8">
        <v>3504</v>
      </c>
      <c r="R542" s="55">
        <v>47809583</v>
      </c>
    </row>
    <row r="543" spans="3:18" s="1" customFormat="1" ht="8.85" customHeight="1" x14ac:dyDescent="0.15">
      <c r="C543" s="7" t="s">
        <v>2716</v>
      </c>
      <c r="D543" s="10">
        <v>2615</v>
      </c>
      <c r="E543" s="10">
        <v>50179</v>
      </c>
      <c r="F543" s="59">
        <v>34212343</v>
      </c>
      <c r="G543" s="10">
        <v>628</v>
      </c>
      <c r="H543" s="10">
        <v>9343</v>
      </c>
      <c r="I543" s="59">
        <v>2588941.12</v>
      </c>
      <c r="J543" s="10">
        <v>140</v>
      </c>
      <c r="K543" s="10">
        <v>4</v>
      </c>
      <c r="L543" s="10">
        <v>4</v>
      </c>
      <c r="M543" s="59">
        <v>21335</v>
      </c>
      <c r="N543" s="10">
        <v>1</v>
      </c>
      <c r="O543" s="10">
        <v>1</v>
      </c>
      <c r="P543" s="59">
        <v>4987</v>
      </c>
      <c r="Q543" s="10">
        <v>2620</v>
      </c>
      <c r="R543" s="59">
        <v>34238665</v>
      </c>
    </row>
    <row r="544" spans="3:18" s="1" customFormat="1" ht="8.85" customHeight="1" x14ac:dyDescent="0.15">
      <c r="C544" s="7" t="s">
        <v>2717</v>
      </c>
      <c r="D544" s="8">
        <v>411</v>
      </c>
      <c r="E544" s="8">
        <v>4314</v>
      </c>
      <c r="F544" s="55">
        <v>1013499</v>
      </c>
      <c r="G544" s="8">
        <v>133</v>
      </c>
      <c r="H544" s="8">
        <v>1119</v>
      </c>
      <c r="I544" s="55">
        <v>178995.18</v>
      </c>
      <c r="J544" s="8">
        <v>18</v>
      </c>
      <c r="K544" s="8">
        <v>68</v>
      </c>
      <c r="L544" s="8">
        <v>107</v>
      </c>
      <c r="M544" s="55">
        <v>25538</v>
      </c>
      <c r="N544" s="8">
        <v>34</v>
      </c>
      <c r="O544" s="8">
        <v>55</v>
      </c>
      <c r="P544" s="55">
        <v>13145</v>
      </c>
      <c r="Q544" s="8">
        <v>513</v>
      </c>
      <c r="R544" s="55">
        <v>1052182</v>
      </c>
    </row>
    <row r="545" spans="3:18" s="1" customFormat="1" ht="8.85" customHeight="1" x14ac:dyDescent="0.15">
      <c r="C545" s="7" t="s">
        <v>2718</v>
      </c>
      <c r="D545" s="10">
        <v>2507</v>
      </c>
      <c r="E545" s="10">
        <v>26090</v>
      </c>
      <c r="F545" s="59">
        <v>6129083</v>
      </c>
      <c r="G545" s="10">
        <v>876</v>
      </c>
      <c r="H545" s="10">
        <v>8136</v>
      </c>
      <c r="I545" s="59">
        <v>1280789.3</v>
      </c>
      <c r="J545" s="10">
        <v>178</v>
      </c>
      <c r="K545" s="10">
        <v>50</v>
      </c>
      <c r="L545" s="10">
        <v>76</v>
      </c>
      <c r="M545" s="59">
        <v>24206</v>
      </c>
      <c r="N545" s="10">
        <v>7</v>
      </c>
      <c r="O545" s="10">
        <v>10</v>
      </c>
      <c r="P545" s="59">
        <v>3170</v>
      </c>
      <c r="Q545" s="10">
        <v>2564</v>
      </c>
      <c r="R545" s="59">
        <v>6156459</v>
      </c>
    </row>
    <row r="546" spans="3:18" s="1" customFormat="1" ht="8.85" customHeight="1" x14ac:dyDescent="0.15">
      <c r="C546" s="7" t="s">
        <v>2719</v>
      </c>
      <c r="D546" s="8">
        <v>1078</v>
      </c>
      <c r="E546" s="8">
        <v>20994</v>
      </c>
      <c r="F546" s="55">
        <v>11551573</v>
      </c>
      <c r="G546" s="8">
        <v>71</v>
      </c>
      <c r="H546" s="8">
        <v>1494</v>
      </c>
      <c r="I546" s="55">
        <v>347598.74</v>
      </c>
      <c r="J546" s="8">
        <v>203</v>
      </c>
      <c r="K546" s="8">
        <v>1</v>
      </c>
      <c r="L546" s="8">
        <v>1</v>
      </c>
      <c r="M546" s="55">
        <v>7955</v>
      </c>
      <c r="N546" s="8"/>
      <c r="O546" s="8"/>
      <c r="P546" s="55"/>
      <c r="Q546" s="8">
        <v>1079</v>
      </c>
      <c r="R546" s="55">
        <v>11559528</v>
      </c>
    </row>
    <row r="547" spans="3:18" s="1" customFormat="1" ht="8.85" customHeight="1" x14ac:dyDescent="0.15">
      <c r="C547" s="7" t="s">
        <v>2720</v>
      </c>
      <c r="D547" s="10">
        <v>1679</v>
      </c>
      <c r="E547" s="10">
        <v>19284</v>
      </c>
      <c r="F547" s="59">
        <v>5185278</v>
      </c>
      <c r="G547" s="10">
        <v>112</v>
      </c>
      <c r="H547" s="10">
        <v>2091</v>
      </c>
      <c r="I547" s="59">
        <v>340421.89</v>
      </c>
      <c r="J547" s="10">
        <v>187</v>
      </c>
      <c r="K547" s="10">
        <v>147</v>
      </c>
      <c r="L547" s="10">
        <v>251</v>
      </c>
      <c r="M547" s="59">
        <v>64642</v>
      </c>
      <c r="N547" s="10">
        <v>103</v>
      </c>
      <c r="O547" s="10">
        <v>611</v>
      </c>
      <c r="P547" s="59">
        <v>157638</v>
      </c>
      <c r="Q547" s="10">
        <v>1929</v>
      </c>
      <c r="R547" s="59">
        <v>5407558</v>
      </c>
    </row>
    <row r="548" spans="3:18" s="1" customFormat="1" ht="8.85" customHeight="1" x14ac:dyDescent="0.15">
      <c r="C548" s="7" t="s">
        <v>2721</v>
      </c>
      <c r="D548" s="8">
        <v>88</v>
      </c>
      <c r="E548" s="8">
        <v>2412</v>
      </c>
      <c r="F548" s="55">
        <v>524464</v>
      </c>
      <c r="G548" s="8">
        <v>17</v>
      </c>
      <c r="H548" s="8">
        <v>339</v>
      </c>
      <c r="I548" s="55">
        <v>56994.2</v>
      </c>
      <c r="J548" s="8">
        <v>2</v>
      </c>
      <c r="K548" s="8">
        <v>2</v>
      </c>
      <c r="L548" s="8">
        <v>4</v>
      </c>
      <c r="M548" s="55">
        <v>996</v>
      </c>
      <c r="N548" s="8"/>
      <c r="O548" s="8"/>
      <c r="P548" s="55"/>
      <c r="Q548" s="8">
        <v>90</v>
      </c>
      <c r="R548" s="55">
        <v>525460</v>
      </c>
    </row>
    <row r="549" spans="3:18" s="1" customFormat="1" ht="8.85" customHeight="1" x14ac:dyDescent="0.15">
      <c r="C549" s="7" t="s">
        <v>2722</v>
      </c>
      <c r="D549" s="10">
        <v>10042</v>
      </c>
      <c r="E549" s="10">
        <v>152751</v>
      </c>
      <c r="F549" s="59">
        <v>51308022</v>
      </c>
      <c r="G549" s="10">
        <v>347</v>
      </c>
      <c r="H549" s="10">
        <v>4515</v>
      </c>
      <c r="I549" s="59">
        <v>757229.86</v>
      </c>
      <c r="J549" s="10">
        <v>326</v>
      </c>
      <c r="K549" s="10">
        <v>480</v>
      </c>
      <c r="L549" s="10">
        <v>940</v>
      </c>
      <c r="M549" s="59">
        <v>222626</v>
      </c>
      <c r="N549" s="10"/>
      <c r="O549" s="10"/>
      <c r="P549" s="59"/>
      <c r="Q549" s="10">
        <v>10522</v>
      </c>
      <c r="R549" s="59">
        <v>51530648</v>
      </c>
    </row>
    <row r="550" spans="3:18" s="1" customFormat="1" ht="8.85" customHeight="1" x14ac:dyDescent="0.15">
      <c r="C550" s="7" t="s">
        <v>2723</v>
      </c>
      <c r="D550" s="8">
        <v>705</v>
      </c>
      <c r="E550" s="8">
        <v>3078</v>
      </c>
      <c r="F550" s="55">
        <v>5032795</v>
      </c>
      <c r="G550" s="8">
        <v>40</v>
      </c>
      <c r="H550" s="8">
        <v>297</v>
      </c>
      <c r="I550" s="55">
        <v>147737.59</v>
      </c>
      <c r="J550" s="8">
        <v>13</v>
      </c>
      <c r="K550" s="8">
        <v>182</v>
      </c>
      <c r="L550" s="8">
        <v>182</v>
      </c>
      <c r="M550" s="55">
        <v>924930</v>
      </c>
      <c r="N550" s="8">
        <v>1</v>
      </c>
      <c r="O550" s="8">
        <v>1</v>
      </c>
      <c r="P550" s="55">
        <v>5098</v>
      </c>
      <c r="Q550" s="8">
        <v>888</v>
      </c>
      <c r="R550" s="55">
        <v>5962823</v>
      </c>
    </row>
    <row r="551" spans="3:18" s="1" customFormat="1" ht="8.85" customHeight="1" x14ac:dyDescent="0.15">
      <c r="C551" s="7" t="s">
        <v>2724</v>
      </c>
      <c r="D551" s="10">
        <v>626</v>
      </c>
      <c r="E551" s="10">
        <v>18252</v>
      </c>
      <c r="F551" s="59">
        <v>9686938</v>
      </c>
      <c r="G551" s="10">
        <v>32</v>
      </c>
      <c r="H551" s="10">
        <v>1216</v>
      </c>
      <c r="I551" s="59">
        <v>481677.92</v>
      </c>
      <c r="J551" s="10">
        <v>17</v>
      </c>
      <c r="K551" s="10">
        <v>11</v>
      </c>
      <c r="L551" s="10">
        <v>11</v>
      </c>
      <c r="M551" s="59">
        <v>118547</v>
      </c>
      <c r="N551" s="10">
        <v>6</v>
      </c>
      <c r="O551" s="10">
        <v>6</v>
      </c>
      <c r="P551" s="59">
        <v>64662</v>
      </c>
      <c r="Q551" s="10">
        <v>643</v>
      </c>
      <c r="R551" s="59">
        <v>9870147</v>
      </c>
    </row>
    <row r="552" spans="3:18" s="1" customFormat="1" ht="8.85" customHeight="1" x14ac:dyDescent="0.15">
      <c r="C552" s="7" t="s">
        <v>2725</v>
      </c>
      <c r="D552" s="8">
        <v>242</v>
      </c>
      <c r="E552" s="8">
        <v>5829</v>
      </c>
      <c r="F552" s="55">
        <v>3257078</v>
      </c>
      <c r="G552" s="8">
        <v>9</v>
      </c>
      <c r="H552" s="8">
        <v>496</v>
      </c>
      <c r="I552" s="55">
        <v>195949.76</v>
      </c>
      <c r="J552" s="8">
        <v>5</v>
      </c>
      <c r="K552" s="8">
        <v>12</v>
      </c>
      <c r="L552" s="8">
        <v>12</v>
      </c>
      <c r="M552" s="55">
        <v>111696</v>
      </c>
      <c r="N552" s="8">
        <v>1</v>
      </c>
      <c r="O552" s="8">
        <v>1</v>
      </c>
      <c r="P552" s="55">
        <v>9308</v>
      </c>
      <c r="Q552" s="8">
        <v>255</v>
      </c>
      <c r="R552" s="55">
        <v>3378082</v>
      </c>
    </row>
    <row r="553" spans="3:18" s="1" customFormat="1" ht="14.1" customHeight="1" x14ac:dyDescent="0.15">
      <c r="C553" s="170" t="s">
        <v>2726</v>
      </c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</row>
    <row r="554" spans="3:18" s="1" customFormat="1" ht="14.65" customHeight="1" x14ac:dyDescent="0.15">
      <c r="C554" s="136"/>
      <c r="D554" s="13">
        <v>896689</v>
      </c>
      <c r="E554" s="13">
        <v>7301049</v>
      </c>
      <c r="F554" s="61">
        <v>4053942323</v>
      </c>
      <c r="G554" s="13">
        <v>71215</v>
      </c>
      <c r="H554" s="13">
        <v>654798</v>
      </c>
      <c r="I554" s="61">
        <v>154682674.80000001</v>
      </c>
      <c r="J554" s="13">
        <v>31855</v>
      </c>
      <c r="K554" s="13">
        <v>177558</v>
      </c>
      <c r="L554" s="13">
        <v>205828</v>
      </c>
      <c r="M554" s="61">
        <v>285369986</v>
      </c>
      <c r="N554" s="13">
        <v>214211</v>
      </c>
      <c r="O554" s="13">
        <v>255365</v>
      </c>
      <c r="P554" s="61">
        <v>308493486</v>
      </c>
      <c r="Q554" s="13">
        <v>1288458</v>
      </c>
      <c r="R554" s="61">
        <v>4647805795</v>
      </c>
    </row>
    <row r="555" spans="3:18" s="1" customFormat="1" ht="16.149999999999999" customHeight="1" x14ac:dyDescent="0.15"/>
    <row r="556" spans="3:18" s="1" customFormat="1" ht="15.75" customHeight="1" x14ac:dyDescent="0.15">
      <c r="C556" s="162" t="s">
        <v>274</v>
      </c>
      <c r="D556" s="177" t="s">
        <v>1994</v>
      </c>
      <c r="E556" s="177"/>
      <c r="F556" s="177"/>
      <c r="G556" s="177" t="s">
        <v>1995</v>
      </c>
      <c r="H556" s="177"/>
      <c r="I556" s="177"/>
      <c r="J556" s="174" t="s">
        <v>1996</v>
      </c>
      <c r="K556" s="177" t="s">
        <v>1997</v>
      </c>
      <c r="L556" s="177"/>
      <c r="M556" s="177"/>
      <c r="N556" s="177" t="s">
        <v>1998</v>
      </c>
      <c r="O556" s="177"/>
      <c r="P556" s="177"/>
      <c r="Q556" s="177" t="s">
        <v>832</v>
      </c>
      <c r="R556" s="177"/>
    </row>
    <row r="557" spans="3:18" s="1" customFormat="1" ht="14.65" customHeight="1" x14ac:dyDescent="0.15">
      <c r="C557" s="162"/>
      <c r="D557" s="50" t="s">
        <v>892</v>
      </c>
      <c r="E557" s="50" t="s">
        <v>1802</v>
      </c>
      <c r="F557" s="50" t="s">
        <v>1999</v>
      </c>
      <c r="G557" s="50" t="s">
        <v>892</v>
      </c>
      <c r="H557" s="50" t="s">
        <v>1802</v>
      </c>
      <c r="I557" s="50" t="s">
        <v>1999</v>
      </c>
      <c r="J557" s="174"/>
      <c r="K557" s="50" t="s">
        <v>892</v>
      </c>
      <c r="L557" s="50" t="s">
        <v>1802</v>
      </c>
      <c r="M557" s="50" t="s">
        <v>1999</v>
      </c>
      <c r="N557" s="50" t="s">
        <v>892</v>
      </c>
      <c r="O557" s="50" t="s">
        <v>1802</v>
      </c>
      <c r="P557" s="50" t="s">
        <v>1999</v>
      </c>
      <c r="Q557" s="50" t="s">
        <v>892</v>
      </c>
      <c r="R557" s="50" t="s">
        <v>1999</v>
      </c>
    </row>
    <row r="558" spans="3:18" s="1" customFormat="1" ht="14.65" customHeight="1" x14ac:dyDescent="0.15">
      <c r="C558" s="207" t="s">
        <v>2727</v>
      </c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</row>
    <row r="559" spans="3:18" s="1" customFormat="1" ht="8.85" customHeight="1" x14ac:dyDescent="0.15">
      <c r="C559" s="7" t="s">
        <v>2193</v>
      </c>
      <c r="D559" s="8">
        <v>2</v>
      </c>
      <c r="E559" s="8">
        <v>82</v>
      </c>
      <c r="F559" s="55">
        <v>21542</v>
      </c>
      <c r="G559" s="8"/>
      <c r="H559" s="8">
        <v>0</v>
      </c>
      <c r="I559" s="55"/>
      <c r="J559" s="8"/>
      <c r="K559" s="8"/>
      <c r="L559" s="8"/>
      <c r="M559" s="55"/>
      <c r="N559" s="8"/>
      <c r="O559" s="8"/>
      <c r="P559" s="55"/>
      <c r="Q559" s="8">
        <v>2</v>
      </c>
      <c r="R559" s="55">
        <v>21542</v>
      </c>
    </row>
    <row r="560" spans="3:18" s="1" customFormat="1" ht="8.85" customHeight="1" x14ac:dyDescent="0.15">
      <c r="C560" s="7" t="s">
        <v>2195</v>
      </c>
      <c r="D560" s="10">
        <v>2762</v>
      </c>
      <c r="E560" s="10">
        <v>135981</v>
      </c>
      <c r="F560" s="59">
        <v>55942635</v>
      </c>
      <c r="G560" s="10">
        <v>69</v>
      </c>
      <c r="H560" s="10">
        <v>1978</v>
      </c>
      <c r="I560" s="59">
        <v>327645</v>
      </c>
      <c r="J560" s="10"/>
      <c r="K560" s="10"/>
      <c r="L560" s="10"/>
      <c r="M560" s="59"/>
      <c r="N560" s="10">
        <v>268</v>
      </c>
      <c r="O560" s="10">
        <v>3371</v>
      </c>
      <c r="P560" s="59">
        <v>985313</v>
      </c>
      <c r="Q560" s="10">
        <v>3030</v>
      </c>
      <c r="R560" s="59">
        <v>56927948</v>
      </c>
    </row>
    <row r="561" spans="3:18" s="1" customFormat="1" ht="8.85" customHeight="1" x14ac:dyDescent="0.15">
      <c r="C561" s="7" t="s">
        <v>2196</v>
      </c>
      <c r="D561" s="8">
        <v>2</v>
      </c>
      <c r="E561" s="8">
        <v>60</v>
      </c>
      <c r="F561" s="55">
        <v>14679</v>
      </c>
      <c r="G561" s="8">
        <v>1</v>
      </c>
      <c r="H561" s="8">
        <v>8</v>
      </c>
      <c r="I561" s="55">
        <v>865.20000000000095</v>
      </c>
      <c r="J561" s="8"/>
      <c r="K561" s="8"/>
      <c r="L561" s="8"/>
      <c r="M561" s="55"/>
      <c r="N561" s="8"/>
      <c r="O561" s="8"/>
      <c r="P561" s="55"/>
      <c r="Q561" s="8">
        <v>2</v>
      </c>
      <c r="R561" s="55">
        <v>14679</v>
      </c>
    </row>
    <row r="562" spans="3:18" s="1" customFormat="1" ht="8.85" customHeight="1" x14ac:dyDescent="0.15">
      <c r="C562" s="7" t="s">
        <v>2197</v>
      </c>
      <c r="D562" s="10">
        <v>11</v>
      </c>
      <c r="E562" s="10">
        <v>249</v>
      </c>
      <c r="F562" s="59">
        <v>61777</v>
      </c>
      <c r="G562" s="10">
        <v>1</v>
      </c>
      <c r="H562" s="10">
        <v>18</v>
      </c>
      <c r="I562" s="59">
        <v>1946.2</v>
      </c>
      <c r="J562" s="10"/>
      <c r="K562" s="10"/>
      <c r="L562" s="10"/>
      <c r="M562" s="59"/>
      <c r="N562" s="10"/>
      <c r="O562" s="10"/>
      <c r="P562" s="59"/>
      <c r="Q562" s="10">
        <v>11</v>
      </c>
      <c r="R562" s="59">
        <v>61777</v>
      </c>
    </row>
    <row r="563" spans="3:18" s="1" customFormat="1" ht="8.85" customHeight="1" x14ac:dyDescent="0.15">
      <c r="C563" s="7" t="s">
        <v>2198</v>
      </c>
      <c r="D563" s="8">
        <v>13758</v>
      </c>
      <c r="E563" s="8">
        <v>526325</v>
      </c>
      <c r="F563" s="55">
        <v>199751224</v>
      </c>
      <c r="G563" s="8">
        <v>1453</v>
      </c>
      <c r="H563" s="8">
        <v>18207</v>
      </c>
      <c r="I563" s="55">
        <v>2850843.08</v>
      </c>
      <c r="J563" s="8"/>
      <c r="K563" s="8"/>
      <c r="L563" s="8"/>
      <c r="M563" s="55"/>
      <c r="N563" s="8">
        <v>575</v>
      </c>
      <c r="O563" s="8">
        <v>9352</v>
      </c>
      <c r="P563" s="55">
        <v>2602424</v>
      </c>
      <c r="Q563" s="8">
        <v>14333</v>
      </c>
      <c r="R563" s="55">
        <v>202353648</v>
      </c>
    </row>
    <row r="564" spans="3:18" s="1" customFormat="1" ht="8.85" customHeight="1" x14ac:dyDescent="0.15">
      <c r="C564" s="7" t="s">
        <v>2199</v>
      </c>
      <c r="D564" s="10">
        <v>1175</v>
      </c>
      <c r="E564" s="10">
        <v>36517</v>
      </c>
      <c r="F564" s="59">
        <v>14282660</v>
      </c>
      <c r="G564" s="10">
        <v>38</v>
      </c>
      <c r="H564" s="10">
        <v>454</v>
      </c>
      <c r="I564" s="59">
        <v>72474.100000000006</v>
      </c>
      <c r="J564" s="10"/>
      <c r="K564" s="10"/>
      <c r="L564" s="10"/>
      <c r="M564" s="59"/>
      <c r="N564" s="10">
        <v>93</v>
      </c>
      <c r="O564" s="10">
        <v>1339</v>
      </c>
      <c r="P564" s="59">
        <v>372620</v>
      </c>
      <c r="Q564" s="10">
        <v>1268</v>
      </c>
      <c r="R564" s="59">
        <v>14655280</v>
      </c>
    </row>
    <row r="565" spans="3:18" s="1" customFormat="1" ht="8.85" customHeight="1" x14ac:dyDescent="0.15">
      <c r="C565" s="7" t="s">
        <v>2200</v>
      </c>
      <c r="D565" s="8">
        <v>148</v>
      </c>
      <c r="E565" s="8">
        <v>5498</v>
      </c>
      <c r="F565" s="55">
        <v>2089927</v>
      </c>
      <c r="G565" s="8">
        <v>2</v>
      </c>
      <c r="H565" s="8">
        <v>78</v>
      </c>
      <c r="I565" s="55">
        <v>12480.06</v>
      </c>
      <c r="J565" s="8"/>
      <c r="K565" s="8"/>
      <c r="L565" s="8"/>
      <c r="M565" s="55"/>
      <c r="N565" s="8"/>
      <c r="O565" s="8"/>
      <c r="P565" s="55"/>
      <c r="Q565" s="8">
        <v>148</v>
      </c>
      <c r="R565" s="55">
        <v>2089927</v>
      </c>
    </row>
    <row r="566" spans="3:18" s="1" customFormat="1" ht="8.85" customHeight="1" x14ac:dyDescent="0.15">
      <c r="C566" s="7" t="s">
        <v>2201</v>
      </c>
      <c r="D566" s="10">
        <v>9</v>
      </c>
      <c r="E566" s="10">
        <v>426</v>
      </c>
      <c r="F566" s="59">
        <v>153118</v>
      </c>
      <c r="G566" s="10">
        <v>1</v>
      </c>
      <c r="H566" s="10">
        <v>63</v>
      </c>
      <c r="I566" s="59">
        <v>10080.030000000001</v>
      </c>
      <c r="J566" s="10"/>
      <c r="K566" s="10"/>
      <c r="L566" s="10"/>
      <c r="M566" s="59"/>
      <c r="N566" s="10"/>
      <c r="O566" s="10"/>
      <c r="P566" s="59"/>
      <c r="Q566" s="10">
        <v>9</v>
      </c>
      <c r="R566" s="59">
        <v>153118</v>
      </c>
    </row>
    <row r="567" spans="3:18" s="1" customFormat="1" ht="8.85" customHeight="1" x14ac:dyDescent="0.15">
      <c r="C567" s="7" t="s">
        <v>2202</v>
      </c>
      <c r="D567" s="8">
        <v>40</v>
      </c>
      <c r="E567" s="8">
        <v>1187</v>
      </c>
      <c r="F567" s="55">
        <v>343716</v>
      </c>
      <c r="G567" s="8">
        <v>3</v>
      </c>
      <c r="H567" s="8">
        <v>124</v>
      </c>
      <c r="I567" s="55">
        <v>16139.4</v>
      </c>
      <c r="J567" s="8"/>
      <c r="K567" s="8"/>
      <c r="L567" s="8"/>
      <c r="M567" s="55"/>
      <c r="N567" s="8"/>
      <c r="O567" s="8"/>
      <c r="P567" s="55"/>
      <c r="Q567" s="8">
        <v>40</v>
      </c>
      <c r="R567" s="55">
        <v>343716</v>
      </c>
    </row>
    <row r="568" spans="3:18" s="1" customFormat="1" ht="8.85" customHeight="1" x14ac:dyDescent="0.15">
      <c r="C568" s="7" t="s">
        <v>2203</v>
      </c>
      <c r="D568" s="10">
        <v>113</v>
      </c>
      <c r="E568" s="10">
        <v>3044</v>
      </c>
      <c r="F568" s="59">
        <v>931033</v>
      </c>
      <c r="G568" s="10">
        <v>10</v>
      </c>
      <c r="H568" s="10">
        <v>65</v>
      </c>
      <c r="I568" s="59">
        <v>8181.7999999999902</v>
      </c>
      <c r="J568" s="10"/>
      <c r="K568" s="10"/>
      <c r="L568" s="10"/>
      <c r="M568" s="59"/>
      <c r="N568" s="10">
        <v>2</v>
      </c>
      <c r="O568" s="10">
        <v>38</v>
      </c>
      <c r="P568" s="59">
        <v>8597</v>
      </c>
      <c r="Q568" s="10">
        <v>115</v>
      </c>
      <c r="R568" s="59">
        <v>939630</v>
      </c>
    </row>
    <row r="569" spans="3:18" s="1" customFormat="1" ht="8.85" customHeight="1" x14ac:dyDescent="0.15">
      <c r="C569" s="7" t="s">
        <v>2204</v>
      </c>
      <c r="D569" s="8">
        <v>419</v>
      </c>
      <c r="E569" s="8">
        <v>13487</v>
      </c>
      <c r="F569" s="55">
        <v>4144296</v>
      </c>
      <c r="G569" s="8">
        <v>34</v>
      </c>
      <c r="H569" s="8">
        <v>506</v>
      </c>
      <c r="I569" s="55">
        <v>65034</v>
      </c>
      <c r="J569" s="8"/>
      <c r="K569" s="8"/>
      <c r="L569" s="8"/>
      <c r="M569" s="55"/>
      <c r="N569" s="8">
        <v>3</v>
      </c>
      <c r="O569" s="8">
        <v>117</v>
      </c>
      <c r="P569" s="55">
        <v>26468</v>
      </c>
      <c r="Q569" s="8">
        <v>422</v>
      </c>
      <c r="R569" s="55">
        <v>4170764</v>
      </c>
    </row>
    <row r="570" spans="3:18" s="1" customFormat="1" ht="8.85" customHeight="1" x14ac:dyDescent="0.15">
      <c r="C570" s="7" t="s">
        <v>2205</v>
      </c>
      <c r="D570" s="10">
        <v>865</v>
      </c>
      <c r="E570" s="10">
        <v>25100</v>
      </c>
      <c r="F570" s="59">
        <v>7577015</v>
      </c>
      <c r="G570" s="10">
        <v>123</v>
      </c>
      <c r="H570" s="10">
        <v>1286</v>
      </c>
      <c r="I570" s="59">
        <v>164621.04</v>
      </c>
      <c r="J570" s="10"/>
      <c r="K570" s="10"/>
      <c r="L570" s="10"/>
      <c r="M570" s="59"/>
      <c r="N570" s="10">
        <v>41</v>
      </c>
      <c r="O570" s="10">
        <v>781</v>
      </c>
      <c r="P570" s="59">
        <v>176684</v>
      </c>
      <c r="Q570" s="10">
        <v>906</v>
      </c>
      <c r="R570" s="59">
        <v>7753699</v>
      </c>
    </row>
    <row r="571" spans="3:18" s="1" customFormat="1" ht="8.85" customHeight="1" x14ac:dyDescent="0.15">
      <c r="C571" s="7" t="s">
        <v>2208</v>
      </c>
      <c r="D571" s="8">
        <v>641</v>
      </c>
      <c r="E571" s="8">
        <v>64909</v>
      </c>
      <c r="F571" s="55">
        <v>26117093</v>
      </c>
      <c r="G571" s="8">
        <v>102</v>
      </c>
      <c r="H571" s="8">
        <v>2175</v>
      </c>
      <c r="I571" s="55">
        <v>354412.22</v>
      </c>
      <c r="J571" s="8"/>
      <c r="K571" s="8"/>
      <c r="L571" s="8"/>
      <c r="M571" s="55"/>
      <c r="N571" s="8">
        <v>4</v>
      </c>
      <c r="O571" s="8">
        <v>23</v>
      </c>
      <c r="P571" s="55">
        <v>6722</v>
      </c>
      <c r="Q571" s="8">
        <v>645</v>
      </c>
      <c r="R571" s="55">
        <v>26123815</v>
      </c>
    </row>
    <row r="572" spans="3:18" s="1" customFormat="1" ht="8.85" customHeight="1" x14ac:dyDescent="0.15">
      <c r="C572" s="7" t="s">
        <v>2209</v>
      </c>
      <c r="D572" s="10">
        <v>29</v>
      </c>
      <c r="E572" s="10">
        <v>300</v>
      </c>
      <c r="F572" s="59">
        <v>78744</v>
      </c>
      <c r="G572" s="10"/>
      <c r="H572" s="10">
        <v>0</v>
      </c>
      <c r="I572" s="59"/>
      <c r="J572" s="10"/>
      <c r="K572" s="10"/>
      <c r="L572" s="10"/>
      <c r="M572" s="59"/>
      <c r="N572" s="10">
        <v>160</v>
      </c>
      <c r="O572" s="10">
        <v>195</v>
      </c>
      <c r="P572" s="59">
        <v>35692</v>
      </c>
      <c r="Q572" s="10">
        <v>189</v>
      </c>
      <c r="R572" s="59">
        <v>114436</v>
      </c>
    </row>
    <row r="573" spans="3:18" s="1" customFormat="1" ht="8.85" customHeight="1" x14ac:dyDescent="0.15">
      <c r="C573" s="7" t="s">
        <v>2210</v>
      </c>
      <c r="D573" s="8">
        <v>137</v>
      </c>
      <c r="E573" s="8">
        <v>10390</v>
      </c>
      <c r="F573" s="55">
        <v>4009887</v>
      </c>
      <c r="G573" s="8">
        <v>11</v>
      </c>
      <c r="H573" s="8">
        <v>462</v>
      </c>
      <c r="I573" s="55">
        <v>74605.1700000001</v>
      </c>
      <c r="J573" s="8"/>
      <c r="K573" s="8"/>
      <c r="L573" s="8"/>
      <c r="M573" s="55"/>
      <c r="N573" s="8">
        <v>3</v>
      </c>
      <c r="O573" s="8">
        <v>121</v>
      </c>
      <c r="P573" s="55">
        <v>34157</v>
      </c>
      <c r="Q573" s="8">
        <v>140</v>
      </c>
      <c r="R573" s="55">
        <v>4044044</v>
      </c>
    </row>
    <row r="574" spans="3:18" s="1" customFormat="1" ht="8.85" customHeight="1" x14ac:dyDescent="0.15">
      <c r="C574" s="7" t="s">
        <v>2211</v>
      </c>
      <c r="D574" s="10">
        <v>36</v>
      </c>
      <c r="E574" s="10">
        <v>2001</v>
      </c>
      <c r="F574" s="59">
        <v>767453</v>
      </c>
      <c r="G574" s="10"/>
      <c r="H574" s="10">
        <v>0</v>
      </c>
      <c r="I574" s="59"/>
      <c r="J574" s="10"/>
      <c r="K574" s="10"/>
      <c r="L574" s="10"/>
      <c r="M574" s="59"/>
      <c r="N574" s="10"/>
      <c r="O574" s="10"/>
      <c r="P574" s="59"/>
      <c r="Q574" s="10">
        <v>36</v>
      </c>
      <c r="R574" s="59">
        <v>767453</v>
      </c>
    </row>
    <row r="575" spans="3:18" s="1" customFormat="1" ht="8.85" customHeight="1" x14ac:dyDescent="0.15">
      <c r="C575" s="7" t="s">
        <v>2212</v>
      </c>
      <c r="D575" s="8">
        <v>45</v>
      </c>
      <c r="E575" s="8">
        <v>1860</v>
      </c>
      <c r="F575" s="55">
        <v>712431</v>
      </c>
      <c r="G575" s="8"/>
      <c r="H575" s="8">
        <v>0</v>
      </c>
      <c r="I575" s="55"/>
      <c r="J575" s="8"/>
      <c r="K575" s="8"/>
      <c r="L575" s="8"/>
      <c r="M575" s="55"/>
      <c r="N575" s="8"/>
      <c r="O575" s="8"/>
      <c r="P575" s="55"/>
      <c r="Q575" s="8">
        <v>45</v>
      </c>
      <c r="R575" s="55">
        <v>712431</v>
      </c>
    </row>
    <row r="576" spans="3:18" s="1" customFormat="1" ht="8.85" customHeight="1" x14ac:dyDescent="0.15">
      <c r="C576" s="7" t="s">
        <v>2214</v>
      </c>
      <c r="D576" s="10">
        <v>1</v>
      </c>
      <c r="E576" s="10">
        <v>12</v>
      </c>
      <c r="F576" s="59">
        <v>2919</v>
      </c>
      <c r="G576" s="10"/>
      <c r="H576" s="10">
        <v>0</v>
      </c>
      <c r="I576" s="59"/>
      <c r="J576" s="10"/>
      <c r="K576" s="10"/>
      <c r="L576" s="10"/>
      <c r="M576" s="59"/>
      <c r="N576" s="10"/>
      <c r="O576" s="10"/>
      <c r="P576" s="59"/>
      <c r="Q576" s="10">
        <v>1</v>
      </c>
      <c r="R576" s="59">
        <v>2919</v>
      </c>
    </row>
    <row r="577" spans="3:18" s="1" customFormat="1" ht="8.85" customHeight="1" x14ac:dyDescent="0.15">
      <c r="C577" s="7" t="s">
        <v>2217</v>
      </c>
      <c r="D577" s="8">
        <v>799</v>
      </c>
      <c r="E577" s="8">
        <v>22808</v>
      </c>
      <c r="F577" s="55">
        <v>5397485</v>
      </c>
      <c r="G577" s="8">
        <v>162</v>
      </c>
      <c r="H577" s="8">
        <v>2868</v>
      </c>
      <c r="I577" s="55">
        <v>296545.99</v>
      </c>
      <c r="J577" s="8"/>
      <c r="K577" s="8"/>
      <c r="L577" s="8"/>
      <c r="M577" s="55"/>
      <c r="N577" s="8">
        <v>37</v>
      </c>
      <c r="O577" s="8">
        <v>210</v>
      </c>
      <c r="P577" s="55">
        <v>38472</v>
      </c>
      <c r="Q577" s="8">
        <v>836</v>
      </c>
      <c r="R577" s="55">
        <v>5435957</v>
      </c>
    </row>
    <row r="578" spans="3:18" s="1" customFormat="1" ht="8.85" customHeight="1" x14ac:dyDescent="0.15">
      <c r="C578" s="7" t="s">
        <v>2218</v>
      </c>
      <c r="D578" s="10">
        <v>1534</v>
      </c>
      <c r="E578" s="10">
        <v>43269</v>
      </c>
      <c r="F578" s="59">
        <v>13095292</v>
      </c>
      <c r="G578" s="10">
        <v>270</v>
      </c>
      <c r="H578" s="10">
        <v>2997</v>
      </c>
      <c r="I578" s="59">
        <v>381018.76</v>
      </c>
      <c r="J578" s="10"/>
      <c r="K578" s="10"/>
      <c r="L578" s="10"/>
      <c r="M578" s="59"/>
      <c r="N578" s="10">
        <v>220</v>
      </c>
      <c r="O578" s="10">
        <v>1213</v>
      </c>
      <c r="P578" s="59">
        <v>274382</v>
      </c>
      <c r="Q578" s="10">
        <v>1754</v>
      </c>
      <c r="R578" s="59">
        <v>13369674</v>
      </c>
    </row>
    <row r="579" spans="3:18" s="1" customFormat="1" ht="8.85" customHeight="1" x14ac:dyDescent="0.15">
      <c r="C579" s="7" t="s">
        <v>2228</v>
      </c>
      <c r="D579" s="8">
        <v>4</v>
      </c>
      <c r="E579" s="8">
        <v>23</v>
      </c>
      <c r="F579" s="55">
        <v>4325</v>
      </c>
      <c r="G579" s="8"/>
      <c r="H579" s="8">
        <v>0</v>
      </c>
      <c r="I579" s="55"/>
      <c r="J579" s="8"/>
      <c r="K579" s="8"/>
      <c r="L579" s="8"/>
      <c r="M579" s="55"/>
      <c r="N579" s="8"/>
      <c r="O579" s="8"/>
      <c r="P579" s="55"/>
      <c r="Q579" s="8">
        <v>4</v>
      </c>
      <c r="R579" s="55">
        <v>4325</v>
      </c>
    </row>
    <row r="580" spans="3:18" s="1" customFormat="1" ht="8.85" customHeight="1" x14ac:dyDescent="0.15">
      <c r="C580" s="7" t="s">
        <v>2230</v>
      </c>
      <c r="D580" s="10">
        <v>3</v>
      </c>
      <c r="E580" s="10">
        <v>14</v>
      </c>
      <c r="F580" s="59">
        <v>2366</v>
      </c>
      <c r="G580" s="10"/>
      <c r="H580" s="10">
        <v>0</v>
      </c>
      <c r="I580" s="59"/>
      <c r="J580" s="10"/>
      <c r="K580" s="10"/>
      <c r="L580" s="10"/>
      <c r="M580" s="59"/>
      <c r="N580" s="10"/>
      <c r="O580" s="10"/>
      <c r="P580" s="59"/>
      <c r="Q580" s="10">
        <v>3</v>
      </c>
      <c r="R580" s="59">
        <v>2366</v>
      </c>
    </row>
    <row r="581" spans="3:18" s="1" customFormat="1" ht="8.85" customHeight="1" x14ac:dyDescent="0.15">
      <c r="C581" s="7" t="s">
        <v>2231</v>
      </c>
      <c r="D581" s="8">
        <v>37</v>
      </c>
      <c r="E581" s="8">
        <v>284</v>
      </c>
      <c r="F581" s="55">
        <v>53422</v>
      </c>
      <c r="G581" s="8"/>
      <c r="H581" s="8">
        <v>0</v>
      </c>
      <c r="I581" s="55"/>
      <c r="J581" s="8"/>
      <c r="K581" s="8"/>
      <c r="L581" s="8"/>
      <c r="M581" s="55"/>
      <c r="N581" s="8">
        <v>3</v>
      </c>
      <c r="O581" s="8">
        <v>4</v>
      </c>
      <c r="P581" s="55">
        <v>520</v>
      </c>
      <c r="Q581" s="8">
        <v>40</v>
      </c>
      <c r="R581" s="55">
        <v>53942</v>
      </c>
    </row>
    <row r="582" spans="3:18" s="1" customFormat="1" ht="8.85" customHeight="1" x14ac:dyDescent="0.15">
      <c r="C582" s="7" t="s">
        <v>2252</v>
      </c>
      <c r="D582" s="10">
        <v>1</v>
      </c>
      <c r="E582" s="10">
        <v>17</v>
      </c>
      <c r="F582" s="59">
        <v>2872</v>
      </c>
      <c r="G582" s="10"/>
      <c r="H582" s="10">
        <v>0</v>
      </c>
      <c r="I582" s="59"/>
      <c r="J582" s="10"/>
      <c r="K582" s="10"/>
      <c r="L582" s="10"/>
      <c r="M582" s="59"/>
      <c r="N582" s="10"/>
      <c r="O582" s="10"/>
      <c r="P582" s="59"/>
      <c r="Q582" s="10">
        <v>1</v>
      </c>
      <c r="R582" s="59">
        <v>2872</v>
      </c>
    </row>
    <row r="583" spans="3:18" s="1" customFormat="1" ht="8.85" customHeight="1" x14ac:dyDescent="0.15">
      <c r="C583" s="7" t="s">
        <v>2256</v>
      </c>
      <c r="D583" s="8">
        <v>645</v>
      </c>
      <c r="E583" s="8">
        <v>4633</v>
      </c>
      <c r="F583" s="55">
        <v>759094</v>
      </c>
      <c r="G583" s="8">
        <v>35</v>
      </c>
      <c r="H583" s="8">
        <v>227</v>
      </c>
      <c r="I583" s="55">
        <v>15337.5</v>
      </c>
      <c r="J583" s="8"/>
      <c r="K583" s="8"/>
      <c r="L583" s="8"/>
      <c r="M583" s="55"/>
      <c r="N583" s="8"/>
      <c r="O583" s="8"/>
      <c r="P583" s="55"/>
      <c r="Q583" s="8">
        <v>645</v>
      </c>
      <c r="R583" s="55">
        <v>759094</v>
      </c>
    </row>
    <row r="584" spans="3:18" s="1" customFormat="1" ht="8.85" customHeight="1" x14ac:dyDescent="0.15">
      <c r="C584" s="7" t="s">
        <v>2257</v>
      </c>
      <c r="D584" s="10">
        <v>10</v>
      </c>
      <c r="E584" s="10">
        <v>88</v>
      </c>
      <c r="F584" s="59">
        <v>16553</v>
      </c>
      <c r="G584" s="10"/>
      <c r="H584" s="10">
        <v>0</v>
      </c>
      <c r="I584" s="59"/>
      <c r="J584" s="10"/>
      <c r="K584" s="10"/>
      <c r="L584" s="10"/>
      <c r="M584" s="59"/>
      <c r="N584" s="10">
        <v>2</v>
      </c>
      <c r="O584" s="10">
        <v>2</v>
      </c>
      <c r="P584" s="59">
        <v>260</v>
      </c>
      <c r="Q584" s="10">
        <v>12</v>
      </c>
      <c r="R584" s="59">
        <v>16813</v>
      </c>
    </row>
    <row r="585" spans="3:18" s="1" customFormat="1" ht="8.85" customHeight="1" x14ac:dyDescent="0.15">
      <c r="C585" s="7" t="s">
        <v>2261</v>
      </c>
      <c r="D585" s="8">
        <v>64</v>
      </c>
      <c r="E585" s="8">
        <v>1141</v>
      </c>
      <c r="F585" s="55">
        <v>243329</v>
      </c>
      <c r="G585" s="8">
        <v>23</v>
      </c>
      <c r="H585" s="8">
        <v>257</v>
      </c>
      <c r="I585" s="55">
        <v>25156.13</v>
      </c>
      <c r="J585" s="8"/>
      <c r="K585" s="8"/>
      <c r="L585" s="8"/>
      <c r="M585" s="55"/>
      <c r="N585" s="8"/>
      <c r="O585" s="8"/>
      <c r="P585" s="55"/>
      <c r="Q585" s="8">
        <v>64</v>
      </c>
      <c r="R585" s="55">
        <v>243329</v>
      </c>
    </row>
    <row r="586" spans="3:18" s="1" customFormat="1" ht="8.85" customHeight="1" x14ac:dyDescent="0.15">
      <c r="C586" s="7" t="s">
        <v>2262</v>
      </c>
      <c r="D586" s="10">
        <v>7</v>
      </c>
      <c r="E586" s="10">
        <v>194</v>
      </c>
      <c r="F586" s="59">
        <v>31590</v>
      </c>
      <c r="G586" s="10">
        <v>6</v>
      </c>
      <c r="H586" s="10">
        <v>103</v>
      </c>
      <c r="I586" s="59">
        <v>9679.26</v>
      </c>
      <c r="J586" s="10"/>
      <c r="K586" s="10"/>
      <c r="L586" s="10"/>
      <c r="M586" s="59"/>
      <c r="N586" s="10"/>
      <c r="O586" s="10"/>
      <c r="P586" s="59"/>
      <c r="Q586" s="10">
        <v>7</v>
      </c>
      <c r="R586" s="59">
        <v>31590</v>
      </c>
    </row>
    <row r="587" spans="3:18" s="1" customFormat="1" ht="8.85" customHeight="1" x14ac:dyDescent="0.15">
      <c r="C587" s="7" t="s">
        <v>2263</v>
      </c>
      <c r="D587" s="8">
        <v>4</v>
      </c>
      <c r="E587" s="8">
        <v>45</v>
      </c>
      <c r="F587" s="55">
        <v>10784</v>
      </c>
      <c r="G587" s="8"/>
      <c r="H587" s="8">
        <v>0</v>
      </c>
      <c r="I587" s="55"/>
      <c r="J587" s="8"/>
      <c r="K587" s="8"/>
      <c r="L587" s="8"/>
      <c r="M587" s="55"/>
      <c r="N587" s="8"/>
      <c r="O587" s="8"/>
      <c r="P587" s="55"/>
      <c r="Q587" s="8">
        <v>4</v>
      </c>
      <c r="R587" s="55">
        <v>10784</v>
      </c>
    </row>
    <row r="588" spans="3:18" s="1" customFormat="1" ht="8.85" customHeight="1" x14ac:dyDescent="0.15">
      <c r="C588" s="7" t="s">
        <v>2265</v>
      </c>
      <c r="D588" s="10">
        <v>8</v>
      </c>
      <c r="E588" s="10">
        <v>154</v>
      </c>
      <c r="F588" s="59">
        <v>39861</v>
      </c>
      <c r="G588" s="10">
        <v>4</v>
      </c>
      <c r="H588" s="10">
        <v>25</v>
      </c>
      <c r="I588" s="59">
        <v>2897.48</v>
      </c>
      <c r="J588" s="10"/>
      <c r="K588" s="10"/>
      <c r="L588" s="10"/>
      <c r="M588" s="59"/>
      <c r="N588" s="10"/>
      <c r="O588" s="10"/>
      <c r="P588" s="59"/>
      <c r="Q588" s="10">
        <v>8</v>
      </c>
      <c r="R588" s="59">
        <v>39861</v>
      </c>
    </row>
    <row r="589" spans="3:18" s="1" customFormat="1" ht="8.85" customHeight="1" x14ac:dyDescent="0.15">
      <c r="C589" s="7" t="s">
        <v>2268</v>
      </c>
      <c r="D589" s="8">
        <v>3</v>
      </c>
      <c r="E589" s="8">
        <v>32</v>
      </c>
      <c r="F589" s="55">
        <v>7803</v>
      </c>
      <c r="G589" s="8"/>
      <c r="H589" s="8">
        <v>0</v>
      </c>
      <c r="I589" s="55"/>
      <c r="J589" s="8"/>
      <c r="K589" s="8"/>
      <c r="L589" s="8"/>
      <c r="M589" s="55"/>
      <c r="N589" s="8"/>
      <c r="O589" s="8"/>
      <c r="P589" s="55"/>
      <c r="Q589" s="8">
        <v>3</v>
      </c>
      <c r="R589" s="55">
        <v>7803</v>
      </c>
    </row>
    <row r="590" spans="3:18" s="1" customFormat="1" ht="8.85" customHeight="1" x14ac:dyDescent="0.15">
      <c r="C590" s="7" t="s">
        <v>2269</v>
      </c>
      <c r="D590" s="10">
        <v>6</v>
      </c>
      <c r="E590" s="10">
        <v>74</v>
      </c>
      <c r="F590" s="59">
        <v>17656</v>
      </c>
      <c r="G590" s="10">
        <v>1</v>
      </c>
      <c r="H590" s="10">
        <v>6</v>
      </c>
      <c r="I590" s="59">
        <v>601.87</v>
      </c>
      <c r="J590" s="10"/>
      <c r="K590" s="10"/>
      <c r="L590" s="10"/>
      <c r="M590" s="59"/>
      <c r="N590" s="10"/>
      <c r="O590" s="10"/>
      <c r="P590" s="59"/>
      <c r="Q590" s="10">
        <v>6</v>
      </c>
      <c r="R590" s="59">
        <v>17656</v>
      </c>
    </row>
    <row r="591" spans="3:18" s="1" customFormat="1" ht="8.85" customHeight="1" x14ac:dyDescent="0.15">
      <c r="C591" s="7" t="s">
        <v>2270</v>
      </c>
      <c r="D591" s="8">
        <v>3236</v>
      </c>
      <c r="E591" s="8">
        <v>77212</v>
      </c>
      <c r="F591" s="55">
        <v>22896423</v>
      </c>
      <c r="G591" s="8">
        <v>206</v>
      </c>
      <c r="H591" s="8">
        <v>1724</v>
      </c>
      <c r="I591" s="55">
        <v>207835.8</v>
      </c>
      <c r="J591" s="8"/>
      <c r="K591" s="8"/>
      <c r="L591" s="8"/>
      <c r="M591" s="55"/>
      <c r="N591" s="8"/>
      <c r="O591" s="8"/>
      <c r="P591" s="55"/>
      <c r="Q591" s="8">
        <v>3236</v>
      </c>
      <c r="R591" s="55">
        <v>22896423</v>
      </c>
    </row>
    <row r="592" spans="3:18" s="1" customFormat="1" ht="8.85" customHeight="1" x14ac:dyDescent="0.15">
      <c r="C592" s="7" t="s">
        <v>2271</v>
      </c>
      <c r="D592" s="10">
        <v>3305</v>
      </c>
      <c r="E592" s="10">
        <v>80477</v>
      </c>
      <c r="F592" s="59">
        <v>23635345</v>
      </c>
      <c r="G592" s="10">
        <v>177</v>
      </c>
      <c r="H592" s="10">
        <v>1854</v>
      </c>
      <c r="I592" s="59">
        <v>222457.1</v>
      </c>
      <c r="J592" s="10"/>
      <c r="K592" s="10"/>
      <c r="L592" s="10"/>
      <c r="M592" s="59"/>
      <c r="N592" s="10"/>
      <c r="O592" s="10"/>
      <c r="P592" s="59"/>
      <c r="Q592" s="10">
        <v>3305</v>
      </c>
      <c r="R592" s="59">
        <v>23635345</v>
      </c>
    </row>
    <row r="593" spans="3:18" s="1" customFormat="1" ht="8.85" customHeight="1" x14ac:dyDescent="0.15">
      <c r="C593" s="7" t="s">
        <v>2272</v>
      </c>
      <c r="D593" s="8">
        <v>30</v>
      </c>
      <c r="E593" s="8">
        <v>600</v>
      </c>
      <c r="F593" s="55">
        <v>151425</v>
      </c>
      <c r="G593" s="8">
        <v>11</v>
      </c>
      <c r="H593" s="8">
        <v>95</v>
      </c>
      <c r="I593" s="55">
        <v>10650.45</v>
      </c>
      <c r="J593" s="8"/>
      <c r="K593" s="8"/>
      <c r="L593" s="8"/>
      <c r="M593" s="55"/>
      <c r="N593" s="8"/>
      <c r="O593" s="8"/>
      <c r="P593" s="55"/>
      <c r="Q593" s="8">
        <v>30</v>
      </c>
      <c r="R593" s="55">
        <v>151425</v>
      </c>
    </row>
    <row r="594" spans="3:18" s="1" customFormat="1" ht="8.85" customHeight="1" x14ac:dyDescent="0.15">
      <c r="C594" s="7" t="s">
        <v>2273</v>
      </c>
      <c r="D594" s="10">
        <v>13</v>
      </c>
      <c r="E594" s="10">
        <v>248</v>
      </c>
      <c r="F594" s="59">
        <v>51119</v>
      </c>
      <c r="G594" s="10">
        <v>8</v>
      </c>
      <c r="H594" s="10">
        <v>67</v>
      </c>
      <c r="I594" s="59">
        <v>6558</v>
      </c>
      <c r="J594" s="10"/>
      <c r="K594" s="10"/>
      <c r="L594" s="10"/>
      <c r="M594" s="59"/>
      <c r="N594" s="10"/>
      <c r="O594" s="10"/>
      <c r="P594" s="59"/>
      <c r="Q594" s="10">
        <v>13</v>
      </c>
      <c r="R594" s="59">
        <v>51119</v>
      </c>
    </row>
    <row r="595" spans="3:18" s="1" customFormat="1" ht="8.85" customHeight="1" x14ac:dyDescent="0.15">
      <c r="C595" s="7" t="s">
        <v>2275</v>
      </c>
      <c r="D595" s="8">
        <v>63</v>
      </c>
      <c r="E595" s="8">
        <v>1342</v>
      </c>
      <c r="F595" s="55">
        <v>266450</v>
      </c>
      <c r="G595" s="8">
        <v>50</v>
      </c>
      <c r="H595" s="8">
        <v>444</v>
      </c>
      <c r="I595" s="55">
        <v>44105.26</v>
      </c>
      <c r="J595" s="8"/>
      <c r="K595" s="8"/>
      <c r="L595" s="8"/>
      <c r="M595" s="55"/>
      <c r="N595" s="8"/>
      <c r="O595" s="8"/>
      <c r="P595" s="55"/>
      <c r="Q595" s="8">
        <v>63</v>
      </c>
      <c r="R595" s="55">
        <v>266450</v>
      </c>
    </row>
    <row r="596" spans="3:18" s="1" customFormat="1" ht="8.85" customHeight="1" x14ac:dyDescent="0.15">
      <c r="C596" s="7" t="s">
        <v>2276</v>
      </c>
      <c r="D596" s="10">
        <v>97</v>
      </c>
      <c r="E596" s="10">
        <v>1639</v>
      </c>
      <c r="F596" s="59">
        <v>371456</v>
      </c>
      <c r="G596" s="10">
        <v>29</v>
      </c>
      <c r="H596" s="10">
        <v>245</v>
      </c>
      <c r="I596" s="59">
        <v>24066.67</v>
      </c>
      <c r="J596" s="10"/>
      <c r="K596" s="10"/>
      <c r="L596" s="10"/>
      <c r="M596" s="59"/>
      <c r="N596" s="10"/>
      <c r="O596" s="10"/>
      <c r="P596" s="59"/>
      <c r="Q596" s="10">
        <v>97</v>
      </c>
      <c r="R596" s="59">
        <v>371456</v>
      </c>
    </row>
    <row r="597" spans="3:18" s="1" customFormat="1" ht="8.85" customHeight="1" x14ac:dyDescent="0.15">
      <c r="C597" s="7" t="s">
        <v>2277</v>
      </c>
      <c r="D597" s="8">
        <v>1</v>
      </c>
      <c r="E597" s="8">
        <v>14</v>
      </c>
      <c r="F597" s="55">
        <v>3511</v>
      </c>
      <c r="G597" s="8"/>
      <c r="H597" s="8">
        <v>0</v>
      </c>
      <c r="I597" s="55"/>
      <c r="J597" s="8"/>
      <c r="K597" s="8"/>
      <c r="L597" s="8"/>
      <c r="M597" s="55"/>
      <c r="N597" s="8"/>
      <c r="O597" s="8"/>
      <c r="P597" s="55"/>
      <c r="Q597" s="8">
        <v>1</v>
      </c>
      <c r="R597" s="55">
        <v>3511</v>
      </c>
    </row>
    <row r="598" spans="3:18" s="1" customFormat="1" ht="8.85" customHeight="1" x14ac:dyDescent="0.15">
      <c r="C598" s="7" t="s">
        <v>2278</v>
      </c>
      <c r="D598" s="10">
        <v>4</v>
      </c>
      <c r="E598" s="10">
        <v>44</v>
      </c>
      <c r="F598" s="59">
        <v>10735</v>
      </c>
      <c r="G598" s="10">
        <v>1</v>
      </c>
      <c r="H598" s="10">
        <v>2</v>
      </c>
      <c r="I598" s="59">
        <v>200.87</v>
      </c>
      <c r="J598" s="10"/>
      <c r="K598" s="10"/>
      <c r="L598" s="10"/>
      <c r="M598" s="59"/>
      <c r="N598" s="10"/>
      <c r="O598" s="10"/>
      <c r="P598" s="59"/>
      <c r="Q598" s="10">
        <v>4</v>
      </c>
      <c r="R598" s="59">
        <v>10735</v>
      </c>
    </row>
    <row r="599" spans="3:18" s="1" customFormat="1" ht="8.85" customHeight="1" x14ac:dyDescent="0.15">
      <c r="C599" s="7" t="s">
        <v>2279</v>
      </c>
      <c r="D599" s="8">
        <v>80</v>
      </c>
      <c r="E599" s="8">
        <v>1692</v>
      </c>
      <c r="F599" s="55">
        <v>436239</v>
      </c>
      <c r="G599" s="8">
        <v>47</v>
      </c>
      <c r="H599" s="8">
        <v>297</v>
      </c>
      <c r="I599" s="55">
        <v>34101.08</v>
      </c>
      <c r="J599" s="8"/>
      <c r="K599" s="8"/>
      <c r="L599" s="8"/>
      <c r="M599" s="55"/>
      <c r="N599" s="8"/>
      <c r="O599" s="8"/>
      <c r="P599" s="55"/>
      <c r="Q599" s="8">
        <v>80</v>
      </c>
      <c r="R599" s="55">
        <v>436239</v>
      </c>
    </row>
    <row r="600" spans="3:18" s="1" customFormat="1" ht="8.85" customHeight="1" x14ac:dyDescent="0.15">
      <c r="C600" s="7" t="s">
        <v>2280</v>
      </c>
      <c r="D600" s="10">
        <v>193</v>
      </c>
      <c r="E600" s="10">
        <v>3564</v>
      </c>
      <c r="F600" s="59">
        <v>963580</v>
      </c>
      <c r="G600" s="10">
        <v>87</v>
      </c>
      <c r="H600" s="10">
        <v>369</v>
      </c>
      <c r="I600" s="59">
        <v>42417.8</v>
      </c>
      <c r="J600" s="10"/>
      <c r="K600" s="10"/>
      <c r="L600" s="10"/>
      <c r="M600" s="59"/>
      <c r="N600" s="10"/>
      <c r="O600" s="10"/>
      <c r="P600" s="59"/>
      <c r="Q600" s="10">
        <v>193</v>
      </c>
      <c r="R600" s="59">
        <v>963580</v>
      </c>
    </row>
    <row r="601" spans="3:18" s="1" customFormat="1" ht="8.85" customHeight="1" x14ac:dyDescent="0.15">
      <c r="C601" s="7" t="s">
        <v>2282</v>
      </c>
      <c r="D601" s="8">
        <v>161</v>
      </c>
      <c r="E601" s="8">
        <v>2463</v>
      </c>
      <c r="F601" s="55">
        <v>679510</v>
      </c>
      <c r="G601" s="8">
        <v>66</v>
      </c>
      <c r="H601" s="8">
        <v>296</v>
      </c>
      <c r="I601" s="55">
        <v>35154.65</v>
      </c>
      <c r="J601" s="8"/>
      <c r="K601" s="8"/>
      <c r="L601" s="8"/>
      <c r="M601" s="55"/>
      <c r="N601" s="8"/>
      <c r="O601" s="8"/>
      <c r="P601" s="55"/>
      <c r="Q601" s="8">
        <v>161</v>
      </c>
      <c r="R601" s="55">
        <v>679510</v>
      </c>
    </row>
    <row r="602" spans="3:18" s="1" customFormat="1" ht="8.85" customHeight="1" x14ac:dyDescent="0.15">
      <c r="C602" s="7" t="s">
        <v>2283</v>
      </c>
      <c r="D602" s="10">
        <v>688</v>
      </c>
      <c r="E602" s="10">
        <v>9557</v>
      </c>
      <c r="F602" s="59">
        <v>2620846</v>
      </c>
      <c r="G602" s="10">
        <v>223</v>
      </c>
      <c r="H602" s="10">
        <v>1336</v>
      </c>
      <c r="I602" s="59">
        <v>160141.70000000001</v>
      </c>
      <c r="J602" s="10"/>
      <c r="K602" s="10"/>
      <c r="L602" s="10"/>
      <c r="M602" s="59"/>
      <c r="N602" s="10"/>
      <c r="O602" s="10"/>
      <c r="P602" s="59"/>
      <c r="Q602" s="10">
        <v>688</v>
      </c>
      <c r="R602" s="59">
        <v>2620846</v>
      </c>
    </row>
    <row r="603" spans="3:18" s="1" customFormat="1" ht="8.85" customHeight="1" x14ac:dyDescent="0.15">
      <c r="C603" s="7" t="s">
        <v>2284</v>
      </c>
      <c r="D603" s="8">
        <v>27</v>
      </c>
      <c r="E603" s="8">
        <v>549</v>
      </c>
      <c r="F603" s="55">
        <v>149381</v>
      </c>
      <c r="G603" s="8">
        <v>14</v>
      </c>
      <c r="H603" s="8">
        <v>80</v>
      </c>
      <c r="I603" s="55">
        <v>9564.6000000000095</v>
      </c>
      <c r="J603" s="8"/>
      <c r="K603" s="8"/>
      <c r="L603" s="8"/>
      <c r="M603" s="55"/>
      <c r="N603" s="8"/>
      <c r="O603" s="8"/>
      <c r="P603" s="55"/>
      <c r="Q603" s="8">
        <v>27</v>
      </c>
      <c r="R603" s="55">
        <v>149381</v>
      </c>
    </row>
    <row r="604" spans="3:18" s="1" customFormat="1" ht="8.85" customHeight="1" x14ac:dyDescent="0.15">
      <c r="C604" s="7" t="s">
        <v>2285</v>
      </c>
      <c r="D604" s="10">
        <v>26</v>
      </c>
      <c r="E604" s="10">
        <v>557</v>
      </c>
      <c r="F604" s="59">
        <v>152480</v>
      </c>
      <c r="G604" s="10">
        <v>19</v>
      </c>
      <c r="H604" s="10">
        <v>77</v>
      </c>
      <c r="I604" s="59">
        <v>9244.1000000000095</v>
      </c>
      <c r="J604" s="10"/>
      <c r="K604" s="10"/>
      <c r="L604" s="10"/>
      <c r="M604" s="59"/>
      <c r="N604" s="10"/>
      <c r="O604" s="10"/>
      <c r="P604" s="59"/>
      <c r="Q604" s="10">
        <v>26</v>
      </c>
      <c r="R604" s="59">
        <v>152480</v>
      </c>
    </row>
    <row r="605" spans="3:18" s="1" customFormat="1" ht="8.85" customHeight="1" x14ac:dyDescent="0.15">
      <c r="C605" s="7" t="s">
        <v>2296</v>
      </c>
      <c r="D605" s="8">
        <v>1</v>
      </c>
      <c r="E605" s="8">
        <v>20</v>
      </c>
      <c r="F605" s="55">
        <v>3846</v>
      </c>
      <c r="G605" s="8">
        <v>1</v>
      </c>
      <c r="H605" s="8">
        <v>5</v>
      </c>
      <c r="I605" s="55">
        <v>452.55</v>
      </c>
      <c r="J605" s="8"/>
      <c r="K605" s="8"/>
      <c r="L605" s="8"/>
      <c r="M605" s="55"/>
      <c r="N605" s="8"/>
      <c r="O605" s="8"/>
      <c r="P605" s="55"/>
      <c r="Q605" s="8">
        <v>1</v>
      </c>
      <c r="R605" s="55">
        <v>3846</v>
      </c>
    </row>
    <row r="606" spans="3:18" s="1" customFormat="1" ht="8.85" customHeight="1" x14ac:dyDescent="0.15">
      <c r="C606" s="7" t="s">
        <v>2299</v>
      </c>
      <c r="D606" s="10">
        <v>7</v>
      </c>
      <c r="E606" s="10">
        <v>112</v>
      </c>
      <c r="F606" s="59">
        <v>34887</v>
      </c>
      <c r="G606" s="10">
        <v>3</v>
      </c>
      <c r="H606" s="10">
        <v>11</v>
      </c>
      <c r="I606" s="59">
        <v>1420.49</v>
      </c>
      <c r="J606" s="10"/>
      <c r="K606" s="10"/>
      <c r="L606" s="10"/>
      <c r="M606" s="59"/>
      <c r="N606" s="10"/>
      <c r="O606" s="10"/>
      <c r="P606" s="59"/>
      <c r="Q606" s="10">
        <v>7</v>
      </c>
      <c r="R606" s="59">
        <v>34887</v>
      </c>
    </row>
    <row r="607" spans="3:18" s="1" customFormat="1" ht="8.85" customHeight="1" x14ac:dyDescent="0.15">
      <c r="C607" s="7" t="s">
        <v>2300</v>
      </c>
      <c r="D607" s="8">
        <v>14</v>
      </c>
      <c r="E607" s="8">
        <v>196</v>
      </c>
      <c r="F607" s="55">
        <v>53106</v>
      </c>
      <c r="G607" s="8">
        <v>4</v>
      </c>
      <c r="H607" s="8">
        <v>14</v>
      </c>
      <c r="I607" s="55">
        <v>1560.14</v>
      </c>
      <c r="J607" s="8"/>
      <c r="K607" s="8"/>
      <c r="L607" s="8"/>
      <c r="M607" s="55"/>
      <c r="N607" s="8"/>
      <c r="O607" s="8"/>
      <c r="P607" s="55"/>
      <c r="Q607" s="8">
        <v>14</v>
      </c>
      <c r="R607" s="55">
        <v>53106</v>
      </c>
    </row>
    <row r="608" spans="3:18" s="1" customFormat="1" ht="8.85" customHeight="1" x14ac:dyDescent="0.15">
      <c r="C608" s="7" t="s">
        <v>2302</v>
      </c>
      <c r="D608" s="10">
        <v>57</v>
      </c>
      <c r="E608" s="10">
        <v>1244</v>
      </c>
      <c r="F608" s="59">
        <v>366296</v>
      </c>
      <c r="G608" s="10">
        <v>27</v>
      </c>
      <c r="H608" s="10">
        <v>248</v>
      </c>
      <c r="I608" s="59">
        <v>33358</v>
      </c>
      <c r="J608" s="10"/>
      <c r="K608" s="10"/>
      <c r="L608" s="10"/>
      <c r="M608" s="59"/>
      <c r="N608" s="10"/>
      <c r="O608" s="10"/>
      <c r="P608" s="59"/>
      <c r="Q608" s="10">
        <v>57</v>
      </c>
      <c r="R608" s="59">
        <v>366296</v>
      </c>
    </row>
    <row r="609" spans="3:18" s="1" customFormat="1" ht="8.85" customHeight="1" x14ac:dyDescent="0.15">
      <c r="C609" s="7" t="s">
        <v>2303</v>
      </c>
      <c r="D609" s="8">
        <v>6</v>
      </c>
      <c r="E609" s="8">
        <v>174</v>
      </c>
      <c r="F609" s="55">
        <v>42252</v>
      </c>
      <c r="G609" s="8">
        <v>4</v>
      </c>
      <c r="H609" s="8">
        <v>65</v>
      </c>
      <c r="I609" s="55">
        <v>8132.84</v>
      </c>
      <c r="J609" s="8"/>
      <c r="K609" s="8"/>
      <c r="L609" s="8"/>
      <c r="M609" s="55"/>
      <c r="N609" s="8"/>
      <c r="O609" s="8"/>
      <c r="P609" s="55"/>
      <c r="Q609" s="8">
        <v>6</v>
      </c>
      <c r="R609" s="55">
        <v>42252</v>
      </c>
    </row>
    <row r="610" spans="3:18" s="1" customFormat="1" ht="8.85" customHeight="1" x14ac:dyDescent="0.15">
      <c r="C610" s="7" t="s">
        <v>2304</v>
      </c>
      <c r="D610" s="10">
        <v>14</v>
      </c>
      <c r="E610" s="10">
        <v>367</v>
      </c>
      <c r="F610" s="59">
        <v>62959</v>
      </c>
      <c r="G610" s="10">
        <v>11</v>
      </c>
      <c r="H610" s="10">
        <v>178</v>
      </c>
      <c r="I610" s="59">
        <v>17512.09</v>
      </c>
      <c r="J610" s="10"/>
      <c r="K610" s="10"/>
      <c r="L610" s="10"/>
      <c r="M610" s="59"/>
      <c r="N610" s="10"/>
      <c r="O610" s="10"/>
      <c r="P610" s="59"/>
      <c r="Q610" s="10">
        <v>14</v>
      </c>
      <c r="R610" s="59">
        <v>62959</v>
      </c>
    </row>
    <row r="611" spans="3:18" s="1" customFormat="1" ht="8.85" customHeight="1" x14ac:dyDescent="0.15">
      <c r="C611" s="7" t="s">
        <v>2305</v>
      </c>
      <c r="D611" s="8">
        <v>2264</v>
      </c>
      <c r="E611" s="8">
        <v>44953</v>
      </c>
      <c r="F611" s="55">
        <v>13499355</v>
      </c>
      <c r="G611" s="8">
        <v>853</v>
      </c>
      <c r="H611" s="8">
        <v>6846</v>
      </c>
      <c r="I611" s="55">
        <v>910372.2</v>
      </c>
      <c r="J611" s="8"/>
      <c r="K611" s="8"/>
      <c r="L611" s="8"/>
      <c r="M611" s="55"/>
      <c r="N611" s="8"/>
      <c r="O611" s="8"/>
      <c r="P611" s="55"/>
      <c r="Q611" s="8">
        <v>2264</v>
      </c>
      <c r="R611" s="55">
        <v>13499355</v>
      </c>
    </row>
    <row r="612" spans="3:18" s="1" customFormat="1" ht="8.85" customHeight="1" x14ac:dyDescent="0.15">
      <c r="C612" s="7" t="s">
        <v>2307</v>
      </c>
      <c r="D612" s="10">
        <v>6</v>
      </c>
      <c r="E612" s="10">
        <v>50</v>
      </c>
      <c r="F612" s="59">
        <v>10778</v>
      </c>
      <c r="G612" s="10">
        <v>1</v>
      </c>
      <c r="H612" s="10">
        <v>5</v>
      </c>
      <c r="I612" s="59">
        <v>452.55</v>
      </c>
      <c r="J612" s="10"/>
      <c r="K612" s="10"/>
      <c r="L612" s="10"/>
      <c r="M612" s="59"/>
      <c r="N612" s="10"/>
      <c r="O612" s="10"/>
      <c r="P612" s="59"/>
      <c r="Q612" s="10">
        <v>6</v>
      </c>
      <c r="R612" s="59">
        <v>10778</v>
      </c>
    </row>
    <row r="613" spans="3:18" s="1" customFormat="1" ht="8.85" customHeight="1" x14ac:dyDescent="0.15">
      <c r="C613" s="7" t="s">
        <v>2308</v>
      </c>
      <c r="D613" s="8">
        <v>12</v>
      </c>
      <c r="E613" s="8">
        <v>267</v>
      </c>
      <c r="F613" s="55">
        <v>64989</v>
      </c>
      <c r="G613" s="8">
        <v>8</v>
      </c>
      <c r="H613" s="8">
        <v>58</v>
      </c>
      <c r="I613" s="55">
        <v>6644.88</v>
      </c>
      <c r="J613" s="8"/>
      <c r="K613" s="8"/>
      <c r="L613" s="8"/>
      <c r="M613" s="55"/>
      <c r="N613" s="8"/>
      <c r="O613" s="8"/>
      <c r="P613" s="55"/>
      <c r="Q613" s="8">
        <v>12</v>
      </c>
      <c r="R613" s="55">
        <v>64989</v>
      </c>
    </row>
    <row r="614" spans="3:18" s="1" customFormat="1" ht="8.85" customHeight="1" x14ac:dyDescent="0.15">
      <c r="C614" s="7" t="s">
        <v>2309</v>
      </c>
      <c r="D614" s="10">
        <v>19</v>
      </c>
      <c r="E614" s="10">
        <v>361</v>
      </c>
      <c r="F614" s="59">
        <v>95056</v>
      </c>
      <c r="G614" s="10">
        <v>3</v>
      </c>
      <c r="H614" s="10">
        <v>36</v>
      </c>
      <c r="I614" s="59">
        <v>4112.57</v>
      </c>
      <c r="J614" s="10"/>
      <c r="K614" s="10"/>
      <c r="L614" s="10"/>
      <c r="M614" s="59"/>
      <c r="N614" s="10"/>
      <c r="O614" s="10"/>
      <c r="P614" s="59"/>
      <c r="Q614" s="10">
        <v>19</v>
      </c>
      <c r="R614" s="59">
        <v>95056</v>
      </c>
    </row>
    <row r="615" spans="3:18" s="1" customFormat="1" ht="8.85" customHeight="1" x14ac:dyDescent="0.15">
      <c r="C615" s="7" t="s">
        <v>2310</v>
      </c>
      <c r="D615" s="8">
        <v>179</v>
      </c>
      <c r="E615" s="8">
        <v>3913</v>
      </c>
      <c r="F615" s="55">
        <v>933833</v>
      </c>
      <c r="G615" s="8">
        <v>60</v>
      </c>
      <c r="H615" s="8">
        <v>1078</v>
      </c>
      <c r="I615" s="55">
        <v>123948.19</v>
      </c>
      <c r="J615" s="8"/>
      <c r="K615" s="8"/>
      <c r="L615" s="8"/>
      <c r="M615" s="55"/>
      <c r="N615" s="8"/>
      <c r="O615" s="8"/>
      <c r="P615" s="55"/>
      <c r="Q615" s="8">
        <v>179</v>
      </c>
      <c r="R615" s="55">
        <v>933833</v>
      </c>
    </row>
    <row r="616" spans="3:18" s="1" customFormat="1" ht="8.85" customHeight="1" x14ac:dyDescent="0.15">
      <c r="C616" s="7" t="s">
        <v>2311</v>
      </c>
      <c r="D616" s="10">
        <v>482</v>
      </c>
      <c r="E616" s="10">
        <v>7591</v>
      </c>
      <c r="F616" s="59">
        <v>2123035</v>
      </c>
      <c r="G616" s="10">
        <v>36</v>
      </c>
      <c r="H616" s="10">
        <v>235</v>
      </c>
      <c r="I616" s="59">
        <v>26834.080000000002</v>
      </c>
      <c r="J616" s="10"/>
      <c r="K616" s="10"/>
      <c r="L616" s="10"/>
      <c r="M616" s="59"/>
      <c r="N616" s="10"/>
      <c r="O616" s="10"/>
      <c r="P616" s="59"/>
      <c r="Q616" s="10">
        <v>482</v>
      </c>
      <c r="R616" s="59">
        <v>2123035</v>
      </c>
    </row>
    <row r="617" spans="3:18" s="1" customFormat="1" ht="8.85" customHeight="1" x14ac:dyDescent="0.15">
      <c r="C617" s="7" t="s">
        <v>2312</v>
      </c>
      <c r="D617" s="8">
        <v>88</v>
      </c>
      <c r="E617" s="8">
        <v>1572</v>
      </c>
      <c r="F617" s="55">
        <v>357193</v>
      </c>
      <c r="G617" s="8">
        <v>24</v>
      </c>
      <c r="H617" s="8">
        <v>102</v>
      </c>
      <c r="I617" s="55">
        <v>9675.17</v>
      </c>
      <c r="J617" s="8"/>
      <c r="K617" s="8"/>
      <c r="L617" s="8"/>
      <c r="M617" s="55"/>
      <c r="N617" s="8"/>
      <c r="O617" s="8"/>
      <c r="P617" s="55"/>
      <c r="Q617" s="8">
        <v>88</v>
      </c>
      <c r="R617" s="55">
        <v>357193</v>
      </c>
    </row>
    <row r="618" spans="3:18" s="1" customFormat="1" ht="8.85" customHeight="1" x14ac:dyDescent="0.15">
      <c r="C618" s="7" t="s">
        <v>2313</v>
      </c>
      <c r="D618" s="10">
        <v>21</v>
      </c>
      <c r="E618" s="10">
        <v>370</v>
      </c>
      <c r="F618" s="59">
        <v>72229</v>
      </c>
      <c r="G618" s="10">
        <v>11</v>
      </c>
      <c r="H618" s="10">
        <v>113</v>
      </c>
      <c r="I618" s="59">
        <v>10884.73</v>
      </c>
      <c r="J618" s="10"/>
      <c r="K618" s="10"/>
      <c r="L618" s="10"/>
      <c r="M618" s="59"/>
      <c r="N618" s="10"/>
      <c r="O618" s="10"/>
      <c r="P618" s="59"/>
      <c r="Q618" s="10">
        <v>21</v>
      </c>
      <c r="R618" s="59">
        <v>72229</v>
      </c>
    </row>
    <row r="619" spans="3:18" s="1" customFormat="1" ht="8.85" customHeight="1" x14ac:dyDescent="0.15">
      <c r="C619" s="7" t="s">
        <v>2314</v>
      </c>
      <c r="D619" s="8">
        <v>7</v>
      </c>
      <c r="E619" s="8">
        <v>122</v>
      </c>
      <c r="F619" s="55">
        <v>32566</v>
      </c>
      <c r="G619" s="8">
        <v>2</v>
      </c>
      <c r="H619" s="8">
        <v>16</v>
      </c>
      <c r="I619" s="55">
        <v>1853.74</v>
      </c>
      <c r="J619" s="8"/>
      <c r="K619" s="8"/>
      <c r="L619" s="8"/>
      <c r="M619" s="55"/>
      <c r="N619" s="8"/>
      <c r="O619" s="8"/>
      <c r="P619" s="55"/>
      <c r="Q619" s="8">
        <v>7</v>
      </c>
      <c r="R619" s="55">
        <v>32566</v>
      </c>
    </row>
    <row r="620" spans="3:18" s="1" customFormat="1" ht="8.85" customHeight="1" x14ac:dyDescent="0.15">
      <c r="C620" s="7" t="s">
        <v>2316</v>
      </c>
      <c r="D620" s="10">
        <v>13</v>
      </c>
      <c r="E620" s="10">
        <v>181</v>
      </c>
      <c r="F620" s="59">
        <v>37594</v>
      </c>
      <c r="G620" s="10">
        <v>6</v>
      </c>
      <c r="H620" s="10">
        <v>37</v>
      </c>
      <c r="I620" s="59">
        <v>3411.86</v>
      </c>
      <c r="J620" s="10"/>
      <c r="K620" s="10"/>
      <c r="L620" s="10"/>
      <c r="M620" s="59"/>
      <c r="N620" s="10"/>
      <c r="O620" s="10"/>
      <c r="P620" s="59"/>
      <c r="Q620" s="10">
        <v>13</v>
      </c>
      <c r="R620" s="59">
        <v>37594</v>
      </c>
    </row>
    <row r="621" spans="3:18" s="1" customFormat="1" ht="8.85" customHeight="1" x14ac:dyDescent="0.15">
      <c r="C621" s="7" t="s">
        <v>2317</v>
      </c>
      <c r="D621" s="8">
        <v>5</v>
      </c>
      <c r="E621" s="8">
        <v>66</v>
      </c>
      <c r="F621" s="55">
        <v>14082</v>
      </c>
      <c r="G621" s="8">
        <v>2</v>
      </c>
      <c r="H621" s="8">
        <v>11</v>
      </c>
      <c r="I621" s="55">
        <v>1024.6199999999999</v>
      </c>
      <c r="J621" s="8"/>
      <c r="K621" s="8"/>
      <c r="L621" s="8"/>
      <c r="M621" s="55"/>
      <c r="N621" s="8"/>
      <c r="O621" s="8"/>
      <c r="P621" s="55"/>
      <c r="Q621" s="8">
        <v>5</v>
      </c>
      <c r="R621" s="55">
        <v>14082</v>
      </c>
    </row>
    <row r="622" spans="3:18" s="1" customFormat="1" ht="8.85" customHeight="1" x14ac:dyDescent="0.15">
      <c r="C622" s="7" t="s">
        <v>2318</v>
      </c>
      <c r="D622" s="10">
        <v>30</v>
      </c>
      <c r="E622" s="10">
        <v>427</v>
      </c>
      <c r="F622" s="59">
        <v>119997</v>
      </c>
      <c r="G622" s="10">
        <v>4</v>
      </c>
      <c r="H622" s="10">
        <v>9</v>
      </c>
      <c r="I622" s="59">
        <v>1035.71</v>
      </c>
      <c r="J622" s="10"/>
      <c r="K622" s="10"/>
      <c r="L622" s="10"/>
      <c r="M622" s="59"/>
      <c r="N622" s="10"/>
      <c r="O622" s="10"/>
      <c r="P622" s="59"/>
      <c r="Q622" s="10">
        <v>30</v>
      </c>
      <c r="R622" s="59">
        <v>119997</v>
      </c>
    </row>
    <row r="623" spans="3:18" s="1" customFormat="1" ht="8.85" customHeight="1" x14ac:dyDescent="0.15">
      <c r="C623" s="7" t="s">
        <v>2319</v>
      </c>
      <c r="D623" s="8">
        <v>2</v>
      </c>
      <c r="E623" s="8">
        <v>36</v>
      </c>
      <c r="F623" s="55">
        <v>6217</v>
      </c>
      <c r="G623" s="8">
        <v>1</v>
      </c>
      <c r="H623" s="8">
        <v>15</v>
      </c>
      <c r="I623" s="55">
        <v>1357.55</v>
      </c>
      <c r="J623" s="8"/>
      <c r="K623" s="8"/>
      <c r="L623" s="8"/>
      <c r="M623" s="55"/>
      <c r="N623" s="8"/>
      <c r="O623" s="8"/>
      <c r="P623" s="55"/>
      <c r="Q623" s="8">
        <v>2</v>
      </c>
      <c r="R623" s="55">
        <v>6217</v>
      </c>
    </row>
    <row r="624" spans="3:18" s="1" customFormat="1" ht="8.85" customHeight="1" x14ac:dyDescent="0.15">
      <c r="C624" s="7" t="s">
        <v>2321</v>
      </c>
      <c r="D624" s="10">
        <v>1</v>
      </c>
      <c r="E624" s="10">
        <v>12</v>
      </c>
      <c r="F624" s="59">
        <v>2932</v>
      </c>
      <c r="G624" s="10"/>
      <c r="H624" s="10">
        <v>0</v>
      </c>
      <c r="I624" s="59"/>
      <c r="J624" s="10"/>
      <c r="K624" s="10"/>
      <c r="L624" s="10"/>
      <c r="M624" s="59"/>
      <c r="N624" s="10"/>
      <c r="O624" s="10"/>
      <c r="P624" s="59"/>
      <c r="Q624" s="10">
        <v>1</v>
      </c>
      <c r="R624" s="59">
        <v>2932</v>
      </c>
    </row>
    <row r="625" spans="3:18" s="1" customFormat="1" ht="8.85" customHeight="1" x14ac:dyDescent="0.15">
      <c r="C625" s="7" t="s">
        <v>2322</v>
      </c>
      <c r="D625" s="8">
        <v>4555</v>
      </c>
      <c r="E625" s="8">
        <v>97996</v>
      </c>
      <c r="F625" s="55">
        <v>31078032</v>
      </c>
      <c r="G625" s="8">
        <v>487</v>
      </c>
      <c r="H625" s="8">
        <v>5645</v>
      </c>
      <c r="I625" s="55">
        <v>748003.34</v>
      </c>
      <c r="J625" s="8"/>
      <c r="K625" s="8"/>
      <c r="L625" s="8"/>
      <c r="M625" s="55"/>
      <c r="N625" s="8"/>
      <c r="O625" s="8"/>
      <c r="P625" s="55"/>
      <c r="Q625" s="8">
        <v>4555</v>
      </c>
      <c r="R625" s="55">
        <v>31078032</v>
      </c>
    </row>
    <row r="626" spans="3:18" s="1" customFormat="1" ht="8.85" customHeight="1" x14ac:dyDescent="0.15">
      <c r="C626" s="7" t="s">
        <v>2323</v>
      </c>
      <c r="D626" s="10">
        <v>6979</v>
      </c>
      <c r="E626" s="10">
        <v>113729</v>
      </c>
      <c r="F626" s="59">
        <v>31019349</v>
      </c>
      <c r="G626" s="10">
        <v>1137</v>
      </c>
      <c r="H626" s="10">
        <v>6020</v>
      </c>
      <c r="I626" s="59">
        <v>683317.86</v>
      </c>
      <c r="J626" s="10"/>
      <c r="K626" s="10"/>
      <c r="L626" s="10"/>
      <c r="M626" s="59"/>
      <c r="N626" s="10"/>
      <c r="O626" s="10"/>
      <c r="P626" s="59"/>
      <c r="Q626" s="10">
        <v>6979</v>
      </c>
      <c r="R626" s="59">
        <v>31019349</v>
      </c>
    </row>
    <row r="627" spans="3:18" s="1" customFormat="1" ht="8.85" customHeight="1" x14ac:dyDescent="0.15">
      <c r="C627" s="7" t="s">
        <v>2357</v>
      </c>
      <c r="D627" s="8">
        <v>1</v>
      </c>
      <c r="E627" s="8">
        <v>1</v>
      </c>
      <c r="F627" s="55">
        <v>126</v>
      </c>
      <c r="G627" s="8"/>
      <c r="H627" s="8">
        <v>0</v>
      </c>
      <c r="I627" s="55"/>
      <c r="J627" s="8"/>
      <c r="K627" s="8"/>
      <c r="L627" s="8"/>
      <c r="M627" s="55"/>
      <c r="N627" s="8"/>
      <c r="O627" s="8"/>
      <c r="P627" s="55"/>
      <c r="Q627" s="8">
        <v>1</v>
      </c>
      <c r="R627" s="55">
        <v>126</v>
      </c>
    </row>
    <row r="628" spans="3:18" s="1" customFormat="1" ht="8.85" customHeight="1" x14ac:dyDescent="0.15">
      <c r="C628" s="7" t="s">
        <v>2358</v>
      </c>
      <c r="D628" s="10">
        <v>12</v>
      </c>
      <c r="E628" s="10">
        <v>277</v>
      </c>
      <c r="F628" s="59">
        <v>35200</v>
      </c>
      <c r="G628" s="10">
        <v>5</v>
      </c>
      <c r="H628" s="10">
        <v>114</v>
      </c>
      <c r="I628" s="59">
        <v>7705.5</v>
      </c>
      <c r="J628" s="10"/>
      <c r="K628" s="10"/>
      <c r="L628" s="10"/>
      <c r="M628" s="59"/>
      <c r="N628" s="10"/>
      <c r="O628" s="10"/>
      <c r="P628" s="59"/>
      <c r="Q628" s="10">
        <v>12</v>
      </c>
      <c r="R628" s="59">
        <v>35200</v>
      </c>
    </row>
    <row r="629" spans="3:18" s="1" customFormat="1" ht="8.85" customHeight="1" x14ac:dyDescent="0.15">
      <c r="C629" s="7" t="s">
        <v>2359</v>
      </c>
      <c r="D629" s="8">
        <v>9</v>
      </c>
      <c r="E629" s="8">
        <v>351</v>
      </c>
      <c r="F629" s="55">
        <v>39331</v>
      </c>
      <c r="G629" s="8">
        <v>7</v>
      </c>
      <c r="H629" s="8">
        <v>197</v>
      </c>
      <c r="I629" s="55">
        <v>13313.7</v>
      </c>
      <c r="J629" s="8"/>
      <c r="K629" s="8"/>
      <c r="L629" s="8"/>
      <c r="M629" s="55"/>
      <c r="N629" s="8">
        <v>2</v>
      </c>
      <c r="O629" s="8">
        <v>32</v>
      </c>
      <c r="P629" s="55">
        <v>4164</v>
      </c>
      <c r="Q629" s="8">
        <v>11</v>
      </c>
      <c r="R629" s="55">
        <v>43495</v>
      </c>
    </row>
    <row r="630" spans="3:18" s="1" customFormat="1" ht="8.85" customHeight="1" x14ac:dyDescent="0.15">
      <c r="C630" s="7" t="s">
        <v>2360</v>
      </c>
      <c r="D630" s="10">
        <v>9</v>
      </c>
      <c r="E630" s="10">
        <v>182</v>
      </c>
      <c r="F630" s="59">
        <v>29505</v>
      </c>
      <c r="G630" s="10">
        <v>3</v>
      </c>
      <c r="H630" s="10">
        <v>35</v>
      </c>
      <c r="I630" s="59">
        <v>2633.79</v>
      </c>
      <c r="J630" s="10"/>
      <c r="K630" s="10"/>
      <c r="L630" s="10"/>
      <c r="M630" s="59"/>
      <c r="N630" s="10">
        <v>13</v>
      </c>
      <c r="O630" s="10">
        <v>53</v>
      </c>
      <c r="P630" s="59">
        <v>6895</v>
      </c>
      <c r="Q630" s="10">
        <v>22</v>
      </c>
      <c r="R630" s="59">
        <v>36400</v>
      </c>
    </row>
    <row r="631" spans="3:18" s="1" customFormat="1" ht="8.85" customHeight="1" x14ac:dyDescent="0.15">
      <c r="C631" s="7" t="s">
        <v>2364</v>
      </c>
      <c r="D631" s="8">
        <v>1</v>
      </c>
      <c r="E631" s="8">
        <v>7</v>
      </c>
      <c r="F631" s="55">
        <v>1183</v>
      </c>
      <c r="G631" s="8"/>
      <c r="H631" s="8">
        <v>0</v>
      </c>
      <c r="I631" s="55"/>
      <c r="J631" s="8"/>
      <c r="K631" s="8"/>
      <c r="L631" s="8"/>
      <c r="M631" s="55"/>
      <c r="N631" s="8"/>
      <c r="O631" s="8"/>
      <c r="P631" s="55"/>
      <c r="Q631" s="8">
        <v>1</v>
      </c>
      <c r="R631" s="55">
        <v>1183</v>
      </c>
    </row>
    <row r="632" spans="3:18" s="1" customFormat="1" ht="8.85" customHeight="1" x14ac:dyDescent="0.15">
      <c r="C632" s="7" t="s">
        <v>2382</v>
      </c>
      <c r="D632" s="10">
        <v>1</v>
      </c>
      <c r="E632" s="10">
        <v>29</v>
      </c>
      <c r="F632" s="59">
        <v>3987</v>
      </c>
      <c r="G632" s="10">
        <v>1</v>
      </c>
      <c r="H632" s="10">
        <v>9</v>
      </c>
      <c r="I632" s="59">
        <v>608.1</v>
      </c>
      <c r="J632" s="10"/>
      <c r="K632" s="10"/>
      <c r="L632" s="10"/>
      <c r="M632" s="59"/>
      <c r="N632" s="10"/>
      <c r="O632" s="10"/>
      <c r="P632" s="59"/>
      <c r="Q632" s="10">
        <v>1</v>
      </c>
      <c r="R632" s="59">
        <v>3987</v>
      </c>
    </row>
    <row r="633" spans="3:18" s="1" customFormat="1" ht="8.85" customHeight="1" x14ac:dyDescent="0.15">
      <c r="C633" s="7" t="s">
        <v>2390</v>
      </c>
      <c r="D633" s="8">
        <v>2</v>
      </c>
      <c r="E633" s="8">
        <v>102</v>
      </c>
      <c r="F633" s="55">
        <v>12903</v>
      </c>
      <c r="G633" s="8">
        <v>2</v>
      </c>
      <c r="H633" s="8">
        <v>72</v>
      </c>
      <c r="I633" s="55">
        <v>6319.7</v>
      </c>
      <c r="J633" s="8"/>
      <c r="K633" s="8"/>
      <c r="L633" s="8"/>
      <c r="M633" s="55"/>
      <c r="N633" s="8"/>
      <c r="O633" s="8"/>
      <c r="P633" s="55"/>
      <c r="Q633" s="8">
        <v>2</v>
      </c>
      <c r="R633" s="55">
        <v>12903</v>
      </c>
    </row>
    <row r="634" spans="3:18" s="1" customFormat="1" ht="8.85" customHeight="1" x14ac:dyDescent="0.15">
      <c r="C634" s="7" t="s">
        <v>2394</v>
      </c>
      <c r="D634" s="10">
        <v>1</v>
      </c>
      <c r="E634" s="10">
        <v>25</v>
      </c>
      <c r="F634" s="59">
        <v>4169</v>
      </c>
      <c r="G634" s="10">
        <v>1</v>
      </c>
      <c r="H634" s="10">
        <v>10</v>
      </c>
      <c r="I634" s="59">
        <v>877.35</v>
      </c>
      <c r="J634" s="10"/>
      <c r="K634" s="10"/>
      <c r="L634" s="10"/>
      <c r="M634" s="59"/>
      <c r="N634" s="10"/>
      <c r="O634" s="10"/>
      <c r="P634" s="59"/>
      <c r="Q634" s="10">
        <v>1</v>
      </c>
      <c r="R634" s="59">
        <v>4169</v>
      </c>
    </row>
    <row r="635" spans="3:18" s="1" customFormat="1" ht="8.85" customHeight="1" x14ac:dyDescent="0.15">
      <c r="C635" s="7" t="s">
        <v>2395</v>
      </c>
      <c r="D635" s="8">
        <v>1</v>
      </c>
      <c r="E635" s="8">
        <v>41</v>
      </c>
      <c r="F635" s="55">
        <v>5574</v>
      </c>
      <c r="G635" s="8">
        <v>1</v>
      </c>
      <c r="H635" s="8">
        <v>26</v>
      </c>
      <c r="I635" s="55">
        <v>2282.35</v>
      </c>
      <c r="J635" s="8"/>
      <c r="K635" s="8"/>
      <c r="L635" s="8"/>
      <c r="M635" s="55"/>
      <c r="N635" s="8"/>
      <c r="O635" s="8"/>
      <c r="P635" s="55"/>
      <c r="Q635" s="8">
        <v>1</v>
      </c>
      <c r="R635" s="55">
        <v>5574</v>
      </c>
    </row>
    <row r="636" spans="3:18" s="1" customFormat="1" ht="8.85" customHeight="1" x14ac:dyDescent="0.15">
      <c r="C636" s="7" t="s">
        <v>2398</v>
      </c>
      <c r="D636" s="10">
        <v>2</v>
      </c>
      <c r="E636" s="10">
        <v>57</v>
      </c>
      <c r="F636" s="59">
        <v>8953</v>
      </c>
      <c r="G636" s="10">
        <v>2</v>
      </c>
      <c r="H636" s="10">
        <v>27</v>
      </c>
      <c r="I636" s="59">
        <v>2369.6999999999998</v>
      </c>
      <c r="J636" s="10"/>
      <c r="K636" s="10"/>
      <c r="L636" s="10"/>
      <c r="M636" s="59"/>
      <c r="N636" s="10"/>
      <c r="O636" s="10"/>
      <c r="P636" s="59"/>
      <c r="Q636" s="10">
        <v>2</v>
      </c>
      <c r="R636" s="59">
        <v>8953</v>
      </c>
    </row>
    <row r="637" spans="3:18" s="1" customFormat="1" ht="8.85" customHeight="1" x14ac:dyDescent="0.15">
      <c r="C637" s="7" t="s">
        <v>2405</v>
      </c>
      <c r="D637" s="8">
        <v>337</v>
      </c>
      <c r="E637" s="8">
        <v>10171</v>
      </c>
      <c r="F637" s="55">
        <v>2515730</v>
      </c>
      <c r="G637" s="8">
        <v>53</v>
      </c>
      <c r="H637" s="8">
        <v>395</v>
      </c>
      <c r="I637" s="55">
        <v>40050.17</v>
      </c>
      <c r="J637" s="8"/>
      <c r="K637" s="8"/>
      <c r="L637" s="8"/>
      <c r="M637" s="55"/>
      <c r="N637" s="8"/>
      <c r="O637" s="8"/>
      <c r="P637" s="55"/>
      <c r="Q637" s="8">
        <v>337</v>
      </c>
      <c r="R637" s="55">
        <v>2515730</v>
      </c>
    </row>
    <row r="638" spans="3:18" s="1" customFormat="1" ht="8.85" customHeight="1" x14ac:dyDescent="0.15">
      <c r="C638" s="7" t="s">
        <v>2406</v>
      </c>
      <c r="D638" s="10">
        <v>4678</v>
      </c>
      <c r="E638" s="10">
        <v>137977</v>
      </c>
      <c r="F638" s="59">
        <v>34397505</v>
      </c>
      <c r="G638" s="10">
        <v>658</v>
      </c>
      <c r="H638" s="10">
        <v>3710</v>
      </c>
      <c r="I638" s="59">
        <v>376065.57</v>
      </c>
      <c r="J638" s="10"/>
      <c r="K638" s="10"/>
      <c r="L638" s="10"/>
      <c r="M638" s="59"/>
      <c r="N638" s="10">
        <v>2</v>
      </c>
      <c r="O638" s="10">
        <v>30</v>
      </c>
      <c r="P638" s="59">
        <v>5886</v>
      </c>
      <c r="Q638" s="10">
        <v>4680</v>
      </c>
      <c r="R638" s="59">
        <v>34403391</v>
      </c>
    </row>
    <row r="639" spans="3:18" s="1" customFormat="1" ht="8.85" customHeight="1" x14ac:dyDescent="0.15">
      <c r="C639" s="7" t="s">
        <v>2407</v>
      </c>
      <c r="D639" s="8">
        <v>5</v>
      </c>
      <c r="E639" s="8">
        <v>112</v>
      </c>
      <c r="F639" s="55">
        <v>15624</v>
      </c>
      <c r="G639" s="8">
        <v>5</v>
      </c>
      <c r="H639" s="8">
        <v>68</v>
      </c>
      <c r="I639" s="55">
        <v>5968.49</v>
      </c>
      <c r="J639" s="8"/>
      <c r="K639" s="8"/>
      <c r="L639" s="8"/>
      <c r="M639" s="55"/>
      <c r="N639" s="8"/>
      <c r="O639" s="8"/>
      <c r="P639" s="55"/>
      <c r="Q639" s="8">
        <v>5</v>
      </c>
      <c r="R639" s="55">
        <v>15624</v>
      </c>
    </row>
    <row r="640" spans="3:18" s="1" customFormat="1" ht="8.85" customHeight="1" x14ac:dyDescent="0.15">
      <c r="C640" s="7" t="s">
        <v>2408</v>
      </c>
      <c r="D640" s="10">
        <v>3</v>
      </c>
      <c r="E640" s="10">
        <v>66</v>
      </c>
      <c r="F640" s="59">
        <v>11060</v>
      </c>
      <c r="G640" s="10">
        <v>2</v>
      </c>
      <c r="H640" s="10">
        <v>26</v>
      </c>
      <c r="I640" s="59">
        <v>2282.6999999999998</v>
      </c>
      <c r="J640" s="10"/>
      <c r="K640" s="10"/>
      <c r="L640" s="10"/>
      <c r="M640" s="59"/>
      <c r="N640" s="10"/>
      <c r="O640" s="10"/>
      <c r="P640" s="59"/>
      <c r="Q640" s="10">
        <v>3</v>
      </c>
      <c r="R640" s="59">
        <v>11060</v>
      </c>
    </row>
    <row r="641" spans="3:18" s="1" customFormat="1" ht="8.85" customHeight="1" x14ac:dyDescent="0.15">
      <c r="C641" s="7" t="s">
        <v>2409</v>
      </c>
      <c r="D641" s="8">
        <v>98</v>
      </c>
      <c r="E641" s="8">
        <v>1926</v>
      </c>
      <c r="F641" s="55">
        <v>349838</v>
      </c>
      <c r="G641" s="8">
        <v>71</v>
      </c>
      <c r="H641" s="8">
        <v>553</v>
      </c>
      <c r="I641" s="55">
        <v>48540.5</v>
      </c>
      <c r="J641" s="8"/>
      <c r="K641" s="8"/>
      <c r="L641" s="8"/>
      <c r="M641" s="55"/>
      <c r="N641" s="8"/>
      <c r="O641" s="8"/>
      <c r="P641" s="55"/>
      <c r="Q641" s="8">
        <v>98</v>
      </c>
      <c r="R641" s="55">
        <v>349838</v>
      </c>
    </row>
    <row r="642" spans="3:18" s="1" customFormat="1" ht="8.85" customHeight="1" x14ac:dyDescent="0.15">
      <c r="C642" s="7" t="s">
        <v>2410</v>
      </c>
      <c r="D642" s="10">
        <v>30</v>
      </c>
      <c r="E642" s="10">
        <v>633</v>
      </c>
      <c r="F642" s="59">
        <v>108099</v>
      </c>
      <c r="G642" s="10">
        <v>21</v>
      </c>
      <c r="H642" s="10">
        <v>234</v>
      </c>
      <c r="I642" s="59">
        <v>20540.11</v>
      </c>
      <c r="J642" s="10"/>
      <c r="K642" s="10"/>
      <c r="L642" s="10"/>
      <c r="M642" s="59"/>
      <c r="N642" s="10"/>
      <c r="O642" s="10"/>
      <c r="P642" s="59"/>
      <c r="Q642" s="10">
        <v>30</v>
      </c>
      <c r="R642" s="59">
        <v>108099</v>
      </c>
    </row>
    <row r="643" spans="3:18" s="1" customFormat="1" ht="8.85" customHeight="1" x14ac:dyDescent="0.15">
      <c r="C643" s="7" t="s">
        <v>2411</v>
      </c>
      <c r="D643" s="8">
        <v>70</v>
      </c>
      <c r="E643" s="8">
        <v>1338</v>
      </c>
      <c r="F643" s="55">
        <v>244317</v>
      </c>
      <c r="G643" s="8">
        <v>32</v>
      </c>
      <c r="H643" s="8">
        <v>374</v>
      </c>
      <c r="I643" s="55">
        <v>32829.199999999997</v>
      </c>
      <c r="J643" s="8"/>
      <c r="K643" s="8"/>
      <c r="L643" s="8"/>
      <c r="M643" s="55"/>
      <c r="N643" s="8">
        <v>2</v>
      </c>
      <c r="O643" s="8">
        <v>16</v>
      </c>
      <c r="P643" s="55">
        <v>2706</v>
      </c>
      <c r="Q643" s="8">
        <v>72</v>
      </c>
      <c r="R643" s="55">
        <v>247023</v>
      </c>
    </row>
    <row r="644" spans="3:18" s="1" customFormat="1" ht="8.85" customHeight="1" x14ac:dyDescent="0.15">
      <c r="C644" s="7" t="s">
        <v>2412</v>
      </c>
      <c r="D644" s="10">
        <v>4</v>
      </c>
      <c r="E644" s="10">
        <v>212</v>
      </c>
      <c r="F644" s="59">
        <v>26377</v>
      </c>
      <c r="G644" s="10">
        <v>3</v>
      </c>
      <c r="H644" s="10">
        <v>153</v>
      </c>
      <c r="I644" s="59">
        <v>13430.05</v>
      </c>
      <c r="J644" s="10"/>
      <c r="K644" s="10"/>
      <c r="L644" s="10"/>
      <c r="M644" s="59"/>
      <c r="N644" s="10"/>
      <c r="O644" s="10"/>
      <c r="P644" s="59"/>
      <c r="Q644" s="10">
        <v>4</v>
      </c>
      <c r="R644" s="59">
        <v>26377</v>
      </c>
    </row>
    <row r="645" spans="3:18" s="1" customFormat="1" ht="8.85" customHeight="1" x14ac:dyDescent="0.15">
      <c r="C645" s="7" t="s">
        <v>2413</v>
      </c>
      <c r="D645" s="8">
        <v>856</v>
      </c>
      <c r="E645" s="8">
        <v>16700</v>
      </c>
      <c r="F645" s="55">
        <v>3174829</v>
      </c>
      <c r="G645" s="8">
        <v>404</v>
      </c>
      <c r="H645" s="8">
        <v>4006</v>
      </c>
      <c r="I645" s="55">
        <v>353650.45</v>
      </c>
      <c r="J645" s="8"/>
      <c r="K645" s="8"/>
      <c r="L645" s="8"/>
      <c r="M645" s="55"/>
      <c r="N645" s="8">
        <v>5</v>
      </c>
      <c r="O645" s="8">
        <v>9</v>
      </c>
      <c r="P645" s="55">
        <v>1522</v>
      </c>
      <c r="Q645" s="8">
        <v>861</v>
      </c>
      <c r="R645" s="55">
        <v>3176351</v>
      </c>
    </row>
    <row r="646" spans="3:18" s="1" customFormat="1" ht="8.85" customHeight="1" x14ac:dyDescent="0.15">
      <c r="C646" s="7" t="s">
        <v>2414</v>
      </c>
      <c r="D646" s="10">
        <v>27</v>
      </c>
      <c r="E646" s="10">
        <v>524</v>
      </c>
      <c r="F646" s="59">
        <v>116827</v>
      </c>
      <c r="G646" s="10">
        <v>15</v>
      </c>
      <c r="H646" s="10">
        <v>105</v>
      </c>
      <c r="I646" s="59">
        <v>10643.6</v>
      </c>
      <c r="J646" s="10"/>
      <c r="K646" s="10"/>
      <c r="L646" s="10"/>
      <c r="M646" s="59"/>
      <c r="N646" s="10"/>
      <c r="O646" s="10"/>
      <c r="P646" s="59"/>
      <c r="Q646" s="10">
        <v>27</v>
      </c>
      <c r="R646" s="59">
        <v>116827</v>
      </c>
    </row>
    <row r="647" spans="3:18" s="1" customFormat="1" ht="8.85" customHeight="1" x14ac:dyDescent="0.15">
      <c r="C647" s="7" t="s">
        <v>2415</v>
      </c>
      <c r="D647" s="8">
        <v>92</v>
      </c>
      <c r="E647" s="8">
        <v>1611</v>
      </c>
      <c r="F647" s="55">
        <v>371702</v>
      </c>
      <c r="G647" s="8">
        <v>51</v>
      </c>
      <c r="H647" s="8">
        <v>241</v>
      </c>
      <c r="I647" s="55">
        <v>24431.4</v>
      </c>
      <c r="J647" s="8"/>
      <c r="K647" s="8"/>
      <c r="L647" s="8"/>
      <c r="M647" s="55"/>
      <c r="N647" s="8"/>
      <c r="O647" s="8"/>
      <c r="P647" s="55"/>
      <c r="Q647" s="8">
        <v>92</v>
      </c>
      <c r="R647" s="55">
        <v>371702</v>
      </c>
    </row>
    <row r="648" spans="3:18" s="1" customFormat="1" ht="8.85" customHeight="1" x14ac:dyDescent="0.15">
      <c r="C648" s="7" t="s">
        <v>2416</v>
      </c>
      <c r="D648" s="10">
        <v>2</v>
      </c>
      <c r="E648" s="10">
        <v>28</v>
      </c>
      <c r="F648" s="59">
        <v>6144</v>
      </c>
      <c r="G648" s="10"/>
      <c r="H648" s="10">
        <v>0</v>
      </c>
      <c r="I648" s="59"/>
      <c r="J648" s="10"/>
      <c r="K648" s="10"/>
      <c r="L648" s="10"/>
      <c r="M648" s="59"/>
      <c r="N648" s="10"/>
      <c r="O648" s="10"/>
      <c r="P648" s="59"/>
      <c r="Q648" s="10">
        <v>2</v>
      </c>
      <c r="R648" s="59">
        <v>6144</v>
      </c>
    </row>
    <row r="649" spans="3:18" s="1" customFormat="1" ht="8.85" customHeight="1" x14ac:dyDescent="0.15">
      <c r="C649" s="7" t="s">
        <v>2417</v>
      </c>
      <c r="D649" s="8">
        <v>106</v>
      </c>
      <c r="E649" s="8">
        <v>2076</v>
      </c>
      <c r="F649" s="55">
        <v>471420</v>
      </c>
      <c r="G649" s="8">
        <v>54</v>
      </c>
      <c r="H649" s="8">
        <v>370</v>
      </c>
      <c r="I649" s="55">
        <v>37816.400000000001</v>
      </c>
      <c r="J649" s="8"/>
      <c r="K649" s="8"/>
      <c r="L649" s="8"/>
      <c r="M649" s="55"/>
      <c r="N649" s="8"/>
      <c r="O649" s="8"/>
      <c r="P649" s="55"/>
      <c r="Q649" s="8">
        <v>106</v>
      </c>
      <c r="R649" s="55">
        <v>471420</v>
      </c>
    </row>
    <row r="650" spans="3:18" s="1" customFormat="1" ht="8.85" customHeight="1" x14ac:dyDescent="0.15">
      <c r="C650" s="7" t="s">
        <v>2418</v>
      </c>
      <c r="D650" s="10">
        <v>400</v>
      </c>
      <c r="E650" s="10">
        <v>7907</v>
      </c>
      <c r="F650" s="59">
        <v>1411932</v>
      </c>
      <c r="G650" s="10">
        <v>233</v>
      </c>
      <c r="H650" s="10">
        <v>2454</v>
      </c>
      <c r="I650" s="59">
        <v>215401.74</v>
      </c>
      <c r="J650" s="10"/>
      <c r="K650" s="10"/>
      <c r="L650" s="10"/>
      <c r="M650" s="59"/>
      <c r="N650" s="10">
        <v>2</v>
      </c>
      <c r="O650" s="10">
        <v>9</v>
      </c>
      <c r="P650" s="59">
        <v>1523</v>
      </c>
      <c r="Q650" s="10">
        <v>402</v>
      </c>
      <c r="R650" s="59">
        <v>1413455</v>
      </c>
    </row>
    <row r="651" spans="3:18" s="1" customFormat="1" ht="8.85" customHeight="1" x14ac:dyDescent="0.15">
      <c r="C651" s="7" t="s">
        <v>2419</v>
      </c>
      <c r="D651" s="8">
        <v>4028</v>
      </c>
      <c r="E651" s="8">
        <v>88658</v>
      </c>
      <c r="F651" s="55">
        <v>20564172</v>
      </c>
      <c r="G651" s="8">
        <v>1303</v>
      </c>
      <c r="H651" s="8">
        <v>12524</v>
      </c>
      <c r="I651" s="55">
        <v>1269843.33</v>
      </c>
      <c r="J651" s="8"/>
      <c r="K651" s="8"/>
      <c r="L651" s="8"/>
      <c r="M651" s="55"/>
      <c r="N651" s="8">
        <v>4</v>
      </c>
      <c r="O651" s="8">
        <v>122</v>
      </c>
      <c r="P651" s="55">
        <v>23936</v>
      </c>
      <c r="Q651" s="8">
        <v>4032</v>
      </c>
      <c r="R651" s="55">
        <v>20588108</v>
      </c>
    </row>
    <row r="652" spans="3:18" s="1" customFormat="1" ht="8.85" customHeight="1" x14ac:dyDescent="0.15">
      <c r="C652" s="7" t="s">
        <v>2420</v>
      </c>
      <c r="D652" s="10">
        <v>3</v>
      </c>
      <c r="E652" s="10">
        <v>73</v>
      </c>
      <c r="F652" s="59">
        <v>12333</v>
      </c>
      <c r="G652" s="10">
        <v>3</v>
      </c>
      <c r="H652" s="10">
        <v>28</v>
      </c>
      <c r="I652" s="59">
        <v>2458.0500000000002</v>
      </c>
      <c r="J652" s="10"/>
      <c r="K652" s="10"/>
      <c r="L652" s="10"/>
      <c r="M652" s="59"/>
      <c r="N652" s="10"/>
      <c r="O652" s="10"/>
      <c r="P652" s="59"/>
      <c r="Q652" s="10">
        <v>3</v>
      </c>
      <c r="R652" s="59">
        <v>12333</v>
      </c>
    </row>
    <row r="653" spans="3:18" s="1" customFormat="1" ht="8.85" customHeight="1" x14ac:dyDescent="0.15">
      <c r="C653" s="7" t="s">
        <v>2421</v>
      </c>
      <c r="D653" s="8">
        <v>16</v>
      </c>
      <c r="E653" s="8">
        <v>389</v>
      </c>
      <c r="F653" s="55">
        <v>62454</v>
      </c>
      <c r="G653" s="8">
        <v>14</v>
      </c>
      <c r="H653" s="8">
        <v>174</v>
      </c>
      <c r="I653" s="55">
        <v>15273.55</v>
      </c>
      <c r="J653" s="8"/>
      <c r="K653" s="8"/>
      <c r="L653" s="8"/>
      <c r="M653" s="55"/>
      <c r="N653" s="8"/>
      <c r="O653" s="8"/>
      <c r="P653" s="55"/>
      <c r="Q653" s="8">
        <v>16</v>
      </c>
      <c r="R653" s="55">
        <v>62454</v>
      </c>
    </row>
    <row r="654" spans="3:18" s="1" customFormat="1" ht="8.85" customHeight="1" x14ac:dyDescent="0.15">
      <c r="C654" s="7" t="s">
        <v>2423</v>
      </c>
      <c r="D654" s="10">
        <v>15</v>
      </c>
      <c r="E654" s="10">
        <v>580</v>
      </c>
      <c r="F654" s="59">
        <v>99542</v>
      </c>
      <c r="G654" s="10">
        <v>14</v>
      </c>
      <c r="H654" s="10">
        <v>312</v>
      </c>
      <c r="I654" s="59">
        <v>31624.6</v>
      </c>
      <c r="J654" s="10"/>
      <c r="K654" s="10"/>
      <c r="L654" s="10"/>
      <c r="M654" s="59"/>
      <c r="N654" s="10"/>
      <c r="O654" s="10"/>
      <c r="P654" s="59"/>
      <c r="Q654" s="10">
        <v>15</v>
      </c>
      <c r="R654" s="59">
        <v>99542</v>
      </c>
    </row>
    <row r="655" spans="3:18" s="1" customFormat="1" ht="8.85" customHeight="1" x14ac:dyDescent="0.15">
      <c r="C655" s="7" t="s">
        <v>2424</v>
      </c>
      <c r="D655" s="8">
        <v>62</v>
      </c>
      <c r="E655" s="8">
        <v>1661</v>
      </c>
      <c r="F655" s="55">
        <v>328710</v>
      </c>
      <c r="G655" s="8">
        <v>44</v>
      </c>
      <c r="H655" s="8">
        <v>599</v>
      </c>
      <c r="I655" s="55">
        <v>60716.6</v>
      </c>
      <c r="J655" s="8"/>
      <c r="K655" s="8"/>
      <c r="L655" s="8"/>
      <c r="M655" s="55"/>
      <c r="N655" s="8"/>
      <c r="O655" s="8"/>
      <c r="P655" s="55"/>
      <c r="Q655" s="8">
        <v>62</v>
      </c>
      <c r="R655" s="55">
        <v>328710</v>
      </c>
    </row>
    <row r="656" spans="3:18" s="1" customFormat="1" ht="8.85" customHeight="1" x14ac:dyDescent="0.15">
      <c r="C656" s="7" t="s">
        <v>2425</v>
      </c>
      <c r="D656" s="10">
        <v>1</v>
      </c>
      <c r="E656" s="10">
        <v>18</v>
      </c>
      <c r="F656" s="59">
        <v>3958</v>
      </c>
      <c r="G656" s="10">
        <v>1</v>
      </c>
      <c r="H656" s="10">
        <v>3</v>
      </c>
      <c r="I656" s="59">
        <v>293.07</v>
      </c>
      <c r="J656" s="10"/>
      <c r="K656" s="10"/>
      <c r="L656" s="10"/>
      <c r="M656" s="59"/>
      <c r="N656" s="10">
        <v>1</v>
      </c>
      <c r="O656" s="10">
        <v>1</v>
      </c>
      <c r="P656" s="59">
        <v>169</v>
      </c>
      <c r="Q656" s="10">
        <v>2</v>
      </c>
      <c r="R656" s="59">
        <v>4127</v>
      </c>
    </row>
    <row r="657" spans="3:18" s="1" customFormat="1" ht="8.85" customHeight="1" x14ac:dyDescent="0.15">
      <c r="C657" s="7" t="s">
        <v>2426</v>
      </c>
      <c r="D657" s="8">
        <v>27837</v>
      </c>
      <c r="E657" s="8">
        <v>422168</v>
      </c>
      <c r="F657" s="55">
        <v>105114459</v>
      </c>
      <c r="G657" s="8">
        <v>1945</v>
      </c>
      <c r="H657" s="8">
        <v>12385</v>
      </c>
      <c r="I657" s="55">
        <v>1257397.67</v>
      </c>
      <c r="J657" s="8"/>
      <c r="K657" s="8"/>
      <c r="L657" s="8"/>
      <c r="M657" s="55"/>
      <c r="N657" s="8">
        <v>9</v>
      </c>
      <c r="O657" s="8">
        <v>170</v>
      </c>
      <c r="P657" s="55">
        <v>33353</v>
      </c>
      <c r="Q657" s="8">
        <v>27846</v>
      </c>
      <c r="R657" s="55">
        <v>105147812</v>
      </c>
    </row>
    <row r="658" spans="3:18" s="1" customFormat="1" ht="8.85" customHeight="1" x14ac:dyDescent="0.15">
      <c r="C658" s="7" t="s">
        <v>2446</v>
      </c>
      <c r="D658" s="10">
        <v>1</v>
      </c>
      <c r="E658" s="10">
        <v>19</v>
      </c>
      <c r="F658" s="59">
        <v>3210</v>
      </c>
      <c r="G658" s="10"/>
      <c r="H658" s="10">
        <v>0</v>
      </c>
      <c r="I658" s="59"/>
      <c r="J658" s="10"/>
      <c r="K658" s="10"/>
      <c r="L658" s="10"/>
      <c r="M658" s="59"/>
      <c r="N658" s="10"/>
      <c r="O658" s="10"/>
      <c r="P658" s="59"/>
      <c r="Q658" s="10">
        <v>1</v>
      </c>
      <c r="R658" s="59">
        <v>3210</v>
      </c>
    </row>
    <row r="659" spans="3:18" s="1" customFormat="1" ht="8.85" customHeight="1" x14ac:dyDescent="0.15">
      <c r="C659" s="7" t="s">
        <v>2447</v>
      </c>
      <c r="D659" s="8">
        <v>1</v>
      </c>
      <c r="E659" s="8">
        <v>35</v>
      </c>
      <c r="F659" s="55">
        <v>4393</v>
      </c>
      <c r="G659" s="8">
        <v>1</v>
      </c>
      <c r="H659" s="8">
        <v>15</v>
      </c>
      <c r="I659" s="55">
        <v>1014.1</v>
      </c>
      <c r="J659" s="8"/>
      <c r="K659" s="8"/>
      <c r="L659" s="8"/>
      <c r="M659" s="55"/>
      <c r="N659" s="8"/>
      <c r="O659" s="8"/>
      <c r="P659" s="55"/>
      <c r="Q659" s="8">
        <v>1</v>
      </c>
      <c r="R659" s="55">
        <v>4393</v>
      </c>
    </row>
    <row r="660" spans="3:18" s="1" customFormat="1" ht="8.85" customHeight="1" x14ac:dyDescent="0.15">
      <c r="C660" s="7" t="s">
        <v>2450</v>
      </c>
      <c r="D660" s="10">
        <v>2</v>
      </c>
      <c r="E660" s="10">
        <v>43</v>
      </c>
      <c r="F660" s="59">
        <v>6960</v>
      </c>
      <c r="G660" s="10">
        <v>2</v>
      </c>
      <c r="H660" s="10">
        <v>3</v>
      </c>
      <c r="I660" s="59">
        <v>202.2</v>
      </c>
      <c r="J660" s="10"/>
      <c r="K660" s="10"/>
      <c r="L660" s="10"/>
      <c r="M660" s="59"/>
      <c r="N660" s="10"/>
      <c r="O660" s="10"/>
      <c r="P660" s="59"/>
      <c r="Q660" s="10">
        <v>2</v>
      </c>
      <c r="R660" s="59">
        <v>6960</v>
      </c>
    </row>
    <row r="661" spans="3:18" s="1" customFormat="1" ht="8.85" customHeight="1" x14ac:dyDescent="0.15">
      <c r="C661" s="7" t="s">
        <v>2451</v>
      </c>
      <c r="D661" s="8">
        <v>4</v>
      </c>
      <c r="E661" s="8">
        <v>97</v>
      </c>
      <c r="F661" s="55">
        <v>14665</v>
      </c>
      <c r="G661" s="8">
        <v>3</v>
      </c>
      <c r="H661" s="8">
        <v>17</v>
      </c>
      <c r="I661" s="55">
        <v>1149.3</v>
      </c>
      <c r="J661" s="8"/>
      <c r="K661" s="8"/>
      <c r="L661" s="8"/>
      <c r="M661" s="55"/>
      <c r="N661" s="8"/>
      <c r="O661" s="8"/>
      <c r="P661" s="55"/>
      <c r="Q661" s="8">
        <v>4</v>
      </c>
      <c r="R661" s="55">
        <v>14665</v>
      </c>
    </row>
    <row r="662" spans="3:18" s="1" customFormat="1" ht="8.85" customHeight="1" x14ac:dyDescent="0.15">
      <c r="C662" s="7" t="s">
        <v>2454</v>
      </c>
      <c r="D662" s="10">
        <v>2</v>
      </c>
      <c r="E662" s="10">
        <v>37</v>
      </c>
      <c r="F662" s="59">
        <v>5947</v>
      </c>
      <c r="G662" s="10">
        <v>1</v>
      </c>
      <c r="H662" s="10">
        <v>3</v>
      </c>
      <c r="I662" s="59">
        <v>203.1</v>
      </c>
      <c r="J662" s="10"/>
      <c r="K662" s="10"/>
      <c r="L662" s="10"/>
      <c r="M662" s="59"/>
      <c r="N662" s="10"/>
      <c r="O662" s="10"/>
      <c r="P662" s="59"/>
      <c r="Q662" s="10">
        <v>2</v>
      </c>
      <c r="R662" s="59">
        <v>5947</v>
      </c>
    </row>
    <row r="663" spans="3:18" s="1" customFormat="1" ht="8.85" customHeight="1" x14ac:dyDescent="0.15">
      <c r="C663" s="7" t="s">
        <v>2466</v>
      </c>
      <c r="D663" s="8">
        <v>4</v>
      </c>
      <c r="E663" s="8">
        <v>79</v>
      </c>
      <c r="F663" s="55">
        <v>13042</v>
      </c>
      <c r="G663" s="8">
        <v>2</v>
      </c>
      <c r="H663" s="8">
        <v>3</v>
      </c>
      <c r="I663" s="55">
        <v>202.2</v>
      </c>
      <c r="J663" s="8"/>
      <c r="K663" s="8"/>
      <c r="L663" s="8"/>
      <c r="M663" s="55"/>
      <c r="N663" s="8"/>
      <c r="O663" s="8"/>
      <c r="P663" s="55"/>
      <c r="Q663" s="8">
        <v>4</v>
      </c>
      <c r="R663" s="55">
        <v>13042</v>
      </c>
    </row>
    <row r="664" spans="3:18" s="1" customFormat="1" ht="8.85" customHeight="1" x14ac:dyDescent="0.15">
      <c r="C664" s="7" t="s">
        <v>2467</v>
      </c>
      <c r="D664" s="10">
        <v>10</v>
      </c>
      <c r="E664" s="10">
        <v>213</v>
      </c>
      <c r="F664" s="59">
        <v>33956</v>
      </c>
      <c r="G664" s="10">
        <v>8</v>
      </c>
      <c r="H664" s="10">
        <v>20</v>
      </c>
      <c r="I664" s="59">
        <v>1349.8</v>
      </c>
      <c r="J664" s="10"/>
      <c r="K664" s="10"/>
      <c r="L664" s="10"/>
      <c r="M664" s="59"/>
      <c r="N664" s="10"/>
      <c r="O664" s="10"/>
      <c r="P664" s="59"/>
      <c r="Q664" s="10">
        <v>10</v>
      </c>
      <c r="R664" s="59">
        <v>33956</v>
      </c>
    </row>
    <row r="665" spans="3:18" s="1" customFormat="1" ht="8.85" customHeight="1" x14ac:dyDescent="0.15">
      <c r="C665" s="7" t="s">
        <v>2468</v>
      </c>
      <c r="D665" s="8">
        <v>2</v>
      </c>
      <c r="E665" s="8">
        <v>17</v>
      </c>
      <c r="F665" s="55">
        <v>3198</v>
      </c>
      <c r="G665" s="8"/>
      <c r="H665" s="8">
        <v>0</v>
      </c>
      <c r="I665" s="55"/>
      <c r="J665" s="8"/>
      <c r="K665" s="8"/>
      <c r="L665" s="8"/>
      <c r="M665" s="55"/>
      <c r="N665" s="8">
        <v>1</v>
      </c>
      <c r="O665" s="8">
        <v>1</v>
      </c>
      <c r="P665" s="55">
        <v>130</v>
      </c>
      <c r="Q665" s="8">
        <v>3</v>
      </c>
      <c r="R665" s="55">
        <v>3328</v>
      </c>
    </row>
    <row r="666" spans="3:18" s="1" customFormat="1" ht="8.85" customHeight="1" x14ac:dyDescent="0.15">
      <c r="C666" s="7" t="s">
        <v>2469</v>
      </c>
      <c r="D666" s="10">
        <v>17</v>
      </c>
      <c r="E666" s="10">
        <v>179</v>
      </c>
      <c r="F666" s="59">
        <v>28200</v>
      </c>
      <c r="G666" s="10">
        <v>2</v>
      </c>
      <c r="H666" s="10">
        <v>23</v>
      </c>
      <c r="I666" s="59">
        <v>1554.2</v>
      </c>
      <c r="J666" s="10"/>
      <c r="K666" s="10"/>
      <c r="L666" s="10"/>
      <c r="M666" s="59"/>
      <c r="N666" s="10">
        <v>3</v>
      </c>
      <c r="O666" s="10">
        <v>8</v>
      </c>
      <c r="P666" s="59">
        <v>1040</v>
      </c>
      <c r="Q666" s="10">
        <v>20</v>
      </c>
      <c r="R666" s="59">
        <v>29240</v>
      </c>
    </row>
    <row r="667" spans="3:18" s="1" customFormat="1" ht="8.85" customHeight="1" x14ac:dyDescent="0.15">
      <c r="C667" s="7" t="s">
        <v>2486</v>
      </c>
      <c r="D667" s="8">
        <v>1</v>
      </c>
      <c r="E667" s="8">
        <v>11</v>
      </c>
      <c r="F667" s="55">
        <v>1858</v>
      </c>
      <c r="G667" s="8"/>
      <c r="H667" s="8">
        <v>0</v>
      </c>
      <c r="I667" s="55"/>
      <c r="J667" s="8"/>
      <c r="K667" s="8"/>
      <c r="L667" s="8"/>
      <c r="M667" s="55"/>
      <c r="N667" s="8"/>
      <c r="O667" s="8"/>
      <c r="P667" s="55"/>
      <c r="Q667" s="8">
        <v>1</v>
      </c>
      <c r="R667" s="55">
        <v>1858</v>
      </c>
    </row>
    <row r="668" spans="3:18" s="1" customFormat="1" ht="8.85" customHeight="1" x14ac:dyDescent="0.15">
      <c r="C668" s="7" t="s">
        <v>2494</v>
      </c>
      <c r="D668" s="10">
        <v>1</v>
      </c>
      <c r="E668" s="10">
        <v>21</v>
      </c>
      <c r="F668" s="59">
        <v>3446</v>
      </c>
      <c r="G668" s="10">
        <v>1</v>
      </c>
      <c r="H668" s="10">
        <v>1</v>
      </c>
      <c r="I668" s="59">
        <v>67.099999999999895</v>
      </c>
      <c r="J668" s="10"/>
      <c r="K668" s="10"/>
      <c r="L668" s="10"/>
      <c r="M668" s="59"/>
      <c r="N668" s="10"/>
      <c r="O668" s="10"/>
      <c r="P668" s="59"/>
      <c r="Q668" s="10">
        <v>1</v>
      </c>
      <c r="R668" s="59">
        <v>3446</v>
      </c>
    </row>
    <row r="669" spans="3:18" s="1" customFormat="1" ht="8.85" customHeight="1" x14ac:dyDescent="0.15">
      <c r="C669" s="7" t="s">
        <v>2501</v>
      </c>
      <c r="D669" s="8">
        <v>6</v>
      </c>
      <c r="E669" s="8">
        <v>210</v>
      </c>
      <c r="F669" s="55">
        <v>25850</v>
      </c>
      <c r="G669" s="8">
        <v>5</v>
      </c>
      <c r="H669" s="8">
        <v>95</v>
      </c>
      <c r="I669" s="55">
        <v>6421.5</v>
      </c>
      <c r="J669" s="8"/>
      <c r="K669" s="8"/>
      <c r="L669" s="8"/>
      <c r="M669" s="55"/>
      <c r="N669" s="8"/>
      <c r="O669" s="8"/>
      <c r="P669" s="55"/>
      <c r="Q669" s="8">
        <v>6</v>
      </c>
      <c r="R669" s="55">
        <v>25850</v>
      </c>
    </row>
    <row r="670" spans="3:18" s="1" customFormat="1" ht="8.85" customHeight="1" x14ac:dyDescent="0.15">
      <c r="C670" s="7" t="s">
        <v>2502</v>
      </c>
      <c r="D670" s="10">
        <v>8</v>
      </c>
      <c r="E670" s="10">
        <v>321</v>
      </c>
      <c r="F670" s="59">
        <v>50481</v>
      </c>
      <c r="G670" s="10">
        <v>1</v>
      </c>
      <c r="H670" s="10">
        <v>37</v>
      </c>
      <c r="I670" s="59">
        <v>2500.1</v>
      </c>
      <c r="J670" s="10"/>
      <c r="K670" s="10"/>
      <c r="L670" s="10"/>
      <c r="M670" s="59"/>
      <c r="N670" s="10"/>
      <c r="O670" s="10"/>
      <c r="P670" s="59"/>
      <c r="Q670" s="10">
        <v>8</v>
      </c>
      <c r="R670" s="59">
        <v>50481</v>
      </c>
    </row>
    <row r="671" spans="3:18" s="1" customFormat="1" ht="8.85" customHeight="1" x14ac:dyDescent="0.15">
      <c r="C671" s="7" t="s">
        <v>2545</v>
      </c>
      <c r="D671" s="8">
        <v>1</v>
      </c>
      <c r="E671" s="8">
        <v>3</v>
      </c>
      <c r="F671" s="55">
        <v>507</v>
      </c>
      <c r="G671" s="8"/>
      <c r="H671" s="8">
        <v>0</v>
      </c>
      <c r="I671" s="55"/>
      <c r="J671" s="8"/>
      <c r="K671" s="8"/>
      <c r="L671" s="8"/>
      <c r="M671" s="55"/>
      <c r="N671" s="8"/>
      <c r="O671" s="8"/>
      <c r="P671" s="55"/>
      <c r="Q671" s="8">
        <v>1</v>
      </c>
      <c r="R671" s="55">
        <v>507</v>
      </c>
    </row>
    <row r="672" spans="3:18" s="1" customFormat="1" ht="8.85" customHeight="1" x14ac:dyDescent="0.15">
      <c r="C672" s="7" t="s">
        <v>2558</v>
      </c>
      <c r="D672" s="10">
        <v>1</v>
      </c>
      <c r="E672" s="10">
        <v>2</v>
      </c>
      <c r="F672" s="59">
        <v>376</v>
      </c>
      <c r="G672" s="10"/>
      <c r="H672" s="10">
        <v>0</v>
      </c>
      <c r="I672" s="59"/>
      <c r="J672" s="10"/>
      <c r="K672" s="10"/>
      <c r="L672" s="10"/>
      <c r="M672" s="59"/>
      <c r="N672" s="10"/>
      <c r="O672" s="10"/>
      <c r="P672" s="59"/>
      <c r="Q672" s="10">
        <v>1</v>
      </c>
      <c r="R672" s="59">
        <v>376</v>
      </c>
    </row>
    <row r="673" spans="3:18" s="1" customFormat="1" ht="8.85" customHeight="1" x14ac:dyDescent="0.15">
      <c r="C673" s="7" t="s">
        <v>2559</v>
      </c>
      <c r="D673" s="8">
        <v>1</v>
      </c>
      <c r="E673" s="8">
        <v>43</v>
      </c>
      <c r="F673" s="55">
        <v>5493</v>
      </c>
      <c r="G673" s="8">
        <v>1</v>
      </c>
      <c r="H673" s="8">
        <v>23</v>
      </c>
      <c r="I673" s="55">
        <v>1730.93</v>
      </c>
      <c r="J673" s="8"/>
      <c r="K673" s="8"/>
      <c r="L673" s="8"/>
      <c r="M673" s="55"/>
      <c r="N673" s="8"/>
      <c r="O673" s="8"/>
      <c r="P673" s="55"/>
      <c r="Q673" s="8">
        <v>1</v>
      </c>
      <c r="R673" s="55">
        <v>5493</v>
      </c>
    </row>
    <row r="674" spans="3:18" s="1" customFormat="1" ht="8.85" customHeight="1" x14ac:dyDescent="0.15">
      <c r="C674" s="7" t="s">
        <v>2564</v>
      </c>
      <c r="D674" s="10">
        <v>1</v>
      </c>
      <c r="E674" s="10">
        <v>15</v>
      </c>
      <c r="F674" s="59">
        <v>2534</v>
      </c>
      <c r="G674" s="10"/>
      <c r="H674" s="10">
        <v>0</v>
      </c>
      <c r="I674" s="59"/>
      <c r="J674" s="10"/>
      <c r="K674" s="10"/>
      <c r="L674" s="10"/>
      <c r="M674" s="59"/>
      <c r="N674" s="10"/>
      <c r="O674" s="10"/>
      <c r="P674" s="59"/>
      <c r="Q674" s="10">
        <v>1</v>
      </c>
      <c r="R674" s="59">
        <v>2534</v>
      </c>
    </row>
    <row r="675" spans="3:18" s="1" customFormat="1" ht="8.85" customHeight="1" x14ac:dyDescent="0.15">
      <c r="C675" s="7" t="s">
        <v>2579</v>
      </c>
      <c r="D675" s="8">
        <v>1</v>
      </c>
      <c r="E675" s="8">
        <v>8</v>
      </c>
      <c r="F675" s="55">
        <v>1352</v>
      </c>
      <c r="G675" s="8"/>
      <c r="H675" s="8">
        <v>0</v>
      </c>
      <c r="I675" s="55"/>
      <c r="J675" s="8"/>
      <c r="K675" s="8"/>
      <c r="L675" s="8"/>
      <c r="M675" s="55"/>
      <c r="N675" s="8"/>
      <c r="O675" s="8"/>
      <c r="P675" s="55"/>
      <c r="Q675" s="8">
        <v>1</v>
      </c>
      <c r="R675" s="55">
        <v>1352</v>
      </c>
    </row>
    <row r="676" spans="3:18" s="1" customFormat="1" ht="8.85" customHeight="1" x14ac:dyDescent="0.15">
      <c r="C676" s="7" t="s">
        <v>2584</v>
      </c>
      <c r="D676" s="10">
        <v>2</v>
      </c>
      <c r="E676" s="10">
        <v>23</v>
      </c>
      <c r="F676" s="59">
        <v>3886</v>
      </c>
      <c r="G676" s="10"/>
      <c r="H676" s="10">
        <v>0</v>
      </c>
      <c r="I676" s="59"/>
      <c r="J676" s="10"/>
      <c r="K676" s="10"/>
      <c r="L676" s="10"/>
      <c r="M676" s="59"/>
      <c r="N676" s="10"/>
      <c r="O676" s="10"/>
      <c r="P676" s="59"/>
      <c r="Q676" s="10">
        <v>2</v>
      </c>
      <c r="R676" s="59">
        <v>3886</v>
      </c>
    </row>
    <row r="677" spans="3:18" s="1" customFormat="1" ht="8.85" customHeight="1" x14ac:dyDescent="0.15">
      <c r="C677" s="7" t="s">
        <v>2585</v>
      </c>
      <c r="D677" s="8">
        <v>1</v>
      </c>
      <c r="E677" s="8">
        <v>32</v>
      </c>
      <c r="F677" s="55">
        <v>4190</v>
      </c>
      <c r="G677" s="8">
        <v>1</v>
      </c>
      <c r="H677" s="8">
        <v>12</v>
      </c>
      <c r="I677" s="55">
        <v>811.1</v>
      </c>
      <c r="J677" s="8"/>
      <c r="K677" s="8"/>
      <c r="L677" s="8"/>
      <c r="M677" s="55"/>
      <c r="N677" s="8"/>
      <c r="O677" s="8"/>
      <c r="P677" s="55"/>
      <c r="Q677" s="8">
        <v>1</v>
      </c>
      <c r="R677" s="55">
        <v>4190</v>
      </c>
    </row>
    <row r="678" spans="3:18" s="1" customFormat="1" ht="8.85" customHeight="1" x14ac:dyDescent="0.15">
      <c r="C678" s="7" t="s">
        <v>2587</v>
      </c>
      <c r="D678" s="10">
        <v>1</v>
      </c>
      <c r="E678" s="10">
        <v>4</v>
      </c>
      <c r="F678" s="59">
        <v>676</v>
      </c>
      <c r="G678" s="10"/>
      <c r="H678" s="10">
        <v>0</v>
      </c>
      <c r="I678" s="59"/>
      <c r="J678" s="10"/>
      <c r="K678" s="10"/>
      <c r="L678" s="10"/>
      <c r="M678" s="59"/>
      <c r="N678" s="10"/>
      <c r="O678" s="10"/>
      <c r="P678" s="59"/>
      <c r="Q678" s="10">
        <v>1</v>
      </c>
      <c r="R678" s="59">
        <v>676</v>
      </c>
    </row>
    <row r="679" spans="3:18" s="1" customFormat="1" ht="8.85" customHeight="1" x14ac:dyDescent="0.15">
      <c r="C679" s="7" t="s">
        <v>2591</v>
      </c>
      <c r="D679" s="8">
        <v>91</v>
      </c>
      <c r="E679" s="8">
        <v>2485</v>
      </c>
      <c r="F679" s="55">
        <v>530156</v>
      </c>
      <c r="G679" s="8">
        <v>17</v>
      </c>
      <c r="H679" s="8">
        <v>195</v>
      </c>
      <c r="I679" s="55">
        <v>17420.27</v>
      </c>
      <c r="J679" s="8"/>
      <c r="K679" s="8"/>
      <c r="L679" s="8"/>
      <c r="M679" s="55"/>
      <c r="N679" s="8">
        <v>5</v>
      </c>
      <c r="O679" s="8">
        <v>7</v>
      </c>
      <c r="P679" s="55">
        <v>1204</v>
      </c>
      <c r="Q679" s="8">
        <v>96</v>
      </c>
      <c r="R679" s="55">
        <v>531360</v>
      </c>
    </row>
    <row r="680" spans="3:18" s="1" customFormat="1" ht="8.85" customHeight="1" x14ac:dyDescent="0.15">
      <c r="C680" s="7" t="s">
        <v>2592</v>
      </c>
      <c r="D680" s="10">
        <v>156</v>
      </c>
      <c r="E680" s="10">
        <v>4534</v>
      </c>
      <c r="F680" s="59">
        <v>979340</v>
      </c>
      <c r="G680" s="10">
        <v>36</v>
      </c>
      <c r="H680" s="10">
        <v>250</v>
      </c>
      <c r="I680" s="59">
        <v>22331.16</v>
      </c>
      <c r="J680" s="10"/>
      <c r="K680" s="10"/>
      <c r="L680" s="10"/>
      <c r="M680" s="59"/>
      <c r="N680" s="10">
        <v>1</v>
      </c>
      <c r="O680" s="10">
        <v>1</v>
      </c>
      <c r="P680" s="59">
        <v>172</v>
      </c>
      <c r="Q680" s="10">
        <v>157</v>
      </c>
      <c r="R680" s="59">
        <v>979512</v>
      </c>
    </row>
    <row r="681" spans="3:18" s="1" customFormat="1" ht="8.85" customHeight="1" x14ac:dyDescent="0.15">
      <c r="C681" s="7" t="s">
        <v>2593</v>
      </c>
      <c r="D681" s="8">
        <v>293</v>
      </c>
      <c r="E681" s="8">
        <v>7935</v>
      </c>
      <c r="F681" s="55">
        <v>1737858</v>
      </c>
      <c r="G681" s="8">
        <v>69</v>
      </c>
      <c r="H681" s="8">
        <v>280</v>
      </c>
      <c r="I681" s="55">
        <v>25280.35</v>
      </c>
      <c r="J681" s="8"/>
      <c r="K681" s="8"/>
      <c r="L681" s="8"/>
      <c r="M681" s="55"/>
      <c r="N681" s="8">
        <v>10</v>
      </c>
      <c r="O681" s="8">
        <v>13</v>
      </c>
      <c r="P681" s="55">
        <v>2237</v>
      </c>
      <c r="Q681" s="8">
        <v>303</v>
      </c>
      <c r="R681" s="55">
        <v>1740095</v>
      </c>
    </row>
    <row r="682" spans="3:18" s="1" customFormat="1" ht="8.85" customHeight="1" x14ac:dyDescent="0.15">
      <c r="C682" s="7" t="s">
        <v>2594</v>
      </c>
      <c r="D682" s="10">
        <v>347</v>
      </c>
      <c r="E682" s="10">
        <v>12693</v>
      </c>
      <c r="F682" s="59">
        <v>2297126</v>
      </c>
      <c r="G682" s="10">
        <v>115</v>
      </c>
      <c r="H682" s="10">
        <v>4243</v>
      </c>
      <c r="I682" s="59">
        <v>387614.44</v>
      </c>
      <c r="J682" s="10"/>
      <c r="K682" s="10"/>
      <c r="L682" s="10"/>
      <c r="M682" s="59"/>
      <c r="N682" s="10">
        <v>18</v>
      </c>
      <c r="O682" s="10">
        <v>486</v>
      </c>
      <c r="P682" s="59">
        <v>83675</v>
      </c>
      <c r="Q682" s="10">
        <v>365</v>
      </c>
      <c r="R682" s="59">
        <v>2380801</v>
      </c>
    </row>
    <row r="683" spans="3:18" s="1" customFormat="1" ht="8.85" customHeight="1" x14ac:dyDescent="0.15">
      <c r="C683" s="7" t="s">
        <v>2595</v>
      </c>
      <c r="D683" s="8">
        <v>847</v>
      </c>
      <c r="E683" s="8">
        <v>10028</v>
      </c>
      <c r="F683" s="55">
        <v>2347980</v>
      </c>
      <c r="G683" s="8">
        <v>31</v>
      </c>
      <c r="H683" s="8">
        <v>504</v>
      </c>
      <c r="I683" s="55">
        <v>46175.05</v>
      </c>
      <c r="J683" s="8"/>
      <c r="K683" s="8"/>
      <c r="L683" s="8"/>
      <c r="M683" s="55"/>
      <c r="N683" s="8">
        <v>141</v>
      </c>
      <c r="O683" s="8">
        <v>205</v>
      </c>
      <c r="P683" s="55">
        <v>35275</v>
      </c>
      <c r="Q683" s="8">
        <v>988</v>
      </c>
      <c r="R683" s="55">
        <v>2383255</v>
      </c>
    </row>
    <row r="684" spans="3:18" s="1" customFormat="1" ht="8.85" customHeight="1" x14ac:dyDescent="0.15">
      <c r="C684" s="7" t="s">
        <v>2596</v>
      </c>
      <c r="D684" s="10">
        <v>1459</v>
      </c>
      <c r="E684" s="10">
        <v>39934</v>
      </c>
      <c r="F684" s="59">
        <v>8602064</v>
      </c>
      <c r="G684" s="10">
        <v>339</v>
      </c>
      <c r="H684" s="10">
        <v>2444</v>
      </c>
      <c r="I684" s="59">
        <v>218895.77</v>
      </c>
      <c r="J684" s="10"/>
      <c r="K684" s="10"/>
      <c r="L684" s="10"/>
      <c r="M684" s="59"/>
      <c r="N684" s="10">
        <v>7</v>
      </c>
      <c r="O684" s="10">
        <v>9</v>
      </c>
      <c r="P684" s="59">
        <v>1549</v>
      </c>
      <c r="Q684" s="10">
        <v>1466</v>
      </c>
      <c r="R684" s="59">
        <v>8603613</v>
      </c>
    </row>
    <row r="685" spans="3:18" s="1" customFormat="1" ht="8.85" customHeight="1" x14ac:dyDescent="0.15">
      <c r="C685" s="7" t="s">
        <v>2597</v>
      </c>
      <c r="D685" s="8">
        <v>40</v>
      </c>
      <c r="E685" s="8">
        <v>386</v>
      </c>
      <c r="F685" s="55">
        <v>94428</v>
      </c>
      <c r="G685" s="8">
        <v>1</v>
      </c>
      <c r="H685" s="8">
        <v>4</v>
      </c>
      <c r="I685" s="55">
        <v>397.55</v>
      </c>
      <c r="J685" s="8"/>
      <c r="K685" s="8"/>
      <c r="L685" s="8"/>
      <c r="M685" s="55"/>
      <c r="N685" s="8">
        <v>75</v>
      </c>
      <c r="O685" s="8">
        <v>115</v>
      </c>
      <c r="P685" s="55">
        <v>19783</v>
      </c>
      <c r="Q685" s="8">
        <v>115</v>
      </c>
      <c r="R685" s="55">
        <v>114211</v>
      </c>
    </row>
    <row r="686" spans="3:18" s="1" customFormat="1" ht="8.85" customHeight="1" x14ac:dyDescent="0.15">
      <c r="C686" s="7" t="s">
        <v>2598</v>
      </c>
      <c r="D686" s="10">
        <v>105</v>
      </c>
      <c r="E686" s="10">
        <v>3909</v>
      </c>
      <c r="F686" s="59">
        <v>717028</v>
      </c>
      <c r="G686" s="10">
        <v>37</v>
      </c>
      <c r="H686" s="10">
        <v>1229</v>
      </c>
      <c r="I686" s="59">
        <v>111285.86</v>
      </c>
      <c r="J686" s="10"/>
      <c r="K686" s="10"/>
      <c r="L686" s="10"/>
      <c r="M686" s="59"/>
      <c r="N686" s="10">
        <v>29</v>
      </c>
      <c r="O686" s="10">
        <v>603</v>
      </c>
      <c r="P686" s="59">
        <v>103819</v>
      </c>
      <c r="Q686" s="10">
        <v>134</v>
      </c>
      <c r="R686" s="59">
        <v>820847</v>
      </c>
    </row>
    <row r="687" spans="3:18" s="1" customFormat="1" ht="8.85" customHeight="1" x14ac:dyDescent="0.15">
      <c r="C687" s="7" t="s">
        <v>2599</v>
      </c>
      <c r="D687" s="8">
        <v>6</v>
      </c>
      <c r="E687" s="8">
        <v>54</v>
      </c>
      <c r="F687" s="55">
        <v>12060</v>
      </c>
      <c r="G687" s="8"/>
      <c r="H687" s="8">
        <v>0</v>
      </c>
      <c r="I687" s="55"/>
      <c r="J687" s="8"/>
      <c r="K687" s="8"/>
      <c r="L687" s="8"/>
      <c r="M687" s="55"/>
      <c r="N687" s="8"/>
      <c r="O687" s="8"/>
      <c r="P687" s="55"/>
      <c r="Q687" s="8">
        <v>6</v>
      </c>
      <c r="R687" s="55">
        <v>12060</v>
      </c>
    </row>
    <row r="688" spans="3:18" s="1" customFormat="1" ht="8.85" customHeight="1" x14ac:dyDescent="0.15">
      <c r="C688" s="7" t="s">
        <v>2605</v>
      </c>
      <c r="D688" s="10">
        <v>6</v>
      </c>
      <c r="E688" s="10">
        <v>158</v>
      </c>
      <c r="F688" s="59">
        <v>21827</v>
      </c>
      <c r="G688" s="10">
        <v>4</v>
      </c>
      <c r="H688" s="10">
        <v>48</v>
      </c>
      <c r="I688" s="59">
        <v>3243.4</v>
      </c>
      <c r="J688" s="10"/>
      <c r="K688" s="10"/>
      <c r="L688" s="10"/>
      <c r="M688" s="59"/>
      <c r="N688" s="10"/>
      <c r="O688" s="10"/>
      <c r="P688" s="59"/>
      <c r="Q688" s="10">
        <v>6</v>
      </c>
      <c r="R688" s="59">
        <v>21827</v>
      </c>
    </row>
    <row r="689" spans="3:18" s="1" customFormat="1" ht="8.85" customHeight="1" x14ac:dyDescent="0.15">
      <c r="C689" s="7" t="s">
        <v>2606</v>
      </c>
      <c r="D689" s="8">
        <v>4</v>
      </c>
      <c r="E689" s="8">
        <v>162</v>
      </c>
      <c r="F689" s="55">
        <v>19058</v>
      </c>
      <c r="G689" s="8">
        <v>4</v>
      </c>
      <c r="H689" s="8">
        <v>82</v>
      </c>
      <c r="I689" s="55">
        <v>5542.4</v>
      </c>
      <c r="J689" s="8"/>
      <c r="K689" s="8"/>
      <c r="L689" s="8"/>
      <c r="M689" s="55"/>
      <c r="N689" s="8"/>
      <c r="O689" s="8"/>
      <c r="P689" s="55"/>
      <c r="Q689" s="8">
        <v>4</v>
      </c>
      <c r="R689" s="55">
        <v>19058</v>
      </c>
    </row>
    <row r="690" spans="3:18" s="1" customFormat="1" ht="8.85" customHeight="1" x14ac:dyDescent="0.15">
      <c r="C690" s="7" t="s">
        <v>2613</v>
      </c>
      <c r="D690" s="10">
        <v>4</v>
      </c>
      <c r="E690" s="10">
        <v>45</v>
      </c>
      <c r="F690" s="59">
        <v>6040</v>
      </c>
      <c r="G690" s="10">
        <v>1</v>
      </c>
      <c r="H690" s="10">
        <v>15</v>
      </c>
      <c r="I690" s="59">
        <v>1014.1</v>
      </c>
      <c r="J690" s="10"/>
      <c r="K690" s="10"/>
      <c r="L690" s="10"/>
      <c r="M690" s="59"/>
      <c r="N690" s="10"/>
      <c r="O690" s="10"/>
      <c r="P690" s="59"/>
      <c r="Q690" s="10">
        <v>4</v>
      </c>
      <c r="R690" s="59">
        <v>6040</v>
      </c>
    </row>
    <row r="691" spans="3:18" s="1" customFormat="1" ht="8.85" customHeight="1" x14ac:dyDescent="0.15">
      <c r="C691" s="7" t="s">
        <v>2614</v>
      </c>
      <c r="D691" s="8">
        <v>7</v>
      </c>
      <c r="E691" s="8">
        <v>145</v>
      </c>
      <c r="F691" s="55">
        <v>22064</v>
      </c>
      <c r="G691" s="8">
        <v>3</v>
      </c>
      <c r="H691" s="8">
        <v>24</v>
      </c>
      <c r="I691" s="55">
        <v>1622.3</v>
      </c>
      <c r="J691" s="8"/>
      <c r="K691" s="8"/>
      <c r="L691" s="8"/>
      <c r="M691" s="55"/>
      <c r="N691" s="8"/>
      <c r="O691" s="8"/>
      <c r="P691" s="55"/>
      <c r="Q691" s="8">
        <v>7</v>
      </c>
      <c r="R691" s="55">
        <v>22064</v>
      </c>
    </row>
    <row r="692" spans="3:18" s="1" customFormat="1" ht="8.85" customHeight="1" x14ac:dyDescent="0.15">
      <c r="C692" s="7" t="s">
        <v>2615</v>
      </c>
      <c r="D692" s="10">
        <v>2</v>
      </c>
      <c r="E692" s="10">
        <v>23</v>
      </c>
      <c r="F692" s="59">
        <v>3784</v>
      </c>
      <c r="G692" s="10">
        <v>1</v>
      </c>
      <c r="H692" s="10">
        <v>1</v>
      </c>
      <c r="I692" s="59">
        <v>67.099999999999895</v>
      </c>
      <c r="J692" s="10"/>
      <c r="K692" s="10"/>
      <c r="L692" s="10"/>
      <c r="M692" s="59"/>
      <c r="N692" s="10"/>
      <c r="O692" s="10"/>
      <c r="P692" s="59"/>
      <c r="Q692" s="10">
        <v>2</v>
      </c>
      <c r="R692" s="59">
        <v>3784</v>
      </c>
    </row>
    <row r="693" spans="3:18" s="1" customFormat="1" ht="8.85" customHeight="1" x14ac:dyDescent="0.15">
      <c r="C693" s="7" t="s">
        <v>2616</v>
      </c>
      <c r="D693" s="8">
        <v>1</v>
      </c>
      <c r="E693" s="8">
        <v>13</v>
      </c>
      <c r="F693" s="55">
        <v>2196</v>
      </c>
      <c r="G693" s="8"/>
      <c r="H693" s="8">
        <v>0</v>
      </c>
      <c r="I693" s="55"/>
      <c r="J693" s="8"/>
      <c r="K693" s="8"/>
      <c r="L693" s="8"/>
      <c r="M693" s="55"/>
      <c r="N693" s="8"/>
      <c r="O693" s="8"/>
      <c r="P693" s="55"/>
      <c r="Q693" s="8">
        <v>1</v>
      </c>
      <c r="R693" s="55">
        <v>2196</v>
      </c>
    </row>
    <row r="694" spans="3:18" s="1" customFormat="1" ht="8.85" customHeight="1" x14ac:dyDescent="0.15">
      <c r="C694" s="7" t="s">
        <v>2617</v>
      </c>
      <c r="D694" s="10">
        <v>3</v>
      </c>
      <c r="E694" s="10">
        <v>53</v>
      </c>
      <c r="F694" s="59">
        <v>7839</v>
      </c>
      <c r="G694" s="10">
        <v>1</v>
      </c>
      <c r="H694" s="10">
        <v>11</v>
      </c>
      <c r="I694" s="59">
        <v>743.1</v>
      </c>
      <c r="J694" s="10"/>
      <c r="K694" s="10"/>
      <c r="L694" s="10"/>
      <c r="M694" s="59"/>
      <c r="N694" s="10"/>
      <c r="O694" s="10"/>
      <c r="P694" s="59"/>
      <c r="Q694" s="10">
        <v>3</v>
      </c>
      <c r="R694" s="59">
        <v>7839</v>
      </c>
    </row>
    <row r="695" spans="3:18" s="1" customFormat="1" ht="8.85" customHeight="1" x14ac:dyDescent="0.15">
      <c r="C695" s="7" t="s">
        <v>2618</v>
      </c>
      <c r="D695" s="8">
        <v>1009</v>
      </c>
      <c r="E695" s="8">
        <v>17342</v>
      </c>
      <c r="F695" s="55">
        <v>2882860</v>
      </c>
      <c r="G695" s="8">
        <v>157</v>
      </c>
      <c r="H695" s="8">
        <v>471</v>
      </c>
      <c r="I695" s="55">
        <v>31778.7</v>
      </c>
      <c r="J695" s="8"/>
      <c r="K695" s="8"/>
      <c r="L695" s="8"/>
      <c r="M695" s="55"/>
      <c r="N695" s="8">
        <v>1</v>
      </c>
      <c r="O695" s="8">
        <v>20</v>
      </c>
      <c r="P695" s="55">
        <v>2603</v>
      </c>
      <c r="Q695" s="8">
        <v>1010</v>
      </c>
      <c r="R695" s="55">
        <v>2885463</v>
      </c>
    </row>
    <row r="696" spans="3:18" s="1" customFormat="1" ht="8.85" customHeight="1" x14ac:dyDescent="0.15">
      <c r="C696" s="7" t="s">
        <v>2619</v>
      </c>
      <c r="D696" s="10">
        <v>9</v>
      </c>
      <c r="E696" s="10">
        <v>213</v>
      </c>
      <c r="F696" s="59">
        <v>29904</v>
      </c>
      <c r="G696" s="10">
        <v>4</v>
      </c>
      <c r="H696" s="10">
        <v>60</v>
      </c>
      <c r="I696" s="59">
        <v>4055.4</v>
      </c>
      <c r="J696" s="10"/>
      <c r="K696" s="10"/>
      <c r="L696" s="10"/>
      <c r="M696" s="59"/>
      <c r="N696" s="10"/>
      <c r="O696" s="10"/>
      <c r="P696" s="59"/>
      <c r="Q696" s="10">
        <v>9</v>
      </c>
      <c r="R696" s="59">
        <v>29904</v>
      </c>
    </row>
    <row r="697" spans="3:18" s="1" customFormat="1" ht="8.85" customHeight="1" x14ac:dyDescent="0.15">
      <c r="C697" s="7" t="s">
        <v>2620</v>
      </c>
      <c r="D697" s="8">
        <v>11</v>
      </c>
      <c r="E697" s="8">
        <v>269</v>
      </c>
      <c r="F697" s="55">
        <v>37540</v>
      </c>
      <c r="G697" s="8">
        <v>6</v>
      </c>
      <c r="H697" s="8">
        <v>78</v>
      </c>
      <c r="I697" s="55">
        <v>5271.6</v>
      </c>
      <c r="J697" s="8"/>
      <c r="K697" s="8"/>
      <c r="L697" s="8"/>
      <c r="M697" s="55"/>
      <c r="N697" s="8"/>
      <c r="O697" s="8"/>
      <c r="P697" s="55"/>
      <c r="Q697" s="8">
        <v>11</v>
      </c>
      <c r="R697" s="55">
        <v>37540</v>
      </c>
    </row>
    <row r="698" spans="3:18" s="1" customFormat="1" ht="8.85" customHeight="1" x14ac:dyDescent="0.15">
      <c r="C698" s="7" t="s">
        <v>2621</v>
      </c>
      <c r="D698" s="10">
        <v>2</v>
      </c>
      <c r="E698" s="10">
        <v>49</v>
      </c>
      <c r="F698" s="59">
        <v>6656</v>
      </c>
      <c r="G698" s="10">
        <v>1</v>
      </c>
      <c r="H698" s="10">
        <v>16</v>
      </c>
      <c r="I698" s="59">
        <v>1081.0999999999999</v>
      </c>
      <c r="J698" s="10"/>
      <c r="K698" s="10"/>
      <c r="L698" s="10"/>
      <c r="M698" s="59"/>
      <c r="N698" s="10"/>
      <c r="O698" s="10"/>
      <c r="P698" s="59"/>
      <c r="Q698" s="10">
        <v>2</v>
      </c>
      <c r="R698" s="59">
        <v>6656</v>
      </c>
    </row>
    <row r="699" spans="3:18" s="1" customFormat="1" ht="8.85" customHeight="1" x14ac:dyDescent="0.15">
      <c r="C699" s="7" t="s">
        <v>2622</v>
      </c>
      <c r="D699" s="8">
        <v>50</v>
      </c>
      <c r="E699" s="8">
        <v>945</v>
      </c>
      <c r="F699" s="55">
        <v>141408</v>
      </c>
      <c r="G699" s="8">
        <v>10</v>
      </c>
      <c r="H699" s="8">
        <v>180</v>
      </c>
      <c r="I699" s="55">
        <v>12164</v>
      </c>
      <c r="J699" s="8"/>
      <c r="K699" s="8"/>
      <c r="L699" s="8"/>
      <c r="M699" s="55"/>
      <c r="N699" s="8"/>
      <c r="O699" s="8"/>
      <c r="P699" s="55"/>
      <c r="Q699" s="8">
        <v>50</v>
      </c>
      <c r="R699" s="55">
        <v>141408</v>
      </c>
    </row>
    <row r="700" spans="3:18" s="1" customFormat="1" ht="8.85" customHeight="1" x14ac:dyDescent="0.15">
      <c r="C700" s="7" t="s">
        <v>2623</v>
      </c>
      <c r="D700" s="10">
        <v>595</v>
      </c>
      <c r="E700" s="10">
        <v>10217</v>
      </c>
      <c r="F700" s="59">
        <v>1568619</v>
      </c>
      <c r="G700" s="10">
        <v>152</v>
      </c>
      <c r="H700" s="10">
        <v>1577</v>
      </c>
      <c r="I700" s="59">
        <v>106651.86</v>
      </c>
      <c r="J700" s="10"/>
      <c r="K700" s="10"/>
      <c r="L700" s="10"/>
      <c r="M700" s="59"/>
      <c r="N700" s="10">
        <v>2</v>
      </c>
      <c r="O700" s="10">
        <v>44</v>
      </c>
      <c r="P700" s="59">
        <v>5725</v>
      </c>
      <c r="Q700" s="10">
        <v>597</v>
      </c>
      <c r="R700" s="59">
        <v>1574344</v>
      </c>
    </row>
    <row r="701" spans="3:18" s="1" customFormat="1" ht="8.85" customHeight="1" x14ac:dyDescent="0.15">
      <c r="C701" s="7" t="s">
        <v>2624</v>
      </c>
      <c r="D701" s="8">
        <v>3</v>
      </c>
      <c r="E701" s="8">
        <v>166</v>
      </c>
      <c r="F701" s="55">
        <v>22471</v>
      </c>
      <c r="G701" s="8">
        <v>3</v>
      </c>
      <c r="H701" s="8">
        <v>106</v>
      </c>
      <c r="I701" s="55">
        <v>9304.42</v>
      </c>
      <c r="J701" s="8"/>
      <c r="K701" s="8"/>
      <c r="L701" s="8"/>
      <c r="M701" s="55"/>
      <c r="N701" s="8"/>
      <c r="O701" s="8"/>
      <c r="P701" s="55"/>
      <c r="Q701" s="8">
        <v>3</v>
      </c>
      <c r="R701" s="55">
        <v>22471</v>
      </c>
    </row>
    <row r="702" spans="3:18" s="1" customFormat="1" ht="8.85" customHeight="1" x14ac:dyDescent="0.15">
      <c r="C702" s="7" t="s">
        <v>2630</v>
      </c>
      <c r="D702" s="10">
        <v>2</v>
      </c>
      <c r="E702" s="10">
        <v>29</v>
      </c>
      <c r="F702" s="59">
        <v>6612</v>
      </c>
      <c r="G702" s="10"/>
      <c r="H702" s="10">
        <v>0</v>
      </c>
      <c r="I702" s="59"/>
      <c r="J702" s="10"/>
      <c r="K702" s="10"/>
      <c r="L702" s="10"/>
      <c r="M702" s="59"/>
      <c r="N702" s="10"/>
      <c r="O702" s="10"/>
      <c r="P702" s="59"/>
      <c r="Q702" s="10">
        <v>2</v>
      </c>
      <c r="R702" s="59">
        <v>6612</v>
      </c>
    </row>
    <row r="703" spans="3:18" s="1" customFormat="1" ht="8.85" customHeight="1" x14ac:dyDescent="0.15">
      <c r="C703" s="7" t="s">
        <v>2638</v>
      </c>
      <c r="D703" s="8">
        <v>63</v>
      </c>
      <c r="E703" s="8">
        <v>1893</v>
      </c>
      <c r="F703" s="55">
        <v>247339</v>
      </c>
      <c r="G703" s="8">
        <v>49</v>
      </c>
      <c r="H703" s="8">
        <v>715</v>
      </c>
      <c r="I703" s="55">
        <v>48320.9</v>
      </c>
      <c r="J703" s="8"/>
      <c r="K703" s="8"/>
      <c r="L703" s="8"/>
      <c r="M703" s="55"/>
      <c r="N703" s="8"/>
      <c r="O703" s="8"/>
      <c r="P703" s="55"/>
      <c r="Q703" s="8">
        <v>63</v>
      </c>
      <c r="R703" s="55">
        <v>247339</v>
      </c>
    </row>
    <row r="704" spans="3:18" s="1" customFormat="1" ht="8.85" customHeight="1" x14ac:dyDescent="0.15">
      <c r="C704" s="7" t="s">
        <v>2641</v>
      </c>
      <c r="D704" s="10">
        <v>1</v>
      </c>
      <c r="E704" s="10">
        <v>7</v>
      </c>
      <c r="F704" s="59">
        <v>1183</v>
      </c>
      <c r="G704" s="10"/>
      <c r="H704" s="10">
        <v>0</v>
      </c>
      <c r="I704" s="59"/>
      <c r="J704" s="10"/>
      <c r="K704" s="10"/>
      <c r="L704" s="10"/>
      <c r="M704" s="59"/>
      <c r="N704" s="10"/>
      <c r="O704" s="10"/>
      <c r="P704" s="59"/>
      <c r="Q704" s="10">
        <v>1</v>
      </c>
      <c r="R704" s="59">
        <v>1183</v>
      </c>
    </row>
    <row r="705" spans="3:18" s="1" customFormat="1" ht="8.85" customHeight="1" x14ac:dyDescent="0.15">
      <c r="C705" s="7" t="s">
        <v>2656</v>
      </c>
      <c r="D705" s="8">
        <v>1</v>
      </c>
      <c r="E705" s="8">
        <v>19</v>
      </c>
      <c r="F705" s="55">
        <v>3210</v>
      </c>
      <c r="G705" s="8"/>
      <c r="H705" s="8">
        <v>0</v>
      </c>
      <c r="I705" s="55"/>
      <c r="J705" s="8"/>
      <c r="K705" s="8"/>
      <c r="L705" s="8"/>
      <c r="M705" s="55"/>
      <c r="N705" s="8"/>
      <c r="O705" s="8"/>
      <c r="P705" s="55"/>
      <c r="Q705" s="8">
        <v>1</v>
      </c>
      <c r="R705" s="55">
        <v>3210</v>
      </c>
    </row>
    <row r="706" spans="3:18" s="1" customFormat="1" ht="8.85" customHeight="1" x14ac:dyDescent="0.15">
      <c r="C706" s="7" t="s">
        <v>2665</v>
      </c>
      <c r="D706" s="10">
        <v>1</v>
      </c>
      <c r="E706" s="10">
        <v>42</v>
      </c>
      <c r="F706" s="59">
        <v>5837</v>
      </c>
      <c r="G706" s="10">
        <v>1</v>
      </c>
      <c r="H706" s="10">
        <v>27</v>
      </c>
      <c r="I706" s="59">
        <v>2443.5500000000002</v>
      </c>
      <c r="J706" s="10"/>
      <c r="K706" s="10"/>
      <c r="L706" s="10"/>
      <c r="M706" s="59"/>
      <c r="N706" s="10"/>
      <c r="O706" s="10"/>
      <c r="P706" s="59"/>
      <c r="Q706" s="10">
        <v>1</v>
      </c>
      <c r="R706" s="59">
        <v>5837</v>
      </c>
    </row>
    <row r="707" spans="3:18" s="1" customFormat="1" ht="8.85" customHeight="1" x14ac:dyDescent="0.15">
      <c r="C707" s="7" t="s">
        <v>2669</v>
      </c>
      <c r="D707" s="8">
        <v>9</v>
      </c>
      <c r="E707" s="8">
        <v>223</v>
      </c>
      <c r="F707" s="55">
        <v>47091</v>
      </c>
      <c r="G707" s="8">
        <v>3</v>
      </c>
      <c r="H707" s="8">
        <v>14</v>
      </c>
      <c r="I707" s="55">
        <v>1228.1300000000001</v>
      </c>
      <c r="J707" s="8"/>
      <c r="K707" s="8"/>
      <c r="L707" s="8"/>
      <c r="M707" s="55"/>
      <c r="N707" s="8"/>
      <c r="O707" s="8"/>
      <c r="P707" s="55"/>
      <c r="Q707" s="8">
        <v>9</v>
      </c>
      <c r="R707" s="55">
        <v>47091</v>
      </c>
    </row>
    <row r="708" spans="3:18" s="1" customFormat="1" ht="8.85" customHeight="1" x14ac:dyDescent="0.15">
      <c r="C708" s="7" t="s">
        <v>2670</v>
      </c>
      <c r="D708" s="10">
        <v>257</v>
      </c>
      <c r="E708" s="10">
        <v>5958</v>
      </c>
      <c r="F708" s="59">
        <v>1272477</v>
      </c>
      <c r="G708" s="10">
        <v>66</v>
      </c>
      <c r="H708" s="10">
        <v>263</v>
      </c>
      <c r="I708" s="59">
        <v>23087.86</v>
      </c>
      <c r="J708" s="10"/>
      <c r="K708" s="10"/>
      <c r="L708" s="10"/>
      <c r="M708" s="59"/>
      <c r="N708" s="10"/>
      <c r="O708" s="10"/>
      <c r="P708" s="59"/>
      <c r="Q708" s="10">
        <v>257</v>
      </c>
      <c r="R708" s="59">
        <v>1272477</v>
      </c>
    </row>
    <row r="709" spans="3:18" s="1" customFormat="1" ht="8.85" customHeight="1" x14ac:dyDescent="0.15">
      <c r="C709" s="7" t="s">
        <v>2671</v>
      </c>
      <c r="D709" s="8">
        <v>30</v>
      </c>
      <c r="E709" s="8">
        <v>722</v>
      </c>
      <c r="F709" s="55">
        <v>156408</v>
      </c>
      <c r="G709" s="8">
        <v>3</v>
      </c>
      <c r="H709" s="8">
        <v>18</v>
      </c>
      <c r="I709" s="55">
        <v>1579.13</v>
      </c>
      <c r="J709" s="8"/>
      <c r="K709" s="8"/>
      <c r="L709" s="8"/>
      <c r="M709" s="55"/>
      <c r="N709" s="8"/>
      <c r="O709" s="8"/>
      <c r="P709" s="55"/>
      <c r="Q709" s="8">
        <v>30</v>
      </c>
      <c r="R709" s="55">
        <v>156408</v>
      </c>
    </row>
    <row r="710" spans="3:18" s="1" customFormat="1" ht="8.85" customHeight="1" x14ac:dyDescent="0.15">
      <c r="C710" s="7" t="s">
        <v>2672</v>
      </c>
      <c r="D710" s="10">
        <v>92</v>
      </c>
      <c r="E710" s="10">
        <v>2479</v>
      </c>
      <c r="F710" s="59">
        <v>757026</v>
      </c>
      <c r="G710" s="10">
        <v>2</v>
      </c>
      <c r="H710" s="10">
        <v>19</v>
      </c>
      <c r="I710" s="59">
        <v>2472.6</v>
      </c>
      <c r="J710" s="10"/>
      <c r="K710" s="10"/>
      <c r="L710" s="10"/>
      <c r="M710" s="59"/>
      <c r="N710" s="10"/>
      <c r="O710" s="10"/>
      <c r="P710" s="59"/>
      <c r="Q710" s="10">
        <v>92</v>
      </c>
      <c r="R710" s="59">
        <v>757026</v>
      </c>
    </row>
    <row r="711" spans="3:18" s="1" customFormat="1" ht="8.85" customHeight="1" x14ac:dyDescent="0.15">
      <c r="C711" s="7" t="s">
        <v>2683</v>
      </c>
      <c r="D711" s="8">
        <v>1</v>
      </c>
      <c r="E711" s="8">
        <v>26</v>
      </c>
      <c r="F711" s="55">
        <v>4257</v>
      </c>
      <c r="G711" s="8">
        <v>1</v>
      </c>
      <c r="H711" s="8">
        <v>11</v>
      </c>
      <c r="I711" s="55">
        <v>965.35</v>
      </c>
      <c r="J711" s="8"/>
      <c r="K711" s="8"/>
      <c r="L711" s="8"/>
      <c r="M711" s="55"/>
      <c r="N711" s="8"/>
      <c r="O711" s="8"/>
      <c r="P711" s="55"/>
      <c r="Q711" s="8">
        <v>1</v>
      </c>
      <c r="R711" s="55">
        <v>4257</v>
      </c>
    </row>
    <row r="712" spans="3:18" s="1" customFormat="1" ht="8.85" customHeight="1" x14ac:dyDescent="0.15">
      <c r="C712" s="7" t="s">
        <v>2688</v>
      </c>
      <c r="D712" s="10">
        <v>1</v>
      </c>
      <c r="E712" s="10">
        <v>33</v>
      </c>
      <c r="F712" s="59">
        <v>4257</v>
      </c>
      <c r="G712" s="10">
        <v>1</v>
      </c>
      <c r="H712" s="10">
        <v>13</v>
      </c>
      <c r="I712" s="59">
        <v>878.1</v>
      </c>
      <c r="J712" s="10"/>
      <c r="K712" s="10"/>
      <c r="L712" s="10"/>
      <c r="M712" s="59"/>
      <c r="N712" s="10"/>
      <c r="O712" s="10"/>
      <c r="P712" s="59"/>
      <c r="Q712" s="10">
        <v>1</v>
      </c>
      <c r="R712" s="59">
        <v>4257</v>
      </c>
    </row>
    <row r="713" spans="3:18" s="1" customFormat="1" ht="8.85" customHeight="1" x14ac:dyDescent="0.15">
      <c r="C713" s="7" t="s">
        <v>2697</v>
      </c>
      <c r="D713" s="8">
        <v>1</v>
      </c>
      <c r="E713" s="8">
        <v>11</v>
      </c>
      <c r="F713" s="55">
        <v>2489</v>
      </c>
      <c r="G713" s="8"/>
      <c r="H713" s="8">
        <v>0</v>
      </c>
      <c r="I713" s="55"/>
      <c r="J713" s="8"/>
      <c r="K713" s="8"/>
      <c r="L713" s="8"/>
      <c r="M713" s="55"/>
      <c r="N713" s="8"/>
      <c r="O713" s="8"/>
      <c r="P713" s="55"/>
      <c r="Q713" s="8">
        <v>1</v>
      </c>
      <c r="R713" s="55">
        <v>2489</v>
      </c>
    </row>
    <row r="714" spans="3:18" s="1" customFormat="1" ht="8.85" customHeight="1" x14ac:dyDescent="0.15">
      <c r="C714" s="7" t="s">
        <v>2698</v>
      </c>
      <c r="D714" s="10">
        <v>3</v>
      </c>
      <c r="E714" s="10">
        <v>78</v>
      </c>
      <c r="F714" s="59">
        <v>13167</v>
      </c>
      <c r="G714" s="10">
        <v>3</v>
      </c>
      <c r="H714" s="10">
        <v>33</v>
      </c>
      <c r="I714" s="59">
        <v>2986.65</v>
      </c>
      <c r="J714" s="10"/>
      <c r="K714" s="10"/>
      <c r="L714" s="10"/>
      <c r="M714" s="59"/>
      <c r="N714" s="10"/>
      <c r="O714" s="10"/>
      <c r="P714" s="59"/>
      <c r="Q714" s="10">
        <v>3</v>
      </c>
      <c r="R714" s="59">
        <v>13167</v>
      </c>
    </row>
    <row r="715" spans="3:18" s="1" customFormat="1" ht="8.85" customHeight="1" x14ac:dyDescent="0.15">
      <c r="C715" s="7" t="s">
        <v>2699</v>
      </c>
      <c r="D715" s="8">
        <v>1</v>
      </c>
      <c r="E715" s="8">
        <v>27</v>
      </c>
      <c r="F715" s="55">
        <v>4479</v>
      </c>
      <c r="G715" s="8">
        <v>1</v>
      </c>
      <c r="H715" s="8">
        <v>12</v>
      </c>
      <c r="I715" s="55">
        <v>1085.55</v>
      </c>
      <c r="J715" s="8"/>
      <c r="K715" s="8"/>
      <c r="L715" s="8"/>
      <c r="M715" s="55"/>
      <c r="N715" s="8"/>
      <c r="O715" s="8"/>
      <c r="P715" s="55"/>
      <c r="Q715" s="8">
        <v>1</v>
      </c>
      <c r="R715" s="55">
        <v>4479</v>
      </c>
    </row>
    <row r="716" spans="3:18" s="1" customFormat="1" ht="8.85" customHeight="1" x14ac:dyDescent="0.15">
      <c r="C716" s="7" t="s">
        <v>2704</v>
      </c>
      <c r="D716" s="10">
        <v>1</v>
      </c>
      <c r="E716" s="10">
        <v>32</v>
      </c>
      <c r="F716" s="59">
        <v>5326</v>
      </c>
      <c r="G716" s="10">
        <v>1</v>
      </c>
      <c r="H716" s="10">
        <v>17</v>
      </c>
      <c r="I716" s="59">
        <v>1661.07</v>
      </c>
      <c r="J716" s="10"/>
      <c r="K716" s="10"/>
      <c r="L716" s="10"/>
      <c r="M716" s="59"/>
      <c r="N716" s="10"/>
      <c r="O716" s="10"/>
      <c r="P716" s="59"/>
      <c r="Q716" s="10">
        <v>1</v>
      </c>
      <c r="R716" s="59">
        <v>5326</v>
      </c>
    </row>
    <row r="717" spans="3:18" s="1" customFormat="1" ht="8.85" customHeight="1" x14ac:dyDescent="0.15">
      <c r="C717" s="7" t="s">
        <v>2706</v>
      </c>
      <c r="D717" s="8">
        <v>61</v>
      </c>
      <c r="E717" s="8">
        <v>1793</v>
      </c>
      <c r="F717" s="55">
        <v>418443</v>
      </c>
      <c r="G717" s="8">
        <v>14</v>
      </c>
      <c r="H717" s="8">
        <v>239</v>
      </c>
      <c r="I717" s="55">
        <v>24166.75</v>
      </c>
      <c r="J717" s="8"/>
      <c r="K717" s="8"/>
      <c r="L717" s="8"/>
      <c r="M717" s="55"/>
      <c r="N717" s="8"/>
      <c r="O717" s="8"/>
      <c r="P717" s="55"/>
      <c r="Q717" s="8">
        <v>61</v>
      </c>
      <c r="R717" s="55">
        <v>418443</v>
      </c>
    </row>
    <row r="718" spans="3:18" s="1" customFormat="1" ht="8.85" customHeight="1" x14ac:dyDescent="0.15">
      <c r="C718" s="7" t="s">
        <v>2707</v>
      </c>
      <c r="D718" s="10">
        <v>21</v>
      </c>
      <c r="E718" s="10">
        <v>750</v>
      </c>
      <c r="F718" s="59">
        <v>171663</v>
      </c>
      <c r="G718" s="10">
        <v>7</v>
      </c>
      <c r="H718" s="10">
        <v>122</v>
      </c>
      <c r="I718" s="59">
        <v>12688.95</v>
      </c>
      <c r="J718" s="10"/>
      <c r="K718" s="10"/>
      <c r="L718" s="10"/>
      <c r="M718" s="59"/>
      <c r="N718" s="10">
        <v>1</v>
      </c>
      <c r="O718" s="10">
        <v>21</v>
      </c>
      <c r="P718" s="59">
        <v>3847</v>
      </c>
      <c r="Q718" s="10">
        <v>22</v>
      </c>
      <c r="R718" s="59">
        <v>175510</v>
      </c>
    </row>
    <row r="719" spans="3:18" s="1" customFormat="1" ht="8.85" customHeight="1" x14ac:dyDescent="0.15">
      <c r="C719" s="7" t="s">
        <v>2708</v>
      </c>
      <c r="D719" s="8">
        <v>3</v>
      </c>
      <c r="E719" s="8">
        <v>28</v>
      </c>
      <c r="F719" s="55">
        <v>6940</v>
      </c>
      <c r="G719" s="8"/>
      <c r="H719" s="8">
        <v>0</v>
      </c>
      <c r="I719" s="55"/>
      <c r="J719" s="8"/>
      <c r="K719" s="8"/>
      <c r="L719" s="8"/>
      <c r="M719" s="55"/>
      <c r="N719" s="8">
        <v>16</v>
      </c>
      <c r="O719" s="8">
        <v>17</v>
      </c>
      <c r="P719" s="55">
        <v>3111</v>
      </c>
      <c r="Q719" s="8">
        <v>19</v>
      </c>
      <c r="R719" s="55">
        <v>10051</v>
      </c>
    </row>
    <row r="720" spans="3:18" s="1" customFormat="1" ht="8.85" customHeight="1" x14ac:dyDescent="0.15">
      <c r="C720" s="7" t="s">
        <v>2709</v>
      </c>
      <c r="D720" s="10">
        <v>7</v>
      </c>
      <c r="E720" s="10">
        <v>77</v>
      </c>
      <c r="F720" s="59">
        <v>20227</v>
      </c>
      <c r="G720" s="10"/>
      <c r="H720" s="10">
        <v>0</v>
      </c>
      <c r="I720" s="59"/>
      <c r="J720" s="10"/>
      <c r="K720" s="10"/>
      <c r="L720" s="10"/>
      <c r="M720" s="59"/>
      <c r="N720" s="10">
        <v>93</v>
      </c>
      <c r="O720" s="10">
        <v>95</v>
      </c>
      <c r="P720" s="59">
        <v>17385</v>
      </c>
      <c r="Q720" s="10">
        <v>100</v>
      </c>
      <c r="R720" s="59">
        <v>37612</v>
      </c>
    </row>
    <row r="721" spans="3:18" s="1" customFormat="1" ht="8.85" customHeight="1" x14ac:dyDescent="0.15">
      <c r="C721" s="7" t="s">
        <v>2710</v>
      </c>
      <c r="D721" s="8">
        <v>2</v>
      </c>
      <c r="E721" s="8">
        <v>52</v>
      </c>
      <c r="F721" s="55">
        <v>13030</v>
      </c>
      <c r="G721" s="8">
        <v>1</v>
      </c>
      <c r="H721" s="8">
        <v>4</v>
      </c>
      <c r="I721" s="55">
        <v>420.030000000001</v>
      </c>
      <c r="J721" s="8"/>
      <c r="K721" s="8"/>
      <c r="L721" s="8"/>
      <c r="M721" s="55"/>
      <c r="N721" s="8"/>
      <c r="O721" s="8"/>
      <c r="P721" s="55"/>
      <c r="Q721" s="8">
        <v>2</v>
      </c>
      <c r="R721" s="55">
        <v>13030</v>
      </c>
    </row>
    <row r="722" spans="3:18" s="1" customFormat="1" ht="8.85" customHeight="1" x14ac:dyDescent="0.15">
      <c r="C722" s="7" t="s">
        <v>2711</v>
      </c>
      <c r="D722" s="10">
        <v>74</v>
      </c>
      <c r="E722" s="10">
        <v>2729</v>
      </c>
      <c r="F722" s="59">
        <v>771143</v>
      </c>
      <c r="G722" s="10">
        <v>45</v>
      </c>
      <c r="H722" s="10">
        <v>915</v>
      </c>
      <c r="I722" s="59">
        <v>130566.08</v>
      </c>
      <c r="J722" s="10"/>
      <c r="K722" s="10"/>
      <c r="L722" s="10"/>
      <c r="M722" s="59"/>
      <c r="N722" s="10"/>
      <c r="O722" s="10"/>
      <c r="P722" s="59"/>
      <c r="Q722" s="10">
        <v>74</v>
      </c>
      <c r="R722" s="59">
        <v>771143</v>
      </c>
    </row>
    <row r="723" spans="3:18" s="1" customFormat="1" ht="8.85" customHeight="1" x14ac:dyDescent="0.15">
      <c r="C723" s="7" t="s">
        <v>2712</v>
      </c>
      <c r="D723" s="8">
        <v>49</v>
      </c>
      <c r="E723" s="8">
        <v>1390</v>
      </c>
      <c r="F723" s="55">
        <v>419649</v>
      </c>
      <c r="G723" s="8">
        <v>18</v>
      </c>
      <c r="H723" s="8">
        <v>338</v>
      </c>
      <c r="I723" s="55">
        <v>48170.95</v>
      </c>
      <c r="J723" s="8"/>
      <c r="K723" s="8"/>
      <c r="L723" s="8"/>
      <c r="M723" s="55"/>
      <c r="N723" s="8"/>
      <c r="O723" s="8"/>
      <c r="P723" s="55"/>
      <c r="Q723" s="8">
        <v>49</v>
      </c>
      <c r="R723" s="55">
        <v>419649</v>
      </c>
    </row>
    <row r="724" spans="3:18" s="1" customFormat="1" ht="8.85" customHeight="1" x14ac:dyDescent="0.15">
      <c r="C724" s="7" t="s">
        <v>2721</v>
      </c>
      <c r="D724" s="10">
        <v>1</v>
      </c>
      <c r="E724" s="10">
        <v>12</v>
      </c>
      <c r="F724" s="59">
        <v>2027</v>
      </c>
      <c r="G724" s="10"/>
      <c r="H724" s="10">
        <v>0</v>
      </c>
      <c r="I724" s="59"/>
      <c r="J724" s="10"/>
      <c r="K724" s="10"/>
      <c r="L724" s="10"/>
      <c r="M724" s="59"/>
      <c r="N724" s="10"/>
      <c r="O724" s="10"/>
      <c r="P724" s="59"/>
      <c r="Q724" s="10">
        <v>1</v>
      </c>
      <c r="R724" s="59">
        <v>2027</v>
      </c>
    </row>
    <row r="725" spans="3:18" s="1" customFormat="1" ht="8.85" customHeight="1" x14ac:dyDescent="0.15">
      <c r="C725" s="7" t="s">
        <v>2722</v>
      </c>
      <c r="D725" s="8">
        <v>5</v>
      </c>
      <c r="E725" s="8">
        <v>103</v>
      </c>
      <c r="F725" s="55">
        <v>14055</v>
      </c>
      <c r="G725" s="8">
        <v>1</v>
      </c>
      <c r="H725" s="8">
        <v>33</v>
      </c>
      <c r="I725" s="55">
        <v>2230.1</v>
      </c>
      <c r="J725" s="8"/>
      <c r="K725" s="8"/>
      <c r="L725" s="8"/>
      <c r="M725" s="55"/>
      <c r="N725" s="8"/>
      <c r="O725" s="8"/>
      <c r="P725" s="55"/>
      <c r="Q725" s="8">
        <v>5</v>
      </c>
      <c r="R725" s="55">
        <v>14055</v>
      </c>
    </row>
    <row r="726" spans="3:18" s="1" customFormat="1" ht="14.1" customHeight="1" x14ac:dyDescent="0.15">
      <c r="C726" s="170" t="s">
        <v>2728</v>
      </c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</row>
    <row r="727" spans="3:18" s="1" customFormat="1" ht="14.65" customHeight="1" x14ac:dyDescent="0.15">
      <c r="C727" s="136"/>
      <c r="D727" s="13">
        <v>90518</v>
      </c>
      <c r="E727" s="13">
        <v>2181504</v>
      </c>
      <c r="F727" s="61">
        <v>665324488</v>
      </c>
      <c r="G727" s="13">
        <v>12157</v>
      </c>
      <c r="H727" s="13">
        <v>113607</v>
      </c>
      <c r="I727" s="61">
        <v>13281892.279999901</v>
      </c>
      <c r="J727" s="13"/>
      <c r="K727" s="13"/>
      <c r="L727" s="13"/>
      <c r="M727" s="61"/>
      <c r="N727" s="13">
        <v>1854</v>
      </c>
      <c r="O727" s="13">
        <v>18853</v>
      </c>
      <c r="P727" s="61">
        <v>4924020</v>
      </c>
      <c r="Q727" s="13">
        <v>92372</v>
      </c>
      <c r="R727" s="61">
        <v>670248508</v>
      </c>
    </row>
    <row r="728" spans="3:18" s="1" customFormat="1" ht="16.149999999999999" customHeight="1" x14ac:dyDescent="0.15"/>
    <row r="729" spans="3:18" s="1" customFormat="1" ht="15.75" customHeight="1" x14ac:dyDescent="0.15">
      <c r="C729" s="162" t="s">
        <v>274</v>
      </c>
      <c r="D729" s="177" t="s">
        <v>1994</v>
      </c>
      <c r="E729" s="177"/>
      <c r="F729" s="177"/>
      <c r="G729" s="177" t="s">
        <v>1995</v>
      </c>
      <c r="H729" s="177"/>
      <c r="I729" s="177"/>
      <c r="J729" s="174" t="s">
        <v>1996</v>
      </c>
      <c r="K729" s="177" t="s">
        <v>1997</v>
      </c>
      <c r="L729" s="177"/>
      <c r="M729" s="177"/>
      <c r="N729" s="177" t="s">
        <v>1998</v>
      </c>
      <c r="O729" s="177"/>
      <c r="P729" s="177"/>
      <c r="Q729" s="177" t="s">
        <v>832</v>
      </c>
      <c r="R729" s="177"/>
    </row>
    <row r="730" spans="3:18" s="1" customFormat="1" ht="14.65" customHeight="1" x14ac:dyDescent="0.15">
      <c r="C730" s="162"/>
      <c r="D730" s="50" t="s">
        <v>892</v>
      </c>
      <c r="E730" s="50" t="s">
        <v>1802</v>
      </c>
      <c r="F730" s="50" t="s">
        <v>1999</v>
      </c>
      <c r="G730" s="50" t="s">
        <v>892</v>
      </c>
      <c r="H730" s="50" t="s">
        <v>1802</v>
      </c>
      <c r="I730" s="50" t="s">
        <v>1999</v>
      </c>
      <c r="J730" s="174"/>
      <c r="K730" s="50" t="s">
        <v>892</v>
      </c>
      <c r="L730" s="50" t="s">
        <v>1802</v>
      </c>
      <c r="M730" s="50" t="s">
        <v>1999</v>
      </c>
      <c r="N730" s="50" t="s">
        <v>892</v>
      </c>
      <c r="O730" s="50" t="s">
        <v>1802</v>
      </c>
      <c r="P730" s="50" t="s">
        <v>1999</v>
      </c>
      <c r="Q730" s="50" t="s">
        <v>892</v>
      </c>
      <c r="R730" s="50" t="s">
        <v>1999</v>
      </c>
    </row>
    <row r="731" spans="3:18" s="1" customFormat="1" ht="14.65" customHeight="1" x14ac:dyDescent="0.15">
      <c r="C731" s="207" t="s">
        <v>2729</v>
      </c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</row>
    <row r="732" spans="3:18" s="1" customFormat="1" ht="8.85" customHeight="1" x14ac:dyDescent="0.15">
      <c r="C732" s="7" t="s">
        <v>2195</v>
      </c>
      <c r="D732" s="8">
        <v>27</v>
      </c>
      <c r="E732" s="8">
        <v>1211</v>
      </c>
      <c r="F732" s="55">
        <v>183463</v>
      </c>
      <c r="G732" s="8">
        <v>4</v>
      </c>
      <c r="H732" s="8">
        <v>91</v>
      </c>
      <c r="I732" s="55">
        <v>8562.6</v>
      </c>
      <c r="J732" s="8"/>
      <c r="K732" s="8"/>
      <c r="L732" s="8"/>
      <c r="M732" s="55"/>
      <c r="N732" s="8"/>
      <c r="O732" s="8"/>
      <c r="P732" s="55"/>
      <c r="Q732" s="8">
        <v>27</v>
      </c>
      <c r="R732" s="55">
        <v>183463</v>
      </c>
    </row>
    <row r="733" spans="3:18" s="1" customFormat="1" ht="8.85" customHeight="1" x14ac:dyDescent="0.15">
      <c r="C733" s="7" t="s">
        <v>2196</v>
      </c>
      <c r="D733" s="10">
        <v>13</v>
      </c>
      <c r="E733" s="10">
        <v>269</v>
      </c>
      <c r="F733" s="59">
        <v>71086</v>
      </c>
      <c r="G733" s="10"/>
      <c r="H733" s="10">
        <v>0</v>
      </c>
      <c r="I733" s="59"/>
      <c r="J733" s="10"/>
      <c r="K733" s="10"/>
      <c r="L733" s="10"/>
      <c r="M733" s="59"/>
      <c r="N733" s="10"/>
      <c r="O733" s="10"/>
      <c r="P733" s="59"/>
      <c r="Q733" s="10">
        <v>13</v>
      </c>
      <c r="R733" s="59">
        <v>71086</v>
      </c>
    </row>
    <row r="734" spans="3:18" s="1" customFormat="1" ht="8.85" customHeight="1" x14ac:dyDescent="0.15">
      <c r="C734" s="7" t="s">
        <v>2197</v>
      </c>
      <c r="D734" s="8">
        <v>12</v>
      </c>
      <c r="E734" s="8">
        <v>335</v>
      </c>
      <c r="F734" s="55">
        <v>88527</v>
      </c>
      <c r="G734" s="8"/>
      <c r="H734" s="8">
        <v>0</v>
      </c>
      <c r="I734" s="55"/>
      <c r="J734" s="8"/>
      <c r="K734" s="8"/>
      <c r="L734" s="8"/>
      <c r="M734" s="55"/>
      <c r="N734" s="8"/>
      <c r="O734" s="8"/>
      <c r="P734" s="55"/>
      <c r="Q734" s="8">
        <v>12</v>
      </c>
      <c r="R734" s="55">
        <v>88527</v>
      </c>
    </row>
    <row r="735" spans="3:18" s="1" customFormat="1" ht="8.85" customHeight="1" x14ac:dyDescent="0.15">
      <c r="C735" s="7" t="s">
        <v>2198</v>
      </c>
      <c r="D735" s="10">
        <v>552</v>
      </c>
      <c r="E735" s="10">
        <v>17865</v>
      </c>
      <c r="F735" s="59">
        <v>2794258</v>
      </c>
      <c r="G735" s="10">
        <v>24</v>
      </c>
      <c r="H735" s="10">
        <v>751</v>
      </c>
      <c r="I735" s="59">
        <v>69814.399999999994</v>
      </c>
      <c r="J735" s="10"/>
      <c r="K735" s="10"/>
      <c r="L735" s="10"/>
      <c r="M735" s="59"/>
      <c r="N735" s="10"/>
      <c r="O735" s="10"/>
      <c r="P735" s="59"/>
      <c r="Q735" s="10">
        <v>552</v>
      </c>
      <c r="R735" s="59">
        <v>2794258</v>
      </c>
    </row>
    <row r="736" spans="3:18" s="1" customFormat="1" ht="8.85" customHeight="1" x14ac:dyDescent="0.15">
      <c r="C736" s="7" t="s">
        <v>2199</v>
      </c>
      <c r="D736" s="8">
        <v>108</v>
      </c>
      <c r="E736" s="8">
        <v>550</v>
      </c>
      <c r="F736" s="55">
        <v>102156</v>
      </c>
      <c r="G736" s="8"/>
      <c r="H736" s="8">
        <v>0</v>
      </c>
      <c r="I736" s="55"/>
      <c r="J736" s="8"/>
      <c r="K736" s="8"/>
      <c r="L736" s="8"/>
      <c r="M736" s="55"/>
      <c r="N736" s="8"/>
      <c r="O736" s="8"/>
      <c r="P736" s="55"/>
      <c r="Q736" s="8">
        <v>108</v>
      </c>
      <c r="R736" s="55">
        <v>102156</v>
      </c>
    </row>
    <row r="737" spans="3:18" s="1" customFormat="1" ht="8.85" customHeight="1" x14ac:dyDescent="0.15">
      <c r="C737" s="7" t="s">
        <v>2200</v>
      </c>
      <c r="D737" s="10">
        <v>24</v>
      </c>
      <c r="E737" s="10">
        <v>1035</v>
      </c>
      <c r="F737" s="59">
        <v>151359</v>
      </c>
      <c r="G737" s="10">
        <v>2</v>
      </c>
      <c r="H737" s="10">
        <v>552</v>
      </c>
      <c r="I737" s="59">
        <v>51936.800000000003</v>
      </c>
      <c r="J737" s="10"/>
      <c r="K737" s="10"/>
      <c r="L737" s="10"/>
      <c r="M737" s="59"/>
      <c r="N737" s="10"/>
      <c r="O737" s="10"/>
      <c r="P737" s="59"/>
      <c r="Q737" s="10">
        <v>24</v>
      </c>
      <c r="R737" s="59">
        <v>151359</v>
      </c>
    </row>
    <row r="738" spans="3:18" s="1" customFormat="1" ht="8.85" customHeight="1" x14ac:dyDescent="0.15">
      <c r="C738" s="7" t="s">
        <v>2201</v>
      </c>
      <c r="D738" s="8">
        <v>7</v>
      </c>
      <c r="E738" s="8">
        <v>174</v>
      </c>
      <c r="F738" s="55">
        <v>38954</v>
      </c>
      <c r="G738" s="8"/>
      <c r="H738" s="8">
        <v>0</v>
      </c>
      <c r="I738" s="55"/>
      <c r="J738" s="8"/>
      <c r="K738" s="8"/>
      <c r="L738" s="8"/>
      <c r="M738" s="55"/>
      <c r="N738" s="8"/>
      <c r="O738" s="8"/>
      <c r="P738" s="55"/>
      <c r="Q738" s="8">
        <v>7</v>
      </c>
      <c r="R738" s="55">
        <v>38954</v>
      </c>
    </row>
    <row r="739" spans="3:18" s="1" customFormat="1" ht="8.85" customHeight="1" x14ac:dyDescent="0.15">
      <c r="C739" s="7" t="s">
        <v>2202</v>
      </c>
      <c r="D739" s="10">
        <v>8</v>
      </c>
      <c r="E739" s="10">
        <v>189</v>
      </c>
      <c r="F739" s="59">
        <v>36001</v>
      </c>
      <c r="G739" s="10"/>
      <c r="H739" s="10">
        <v>0</v>
      </c>
      <c r="I739" s="59"/>
      <c r="J739" s="10"/>
      <c r="K739" s="10"/>
      <c r="L739" s="10"/>
      <c r="M739" s="59"/>
      <c r="N739" s="10"/>
      <c r="O739" s="10"/>
      <c r="P739" s="59"/>
      <c r="Q739" s="10">
        <v>8</v>
      </c>
      <c r="R739" s="59">
        <v>36001</v>
      </c>
    </row>
    <row r="740" spans="3:18" s="1" customFormat="1" ht="8.85" customHeight="1" x14ac:dyDescent="0.15">
      <c r="C740" s="7" t="s">
        <v>2203</v>
      </c>
      <c r="D740" s="8">
        <v>12</v>
      </c>
      <c r="E740" s="8">
        <v>324</v>
      </c>
      <c r="F740" s="55">
        <v>54379</v>
      </c>
      <c r="G740" s="8"/>
      <c r="H740" s="8">
        <v>0</v>
      </c>
      <c r="I740" s="55"/>
      <c r="J740" s="8"/>
      <c r="K740" s="8"/>
      <c r="L740" s="8"/>
      <c r="M740" s="55"/>
      <c r="N740" s="8"/>
      <c r="O740" s="8"/>
      <c r="P740" s="55"/>
      <c r="Q740" s="8">
        <v>12</v>
      </c>
      <c r="R740" s="55">
        <v>54379</v>
      </c>
    </row>
    <row r="741" spans="3:18" s="1" customFormat="1" ht="8.85" customHeight="1" x14ac:dyDescent="0.15">
      <c r="C741" s="7" t="s">
        <v>2204</v>
      </c>
      <c r="D741" s="10">
        <v>16</v>
      </c>
      <c r="E741" s="10">
        <v>658</v>
      </c>
      <c r="F741" s="59">
        <v>94546</v>
      </c>
      <c r="G741" s="10">
        <v>2</v>
      </c>
      <c r="H741" s="10">
        <v>155</v>
      </c>
      <c r="I741" s="59">
        <v>14583.8</v>
      </c>
      <c r="J741" s="10"/>
      <c r="K741" s="10"/>
      <c r="L741" s="10"/>
      <c r="M741" s="59"/>
      <c r="N741" s="10"/>
      <c r="O741" s="10"/>
      <c r="P741" s="59"/>
      <c r="Q741" s="10">
        <v>16</v>
      </c>
      <c r="R741" s="59">
        <v>94546</v>
      </c>
    </row>
    <row r="742" spans="3:18" s="1" customFormat="1" ht="8.85" customHeight="1" x14ac:dyDescent="0.15">
      <c r="C742" s="7" t="s">
        <v>2205</v>
      </c>
      <c r="D742" s="8">
        <v>322</v>
      </c>
      <c r="E742" s="8">
        <v>1699</v>
      </c>
      <c r="F742" s="55">
        <v>259256</v>
      </c>
      <c r="G742" s="8"/>
      <c r="H742" s="8">
        <v>0</v>
      </c>
      <c r="I742" s="55"/>
      <c r="J742" s="8"/>
      <c r="K742" s="8"/>
      <c r="L742" s="8"/>
      <c r="M742" s="55"/>
      <c r="N742" s="8"/>
      <c r="O742" s="8"/>
      <c r="P742" s="55"/>
      <c r="Q742" s="8">
        <v>322</v>
      </c>
      <c r="R742" s="55">
        <v>259256</v>
      </c>
    </row>
    <row r="743" spans="3:18" s="1" customFormat="1" ht="8.85" customHeight="1" x14ac:dyDescent="0.15">
      <c r="C743" s="7" t="s">
        <v>2207</v>
      </c>
      <c r="D743" s="10">
        <v>1</v>
      </c>
      <c r="E743" s="10">
        <v>1</v>
      </c>
      <c r="F743" s="59">
        <v>264</v>
      </c>
      <c r="G743" s="10"/>
      <c r="H743" s="10">
        <v>0</v>
      </c>
      <c r="I743" s="59"/>
      <c r="J743" s="10"/>
      <c r="K743" s="10"/>
      <c r="L743" s="10"/>
      <c r="M743" s="59"/>
      <c r="N743" s="10"/>
      <c r="O743" s="10"/>
      <c r="P743" s="59"/>
      <c r="Q743" s="10">
        <v>1</v>
      </c>
      <c r="R743" s="59">
        <v>264</v>
      </c>
    </row>
    <row r="744" spans="3:18" s="1" customFormat="1" ht="8.85" customHeight="1" x14ac:dyDescent="0.15">
      <c r="C744" s="7" t="s">
        <v>2208</v>
      </c>
      <c r="D744" s="8">
        <v>24</v>
      </c>
      <c r="E744" s="8">
        <v>2628</v>
      </c>
      <c r="F744" s="55">
        <v>304301</v>
      </c>
      <c r="G744" s="8">
        <v>8</v>
      </c>
      <c r="H744" s="8">
        <v>1744</v>
      </c>
      <c r="I744" s="55">
        <v>164093.20000000001</v>
      </c>
      <c r="J744" s="8"/>
      <c r="K744" s="8"/>
      <c r="L744" s="8"/>
      <c r="M744" s="55"/>
      <c r="N744" s="8"/>
      <c r="O744" s="8"/>
      <c r="P744" s="55"/>
      <c r="Q744" s="8">
        <v>24</v>
      </c>
      <c r="R744" s="55">
        <v>304301</v>
      </c>
    </row>
    <row r="745" spans="3:18" s="1" customFormat="1" ht="8.85" customHeight="1" x14ac:dyDescent="0.15">
      <c r="C745" s="7" t="s">
        <v>2210</v>
      </c>
      <c r="D745" s="10">
        <v>2</v>
      </c>
      <c r="E745" s="10">
        <v>63</v>
      </c>
      <c r="F745" s="59">
        <v>9838</v>
      </c>
      <c r="G745" s="10"/>
      <c r="H745" s="10">
        <v>0</v>
      </c>
      <c r="I745" s="59"/>
      <c r="J745" s="10"/>
      <c r="K745" s="10"/>
      <c r="L745" s="10"/>
      <c r="M745" s="59"/>
      <c r="N745" s="10"/>
      <c r="O745" s="10"/>
      <c r="P745" s="59"/>
      <c r="Q745" s="10">
        <v>2</v>
      </c>
      <c r="R745" s="59">
        <v>9838</v>
      </c>
    </row>
    <row r="746" spans="3:18" s="1" customFormat="1" ht="8.85" customHeight="1" x14ac:dyDescent="0.15">
      <c r="C746" s="7" t="s">
        <v>2211</v>
      </c>
      <c r="D746" s="8">
        <v>4</v>
      </c>
      <c r="E746" s="8">
        <v>130</v>
      </c>
      <c r="F746" s="55">
        <v>20301</v>
      </c>
      <c r="G746" s="8"/>
      <c r="H746" s="8">
        <v>0</v>
      </c>
      <c r="I746" s="55"/>
      <c r="J746" s="8"/>
      <c r="K746" s="8"/>
      <c r="L746" s="8"/>
      <c r="M746" s="55"/>
      <c r="N746" s="8"/>
      <c r="O746" s="8"/>
      <c r="P746" s="55"/>
      <c r="Q746" s="8">
        <v>4</v>
      </c>
      <c r="R746" s="55">
        <v>20301</v>
      </c>
    </row>
    <row r="747" spans="3:18" s="1" customFormat="1" ht="8.85" customHeight="1" x14ac:dyDescent="0.15">
      <c r="C747" s="7" t="s">
        <v>2212</v>
      </c>
      <c r="D747" s="10">
        <v>3</v>
      </c>
      <c r="E747" s="10">
        <v>108</v>
      </c>
      <c r="F747" s="59">
        <v>16865</v>
      </c>
      <c r="G747" s="10"/>
      <c r="H747" s="10">
        <v>0</v>
      </c>
      <c r="I747" s="59"/>
      <c r="J747" s="10"/>
      <c r="K747" s="10"/>
      <c r="L747" s="10"/>
      <c r="M747" s="59"/>
      <c r="N747" s="10"/>
      <c r="O747" s="10"/>
      <c r="P747" s="59"/>
      <c r="Q747" s="10">
        <v>3</v>
      </c>
      <c r="R747" s="59">
        <v>16865</v>
      </c>
    </row>
    <row r="748" spans="3:18" s="1" customFormat="1" ht="8.85" customHeight="1" x14ac:dyDescent="0.15">
      <c r="C748" s="7" t="s">
        <v>2217</v>
      </c>
      <c r="D748" s="8">
        <v>145</v>
      </c>
      <c r="E748" s="8">
        <v>4455</v>
      </c>
      <c r="F748" s="55">
        <v>700067</v>
      </c>
      <c r="G748" s="8">
        <v>7</v>
      </c>
      <c r="H748" s="8">
        <v>27</v>
      </c>
      <c r="I748" s="55">
        <v>2540.8000000000002</v>
      </c>
      <c r="J748" s="8"/>
      <c r="K748" s="8"/>
      <c r="L748" s="8"/>
      <c r="M748" s="55"/>
      <c r="N748" s="8"/>
      <c r="O748" s="8"/>
      <c r="P748" s="55"/>
      <c r="Q748" s="8">
        <v>145</v>
      </c>
      <c r="R748" s="55">
        <v>700067</v>
      </c>
    </row>
    <row r="749" spans="3:18" s="1" customFormat="1" ht="8.85" customHeight="1" x14ac:dyDescent="0.15">
      <c r="C749" s="7" t="s">
        <v>2218</v>
      </c>
      <c r="D749" s="10">
        <v>523</v>
      </c>
      <c r="E749" s="10">
        <v>19003</v>
      </c>
      <c r="F749" s="59">
        <v>2944271</v>
      </c>
      <c r="G749" s="10">
        <v>16</v>
      </c>
      <c r="H749" s="10">
        <v>87</v>
      </c>
      <c r="I749" s="59">
        <v>8092.7999999999902</v>
      </c>
      <c r="J749" s="10"/>
      <c r="K749" s="10"/>
      <c r="L749" s="10"/>
      <c r="M749" s="59"/>
      <c r="N749" s="10"/>
      <c r="O749" s="10"/>
      <c r="P749" s="59"/>
      <c r="Q749" s="10">
        <v>523</v>
      </c>
      <c r="R749" s="59">
        <v>2944271</v>
      </c>
    </row>
    <row r="750" spans="3:18" s="1" customFormat="1" ht="8.85" customHeight="1" x14ac:dyDescent="0.15">
      <c r="C750" s="7" t="s">
        <v>2230</v>
      </c>
      <c r="D750" s="8">
        <v>71</v>
      </c>
      <c r="E750" s="8">
        <v>211</v>
      </c>
      <c r="F750" s="55">
        <v>38887</v>
      </c>
      <c r="G750" s="8"/>
      <c r="H750" s="8">
        <v>0</v>
      </c>
      <c r="I750" s="55"/>
      <c r="J750" s="8"/>
      <c r="K750" s="8"/>
      <c r="L750" s="8"/>
      <c r="M750" s="55"/>
      <c r="N750" s="8"/>
      <c r="O750" s="8"/>
      <c r="P750" s="55"/>
      <c r="Q750" s="8">
        <v>71</v>
      </c>
      <c r="R750" s="55">
        <v>38887</v>
      </c>
    </row>
    <row r="751" spans="3:18" s="1" customFormat="1" ht="8.85" customHeight="1" x14ac:dyDescent="0.15">
      <c r="C751" s="7" t="s">
        <v>2247</v>
      </c>
      <c r="D751" s="10">
        <v>29</v>
      </c>
      <c r="E751" s="10">
        <v>642</v>
      </c>
      <c r="F751" s="59">
        <v>169656</v>
      </c>
      <c r="G751" s="10"/>
      <c r="H751" s="10">
        <v>0</v>
      </c>
      <c r="I751" s="59"/>
      <c r="J751" s="10"/>
      <c r="K751" s="10"/>
      <c r="L751" s="10"/>
      <c r="M751" s="59"/>
      <c r="N751" s="10"/>
      <c r="O751" s="10"/>
      <c r="P751" s="59"/>
      <c r="Q751" s="10">
        <v>29</v>
      </c>
      <c r="R751" s="59">
        <v>169656</v>
      </c>
    </row>
    <row r="752" spans="3:18" s="1" customFormat="1" ht="8.85" customHeight="1" x14ac:dyDescent="0.15">
      <c r="C752" s="7" t="s">
        <v>2248</v>
      </c>
      <c r="D752" s="8">
        <v>232</v>
      </c>
      <c r="E752" s="8">
        <v>696</v>
      </c>
      <c r="F752" s="55">
        <v>105554</v>
      </c>
      <c r="G752" s="8"/>
      <c r="H752" s="8">
        <v>0</v>
      </c>
      <c r="I752" s="55"/>
      <c r="J752" s="8"/>
      <c r="K752" s="8"/>
      <c r="L752" s="8"/>
      <c r="M752" s="55"/>
      <c r="N752" s="8"/>
      <c r="O752" s="8"/>
      <c r="P752" s="55"/>
      <c r="Q752" s="8">
        <v>232</v>
      </c>
      <c r="R752" s="55">
        <v>105554</v>
      </c>
    </row>
    <row r="753" spans="3:18" s="1" customFormat="1" ht="8.85" customHeight="1" x14ac:dyDescent="0.15">
      <c r="C753" s="7" t="s">
        <v>2253</v>
      </c>
      <c r="D753" s="10">
        <v>2125</v>
      </c>
      <c r="E753" s="10">
        <v>5548</v>
      </c>
      <c r="F753" s="59">
        <v>1930704</v>
      </c>
      <c r="G753" s="10"/>
      <c r="H753" s="10">
        <v>0</v>
      </c>
      <c r="I753" s="59"/>
      <c r="J753" s="10"/>
      <c r="K753" s="10"/>
      <c r="L753" s="10"/>
      <c r="M753" s="59"/>
      <c r="N753" s="10"/>
      <c r="O753" s="10"/>
      <c r="P753" s="59"/>
      <c r="Q753" s="10">
        <v>2125</v>
      </c>
      <c r="R753" s="59">
        <v>1930704</v>
      </c>
    </row>
    <row r="754" spans="3:18" s="1" customFormat="1" ht="8.85" customHeight="1" x14ac:dyDescent="0.15">
      <c r="C754" s="7" t="s">
        <v>2256</v>
      </c>
      <c r="D754" s="8">
        <v>402</v>
      </c>
      <c r="E754" s="8">
        <v>1206</v>
      </c>
      <c r="F754" s="55">
        <v>348180</v>
      </c>
      <c r="G754" s="8"/>
      <c r="H754" s="8">
        <v>0</v>
      </c>
      <c r="I754" s="55"/>
      <c r="J754" s="8"/>
      <c r="K754" s="8"/>
      <c r="L754" s="8"/>
      <c r="M754" s="55"/>
      <c r="N754" s="8"/>
      <c r="O754" s="8"/>
      <c r="P754" s="55"/>
      <c r="Q754" s="8">
        <v>402</v>
      </c>
      <c r="R754" s="55">
        <v>348180</v>
      </c>
    </row>
    <row r="755" spans="3:18" s="1" customFormat="1" ht="8.85" customHeight="1" x14ac:dyDescent="0.15">
      <c r="C755" s="7" t="s">
        <v>2257</v>
      </c>
      <c r="D755" s="10">
        <v>86</v>
      </c>
      <c r="E755" s="10">
        <v>172</v>
      </c>
      <c r="F755" s="59">
        <v>35776</v>
      </c>
      <c r="G755" s="10"/>
      <c r="H755" s="10">
        <v>0</v>
      </c>
      <c r="I755" s="59"/>
      <c r="J755" s="10"/>
      <c r="K755" s="10"/>
      <c r="L755" s="10"/>
      <c r="M755" s="59"/>
      <c r="N755" s="10"/>
      <c r="O755" s="10"/>
      <c r="P755" s="59"/>
      <c r="Q755" s="10">
        <v>86</v>
      </c>
      <c r="R755" s="59">
        <v>35776</v>
      </c>
    </row>
    <row r="756" spans="3:18" s="1" customFormat="1" ht="8.85" customHeight="1" x14ac:dyDescent="0.15">
      <c r="C756" s="7" t="s">
        <v>2261</v>
      </c>
      <c r="D756" s="8">
        <v>4</v>
      </c>
      <c r="E756" s="8">
        <v>76</v>
      </c>
      <c r="F756" s="55">
        <v>12949</v>
      </c>
      <c r="G756" s="8"/>
      <c r="H756" s="8">
        <v>0</v>
      </c>
      <c r="I756" s="55"/>
      <c r="J756" s="8"/>
      <c r="K756" s="8"/>
      <c r="L756" s="8"/>
      <c r="M756" s="55"/>
      <c r="N756" s="8"/>
      <c r="O756" s="8"/>
      <c r="P756" s="55"/>
      <c r="Q756" s="8">
        <v>4</v>
      </c>
      <c r="R756" s="55">
        <v>12949</v>
      </c>
    </row>
    <row r="757" spans="3:18" s="1" customFormat="1" ht="8.85" customHeight="1" x14ac:dyDescent="0.15">
      <c r="C757" s="7" t="s">
        <v>2262</v>
      </c>
      <c r="D757" s="10">
        <v>5</v>
      </c>
      <c r="E757" s="10">
        <v>65</v>
      </c>
      <c r="F757" s="59">
        <v>14042</v>
      </c>
      <c r="G757" s="10"/>
      <c r="H757" s="10">
        <v>0</v>
      </c>
      <c r="I757" s="59"/>
      <c r="J757" s="10"/>
      <c r="K757" s="10"/>
      <c r="L757" s="10"/>
      <c r="M757" s="59"/>
      <c r="N757" s="10"/>
      <c r="O757" s="10"/>
      <c r="P757" s="59"/>
      <c r="Q757" s="10">
        <v>5</v>
      </c>
      <c r="R757" s="59">
        <v>14042</v>
      </c>
    </row>
    <row r="758" spans="3:18" s="1" customFormat="1" ht="8.85" customHeight="1" x14ac:dyDescent="0.15">
      <c r="C758" s="7" t="s">
        <v>2263</v>
      </c>
      <c r="D758" s="8">
        <v>1</v>
      </c>
      <c r="E758" s="8">
        <v>10</v>
      </c>
      <c r="F758" s="55">
        <v>2643</v>
      </c>
      <c r="G758" s="8"/>
      <c r="H758" s="8">
        <v>0</v>
      </c>
      <c r="I758" s="55"/>
      <c r="J758" s="8"/>
      <c r="K758" s="8"/>
      <c r="L758" s="8"/>
      <c r="M758" s="55"/>
      <c r="N758" s="8"/>
      <c r="O758" s="8"/>
      <c r="P758" s="55"/>
      <c r="Q758" s="8">
        <v>1</v>
      </c>
      <c r="R758" s="55">
        <v>2643</v>
      </c>
    </row>
    <row r="759" spans="3:18" s="1" customFormat="1" ht="8.85" customHeight="1" x14ac:dyDescent="0.15">
      <c r="C759" s="7" t="s">
        <v>2265</v>
      </c>
      <c r="D759" s="10">
        <v>156</v>
      </c>
      <c r="E759" s="10">
        <v>2623</v>
      </c>
      <c r="F759" s="59">
        <v>693160</v>
      </c>
      <c r="G759" s="10"/>
      <c r="H759" s="10">
        <v>0</v>
      </c>
      <c r="I759" s="59"/>
      <c r="J759" s="10"/>
      <c r="K759" s="10"/>
      <c r="L759" s="10"/>
      <c r="M759" s="59"/>
      <c r="N759" s="10"/>
      <c r="O759" s="10"/>
      <c r="P759" s="59"/>
      <c r="Q759" s="10">
        <v>156</v>
      </c>
      <c r="R759" s="59">
        <v>693160</v>
      </c>
    </row>
    <row r="760" spans="3:18" s="1" customFormat="1" ht="8.85" customHeight="1" x14ac:dyDescent="0.15">
      <c r="C760" s="7" t="s">
        <v>2268</v>
      </c>
      <c r="D760" s="8">
        <v>2</v>
      </c>
      <c r="E760" s="8">
        <v>9</v>
      </c>
      <c r="F760" s="55">
        <v>2378</v>
      </c>
      <c r="G760" s="8"/>
      <c r="H760" s="8">
        <v>0</v>
      </c>
      <c r="I760" s="55"/>
      <c r="J760" s="8"/>
      <c r="K760" s="8"/>
      <c r="L760" s="8"/>
      <c r="M760" s="55"/>
      <c r="N760" s="8"/>
      <c r="O760" s="8"/>
      <c r="P760" s="55"/>
      <c r="Q760" s="8">
        <v>2</v>
      </c>
      <c r="R760" s="55">
        <v>2378</v>
      </c>
    </row>
    <row r="761" spans="3:18" s="1" customFormat="1" ht="8.85" customHeight="1" x14ac:dyDescent="0.15">
      <c r="C761" s="7" t="s">
        <v>2269</v>
      </c>
      <c r="D761" s="10">
        <v>1</v>
      </c>
      <c r="E761" s="10">
        <v>65</v>
      </c>
      <c r="F761" s="59">
        <v>17177</v>
      </c>
      <c r="G761" s="10"/>
      <c r="H761" s="10">
        <v>0</v>
      </c>
      <c r="I761" s="59"/>
      <c r="J761" s="10"/>
      <c r="K761" s="10"/>
      <c r="L761" s="10"/>
      <c r="M761" s="59"/>
      <c r="N761" s="10"/>
      <c r="O761" s="10"/>
      <c r="P761" s="59"/>
      <c r="Q761" s="10">
        <v>1</v>
      </c>
      <c r="R761" s="59">
        <v>17177</v>
      </c>
    </row>
    <row r="762" spans="3:18" s="1" customFormat="1" ht="8.85" customHeight="1" x14ac:dyDescent="0.15">
      <c r="C762" s="7" t="s">
        <v>2270</v>
      </c>
      <c r="D762" s="8">
        <v>31</v>
      </c>
      <c r="E762" s="8">
        <v>640</v>
      </c>
      <c r="F762" s="55">
        <v>107509</v>
      </c>
      <c r="G762" s="8"/>
      <c r="H762" s="8">
        <v>0</v>
      </c>
      <c r="I762" s="55"/>
      <c r="J762" s="8"/>
      <c r="K762" s="8"/>
      <c r="L762" s="8"/>
      <c r="M762" s="55"/>
      <c r="N762" s="8"/>
      <c r="O762" s="8"/>
      <c r="P762" s="55"/>
      <c r="Q762" s="8">
        <v>31</v>
      </c>
      <c r="R762" s="55">
        <v>107509</v>
      </c>
    </row>
    <row r="763" spans="3:18" s="1" customFormat="1" ht="8.85" customHeight="1" x14ac:dyDescent="0.15">
      <c r="C763" s="7" t="s">
        <v>2271</v>
      </c>
      <c r="D763" s="10">
        <v>338</v>
      </c>
      <c r="E763" s="10">
        <v>1522</v>
      </c>
      <c r="F763" s="59">
        <v>307386</v>
      </c>
      <c r="G763" s="10"/>
      <c r="H763" s="10">
        <v>0</v>
      </c>
      <c r="I763" s="59"/>
      <c r="J763" s="10"/>
      <c r="K763" s="10"/>
      <c r="L763" s="10"/>
      <c r="M763" s="59"/>
      <c r="N763" s="10"/>
      <c r="O763" s="10"/>
      <c r="P763" s="59"/>
      <c r="Q763" s="10">
        <v>338</v>
      </c>
      <c r="R763" s="59">
        <v>307386</v>
      </c>
    </row>
    <row r="764" spans="3:18" s="1" customFormat="1" ht="8.85" customHeight="1" x14ac:dyDescent="0.15">
      <c r="C764" s="7" t="s">
        <v>2272</v>
      </c>
      <c r="D764" s="8">
        <v>5</v>
      </c>
      <c r="E764" s="8">
        <v>53</v>
      </c>
      <c r="F764" s="55">
        <v>10331</v>
      </c>
      <c r="G764" s="8"/>
      <c r="H764" s="8">
        <v>0</v>
      </c>
      <c r="I764" s="55"/>
      <c r="J764" s="8"/>
      <c r="K764" s="8"/>
      <c r="L764" s="8"/>
      <c r="M764" s="55"/>
      <c r="N764" s="8"/>
      <c r="O764" s="8"/>
      <c r="P764" s="55"/>
      <c r="Q764" s="8">
        <v>5</v>
      </c>
      <c r="R764" s="55">
        <v>10331</v>
      </c>
    </row>
    <row r="765" spans="3:18" s="1" customFormat="1" ht="8.85" customHeight="1" x14ac:dyDescent="0.15">
      <c r="C765" s="7" t="s">
        <v>2273</v>
      </c>
      <c r="D765" s="10">
        <v>1</v>
      </c>
      <c r="E765" s="10">
        <v>6</v>
      </c>
      <c r="F765" s="59">
        <v>1586</v>
      </c>
      <c r="G765" s="10"/>
      <c r="H765" s="10">
        <v>0</v>
      </c>
      <c r="I765" s="59"/>
      <c r="J765" s="10"/>
      <c r="K765" s="10"/>
      <c r="L765" s="10"/>
      <c r="M765" s="59"/>
      <c r="N765" s="10"/>
      <c r="O765" s="10"/>
      <c r="P765" s="59"/>
      <c r="Q765" s="10">
        <v>1</v>
      </c>
      <c r="R765" s="59">
        <v>1586</v>
      </c>
    </row>
    <row r="766" spans="3:18" s="1" customFormat="1" ht="8.85" customHeight="1" x14ac:dyDescent="0.15">
      <c r="C766" s="7" t="s">
        <v>2277</v>
      </c>
      <c r="D766" s="8">
        <v>1</v>
      </c>
      <c r="E766" s="8">
        <v>4</v>
      </c>
      <c r="F766" s="55">
        <v>1057</v>
      </c>
      <c r="G766" s="8"/>
      <c r="H766" s="8">
        <v>0</v>
      </c>
      <c r="I766" s="55"/>
      <c r="J766" s="8"/>
      <c r="K766" s="8"/>
      <c r="L766" s="8"/>
      <c r="M766" s="55"/>
      <c r="N766" s="8"/>
      <c r="O766" s="8"/>
      <c r="P766" s="55"/>
      <c r="Q766" s="8">
        <v>1</v>
      </c>
      <c r="R766" s="55">
        <v>1057</v>
      </c>
    </row>
    <row r="767" spans="3:18" s="1" customFormat="1" ht="8.85" customHeight="1" x14ac:dyDescent="0.15">
      <c r="C767" s="7" t="s">
        <v>2282</v>
      </c>
      <c r="D767" s="10">
        <v>5</v>
      </c>
      <c r="E767" s="10">
        <v>59</v>
      </c>
      <c r="F767" s="59">
        <v>12241</v>
      </c>
      <c r="G767" s="10"/>
      <c r="H767" s="10">
        <v>0</v>
      </c>
      <c r="I767" s="59"/>
      <c r="J767" s="10"/>
      <c r="K767" s="10"/>
      <c r="L767" s="10"/>
      <c r="M767" s="59"/>
      <c r="N767" s="10"/>
      <c r="O767" s="10"/>
      <c r="P767" s="59"/>
      <c r="Q767" s="10">
        <v>5</v>
      </c>
      <c r="R767" s="59">
        <v>12241</v>
      </c>
    </row>
    <row r="768" spans="3:18" s="1" customFormat="1" ht="8.85" customHeight="1" x14ac:dyDescent="0.15">
      <c r="C768" s="7" t="s">
        <v>2283</v>
      </c>
      <c r="D768" s="8">
        <v>2</v>
      </c>
      <c r="E768" s="8">
        <v>30</v>
      </c>
      <c r="F768" s="55">
        <v>4901</v>
      </c>
      <c r="G768" s="8"/>
      <c r="H768" s="8">
        <v>0</v>
      </c>
      <c r="I768" s="55"/>
      <c r="J768" s="8"/>
      <c r="K768" s="8"/>
      <c r="L768" s="8"/>
      <c r="M768" s="55"/>
      <c r="N768" s="8"/>
      <c r="O768" s="8"/>
      <c r="P768" s="55"/>
      <c r="Q768" s="8">
        <v>2</v>
      </c>
      <c r="R768" s="55">
        <v>4901</v>
      </c>
    </row>
    <row r="769" spans="3:18" s="1" customFormat="1" ht="8.85" customHeight="1" x14ac:dyDescent="0.15">
      <c r="C769" s="7" t="s">
        <v>2284</v>
      </c>
      <c r="D769" s="10">
        <v>1</v>
      </c>
      <c r="E769" s="10">
        <v>32</v>
      </c>
      <c r="F769" s="59">
        <v>8456</v>
      </c>
      <c r="G769" s="10"/>
      <c r="H769" s="10">
        <v>0</v>
      </c>
      <c r="I769" s="59"/>
      <c r="J769" s="10"/>
      <c r="K769" s="10"/>
      <c r="L769" s="10"/>
      <c r="M769" s="59"/>
      <c r="N769" s="10"/>
      <c r="O769" s="10"/>
      <c r="P769" s="59"/>
      <c r="Q769" s="10">
        <v>1</v>
      </c>
      <c r="R769" s="59">
        <v>8456</v>
      </c>
    </row>
    <row r="770" spans="3:18" s="1" customFormat="1" ht="8.85" customHeight="1" x14ac:dyDescent="0.15">
      <c r="C770" s="7" t="s">
        <v>2304</v>
      </c>
      <c r="D770" s="8">
        <v>3</v>
      </c>
      <c r="E770" s="8">
        <v>20</v>
      </c>
      <c r="F770" s="55">
        <v>3556</v>
      </c>
      <c r="G770" s="8"/>
      <c r="H770" s="8">
        <v>0</v>
      </c>
      <c r="I770" s="55"/>
      <c r="J770" s="8"/>
      <c r="K770" s="8"/>
      <c r="L770" s="8"/>
      <c r="M770" s="55"/>
      <c r="N770" s="8"/>
      <c r="O770" s="8"/>
      <c r="P770" s="55"/>
      <c r="Q770" s="8">
        <v>3</v>
      </c>
      <c r="R770" s="55">
        <v>3556</v>
      </c>
    </row>
    <row r="771" spans="3:18" s="1" customFormat="1" ht="8.85" customHeight="1" x14ac:dyDescent="0.15">
      <c r="C771" s="7" t="s">
        <v>2305</v>
      </c>
      <c r="D771" s="10">
        <v>45</v>
      </c>
      <c r="E771" s="10">
        <v>569</v>
      </c>
      <c r="F771" s="59">
        <v>136856</v>
      </c>
      <c r="G771" s="10"/>
      <c r="H771" s="10">
        <v>0</v>
      </c>
      <c r="I771" s="59"/>
      <c r="J771" s="10"/>
      <c r="K771" s="10"/>
      <c r="L771" s="10"/>
      <c r="M771" s="59"/>
      <c r="N771" s="10"/>
      <c r="O771" s="10"/>
      <c r="P771" s="59"/>
      <c r="Q771" s="10">
        <v>45</v>
      </c>
      <c r="R771" s="59">
        <v>136856</v>
      </c>
    </row>
    <row r="772" spans="3:18" s="1" customFormat="1" ht="8.85" customHeight="1" x14ac:dyDescent="0.15">
      <c r="C772" s="7" t="s">
        <v>2307</v>
      </c>
      <c r="D772" s="8">
        <v>1</v>
      </c>
      <c r="E772" s="8">
        <v>10</v>
      </c>
      <c r="F772" s="55">
        <v>1562</v>
      </c>
      <c r="G772" s="8"/>
      <c r="H772" s="8">
        <v>0</v>
      </c>
      <c r="I772" s="55"/>
      <c r="J772" s="8"/>
      <c r="K772" s="8"/>
      <c r="L772" s="8"/>
      <c r="M772" s="55"/>
      <c r="N772" s="8"/>
      <c r="O772" s="8"/>
      <c r="P772" s="55"/>
      <c r="Q772" s="8">
        <v>1</v>
      </c>
      <c r="R772" s="55">
        <v>1562</v>
      </c>
    </row>
    <row r="773" spans="3:18" s="1" customFormat="1" ht="8.85" customHeight="1" x14ac:dyDescent="0.15">
      <c r="C773" s="7" t="s">
        <v>2308</v>
      </c>
      <c r="D773" s="10">
        <v>9</v>
      </c>
      <c r="E773" s="10">
        <v>249</v>
      </c>
      <c r="F773" s="59">
        <v>47424</v>
      </c>
      <c r="G773" s="10"/>
      <c r="H773" s="10">
        <v>0</v>
      </c>
      <c r="I773" s="59"/>
      <c r="J773" s="10"/>
      <c r="K773" s="10"/>
      <c r="L773" s="10"/>
      <c r="M773" s="59"/>
      <c r="N773" s="10"/>
      <c r="O773" s="10"/>
      <c r="P773" s="59"/>
      <c r="Q773" s="10">
        <v>9</v>
      </c>
      <c r="R773" s="59">
        <v>47424</v>
      </c>
    </row>
    <row r="774" spans="3:18" s="1" customFormat="1" ht="8.85" customHeight="1" x14ac:dyDescent="0.15">
      <c r="C774" s="7" t="s">
        <v>2309</v>
      </c>
      <c r="D774" s="8">
        <v>194</v>
      </c>
      <c r="E774" s="8">
        <v>640</v>
      </c>
      <c r="F774" s="55">
        <v>88449</v>
      </c>
      <c r="G774" s="8"/>
      <c r="H774" s="8">
        <v>0</v>
      </c>
      <c r="I774" s="55"/>
      <c r="J774" s="8"/>
      <c r="K774" s="8"/>
      <c r="L774" s="8"/>
      <c r="M774" s="55"/>
      <c r="N774" s="8"/>
      <c r="O774" s="8"/>
      <c r="P774" s="55"/>
      <c r="Q774" s="8">
        <v>194</v>
      </c>
      <c r="R774" s="55">
        <v>88449</v>
      </c>
    </row>
    <row r="775" spans="3:18" s="1" customFormat="1" ht="8.85" customHeight="1" x14ac:dyDescent="0.15">
      <c r="C775" s="7" t="s">
        <v>2310</v>
      </c>
      <c r="D775" s="10">
        <v>10</v>
      </c>
      <c r="E775" s="10">
        <v>209</v>
      </c>
      <c r="F775" s="59">
        <v>37500</v>
      </c>
      <c r="G775" s="10"/>
      <c r="H775" s="10">
        <v>0</v>
      </c>
      <c r="I775" s="59"/>
      <c r="J775" s="10"/>
      <c r="K775" s="10"/>
      <c r="L775" s="10"/>
      <c r="M775" s="59"/>
      <c r="N775" s="10"/>
      <c r="O775" s="10"/>
      <c r="P775" s="59"/>
      <c r="Q775" s="10">
        <v>10</v>
      </c>
      <c r="R775" s="59">
        <v>37500</v>
      </c>
    </row>
    <row r="776" spans="3:18" s="1" customFormat="1" ht="8.85" customHeight="1" x14ac:dyDescent="0.15">
      <c r="C776" s="7" t="s">
        <v>2311</v>
      </c>
      <c r="D776" s="8">
        <v>65</v>
      </c>
      <c r="E776" s="8">
        <v>475</v>
      </c>
      <c r="F776" s="55">
        <v>71987</v>
      </c>
      <c r="G776" s="8"/>
      <c r="H776" s="8">
        <v>0</v>
      </c>
      <c r="I776" s="55"/>
      <c r="J776" s="8"/>
      <c r="K776" s="8"/>
      <c r="L776" s="8"/>
      <c r="M776" s="55"/>
      <c r="N776" s="8"/>
      <c r="O776" s="8"/>
      <c r="P776" s="55"/>
      <c r="Q776" s="8">
        <v>65</v>
      </c>
      <c r="R776" s="55">
        <v>71987</v>
      </c>
    </row>
    <row r="777" spans="3:18" s="1" customFormat="1" ht="8.85" customHeight="1" x14ac:dyDescent="0.15">
      <c r="C777" s="7" t="s">
        <v>2312</v>
      </c>
      <c r="D777" s="10">
        <v>87</v>
      </c>
      <c r="E777" s="10">
        <v>307</v>
      </c>
      <c r="F777" s="59">
        <v>51069</v>
      </c>
      <c r="G777" s="10"/>
      <c r="H777" s="10">
        <v>0</v>
      </c>
      <c r="I777" s="59"/>
      <c r="J777" s="10"/>
      <c r="K777" s="10"/>
      <c r="L777" s="10"/>
      <c r="M777" s="59"/>
      <c r="N777" s="10"/>
      <c r="O777" s="10"/>
      <c r="P777" s="59"/>
      <c r="Q777" s="10">
        <v>87</v>
      </c>
      <c r="R777" s="59">
        <v>51069</v>
      </c>
    </row>
    <row r="778" spans="3:18" s="1" customFormat="1" ht="8.85" customHeight="1" x14ac:dyDescent="0.15">
      <c r="C778" s="7" t="s">
        <v>2313</v>
      </c>
      <c r="D778" s="8">
        <v>1</v>
      </c>
      <c r="E778" s="8">
        <v>17</v>
      </c>
      <c r="F778" s="55">
        <v>4492</v>
      </c>
      <c r="G778" s="8"/>
      <c r="H778" s="8">
        <v>0</v>
      </c>
      <c r="I778" s="55"/>
      <c r="J778" s="8"/>
      <c r="K778" s="8"/>
      <c r="L778" s="8"/>
      <c r="M778" s="55"/>
      <c r="N778" s="8"/>
      <c r="O778" s="8"/>
      <c r="P778" s="55"/>
      <c r="Q778" s="8">
        <v>1</v>
      </c>
      <c r="R778" s="55">
        <v>4492</v>
      </c>
    </row>
    <row r="779" spans="3:18" s="1" customFormat="1" ht="8.85" customHeight="1" x14ac:dyDescent="0.15">
      <c r="C779" s="7" t="s">
        <v>2316</v>
      </c>
      <c r="D779" s="10">
        <v>1</v>
      </c>
      <c r="E779" s="10">
        <v>7</v>
      </c>
      <c r="F779" s="59">
        <v>1093</v>
      </c>
      <c r="G779" s="10"/>
      <c r="H779" s="10">
        <v>0</v>
      </c>
      <c r="I779" s="59"/>
      <c r="J779" s="10"/>
      <c r="K779" s="10"/>
      <c r="L779" s="10"/>
      <c r="M779" s="59"/>
      <c r="N779" s="10"/>
      <c r="O779" s="10"/>
      <c r="P779" s="59"/>
      <c r="Q779" s="10">
        <v>1</v>
      </c>
      <c r="R779" s="59">
        <v>1093</v>
      </c>
    </row>
    <row r="780" spans="3:18" s="1" customFormat="1" ht="8.85" customHeight="1" x14ac:dyDescent="0.15">
      <c r="C780" s="7" t="s">
        <v>2317</v>
      </c>
      <c r="D780" s="8">
        <v>610</v>
      </c>
      <c r="E780" s="8">
        <v>1828</v>
      </c>
      <c r="F780" s="55">
        <v>361108</v>
      </c>
      <c r="G780" s="8"/>
      <c r="H780" s="8">
        <v>0</v>
      </c>
      <c r="I780" s="55"/>
      <c r="J780" s="8"/>
      <c r="K780" s="8"/>
      <c r="L780" s="8"/>
      <c r="M780" s="55"/>
      <c r="N780" s="8"/>
      <c r="O780" s="8"/>
      <c r="P780" s="55"/>
      <c r="Q780" s="8">
        <v>610</v>
      </c>
      <c r="R780" s="55">
        <v>361108</v>
      </c>
    </row>
    <row r="781" spans="3:18" s="1" customFormat="1" ht="8.85" customHeight="1" x14ac:dyDescent="0.15">
      <c r="C781" s="7" t="s">
        <v>2318</v>
      </c>
      <c r="D781" s="10">
        <v>2</v>
      </c>
      <c r="E781" s="10">
        <v>22</v>
      </c>
      <c r="F781" s="59">
        <v>4192</v>
      </c>
      <c r="G781" s="10"/>
      <c r="H781" s="10">
        <v>0</v>
      </c>
      <c r="I781" s="59"/>
      <c r="J781" s="10"/>
      <c r="K781" s="10"/>
      <c r="L781" s="10"/>
      <c r="M781" s="59"/>
      <c r="N781" s="10"/>
      <c r="O781" s="10"/>
      <c r="P781" s="59"/>
      <c r="Q781" s="10">
        <v>2</v>
      </c>
      <c r="R781" s="59">
        <v>4192</v>
      </c>
    </row>
    <row r="782" spans="3:18" s="1" customFormat="1" ht="8.85" customHeight="1" x14ac:dyDescent="0.15">
      <c r="C782" s="7" t="s">
        <v>2320</v>
      </c>
      <c r="D782" s="8">
        <v>370</v>
      </c>
      <c r="E782" s="8">
        <v>1110</v>
      </c>
      <c r="F782" s="55">
        <v>190560</v>
      </c>
      <c r="G782" s="8"/>
      <c r="H782" s="8">
        <v>0</v>
      </c>
      <c r="I782" s="55"/>
      <c r="J782" s="8"/>
      <c r="K782" s="8"/>
      <c r="L782" s="8"/>
      <c r="M782" s="55"/>
      <c r="N782" s="8"/>
      <c r="O782" s="8"/>
      <c r="P782" s="55"/>
      <c r="Q782" s="8">
        <v>370</v>
      </c>
      <c r="R782" s="55">
        <v>190560</v>
      </c>
    </row>
    <row r="783" spans="3:18" s="1" customFormat="1" ht="8.85" customHeight="1" x14ac:dyDescent="0.15">
      <c r="C783" s="7" t="s">
        <v>2322</v>
      </c>
      <c r="D783" s="10">
        <v>6</v>
      </c>
      <c r="E783" s="10">
        <v>93</v>
      </c>
      <c r="F783" s="59">
        <v>21116</v>
      </c>
      <c r="G783" s="10"/>
      <c r="H783" s="10">
        <v>0</v>
      </c>
      <c r="I783" s="59"/>
      <c r="J783" s="10"/>
      <c r="K783" s="10"/>
      <c r="L783" s="10"/>
      <c r="M783" s="59"/>
      <c r="N783" s="10"/>
      <c r="O783" s="10"/>
      <c r="P783" s="59"/>
      <c r="Q783" s="10">
        <v>6</v>
      </c>
      <c r="R783" s="59">
        <v>21116</v>
      </c>
    </row>
    <row r="784" spans="3:18" s="1" customFormat="1" ht="8.85" customHeight="1" x14ac:dyDescent="0.15">
      <c r="C784" s="7" t="s">
        <v>2323</v>
      </c>
      <c r="D784" s="8">
        <v>16</v>
      </c>
      <c r="E784" s="8">
        <v>288</v>
      </c>
      <c r="F784" s="55">
        <v>44094</v>
      </c>
      <c r="G784" s="8"/>
      <c r="H784" s="8">
        <v>0</v>
      </c>
      <c r="I784" s="55"/>
      <c r="J784" s="8"/>
      <c r="K784" s="8"/>
      <c r="L784" s="8"/>
      <c r="M784" s="55"/>
      <c r="N784" s="8"/>
      <c r="O784" s="8"/>
      <c r="P784" s="55"/>
      <c r="Q784" s="8">
        <v>16</v>
      </c>
      <c r="R784" s="55">
        <v>44094</v>
      </c>
    </row>
    <row r="785" spans="3:18" s="1" customFormat="1" ht="8.85" customHeight="1" x14ac:dyDescent="0.15">
      <c r="C785" s="7" t="s">
        <v>2348</v>
      </c>
      <c r="D785" s="10">
        <v>122</v>
      </c>
      <c r="E785" s="10">
        <v>2326</v>
      </c>
      <c r="F785" s="59">
        <v>603238</v>
      </c>
      <c r="G785" s="10"/>
      <c r="H785" s="10">
        <v>0</v>
      </c>
      <c r="I785" s="59"/>
      <c r="J785" s="10"/>
      <c r="K785" s="10"/>
      <c r="L785" s="10"/>
      <c r="M785" s="59"/>
      <c r="N785" s="10"/>
      <c r="O785" s="10"/>
      <c r="P785" s="59"/>
      <c r="Q785" s="10">
        <v>122</v>
      </c>
      <c r="R785" s="59">
        <v>603238</v>
      </c>
    </row>
    <row r="786" spans="3:18" s="1" customFormat="1" ht="8.85" customHeight="1" x14ac:dyDescent="0.15">
      <c r="C786" s="7" t="s">
        <v>2349</v>
      </c>
      <c r="D786" s="8">
        <v>26</v>
      </c>
      <c r="E786" s="8">
        <v>235</v>
      </c>
      <c r="F786" s="55">
        <v>62100</v>
      </c>
      <c r="G786" s="8"/>
      <c r="H786" s="8">
        <v>0</v>
      </c>
      <c r="I786" s="55"/>
      <c r="J786" s="8"/>
      <c r="K786" s="8"/>
      <c r="L786" s="8"/>
      <c r="M786" s="55"/>
      <c r="N786" s="8"/>
      <c r="O786" s="8"/>
      <c r="P786" s="55"/>
      <c r="Q786" s="8">
        <v>26</v>
      </c>
      <c r="R786" s="55">
        <v>62100</v>
      </c>
    </row>
    <row r="787" spans="3:18" s="1" customFormat="1" ht="8.85" customHeight="1" x14ac:dyDescent="0.15">
      <c r="C787" s="7" t="s">
        <v>2351</v>
      </c>
      <c r="D787" s="10">
        <v>1</v>
      </c>
      <c r="E787" s="10">
        <v>3</v>
      </c>
      <c r="F787" s="59">
        <v>468</v>
      </c>
      <c r="G787" s="10"/>
      <c r="H787" s="10">
        <v>0</v>
      </c>
      <c r="I787" s="59"/>
      <c r="J787" s="10"/>
      <c r="K787" s="10"/>
      <c r="L787" s="10"/>
      <c r="M787" s="59"/>
      <c r="N787" s="10"/>
      <c r="O787" s="10"/>
      <c r="P787" s="59"/>
      <c r="Q787" s="10">
        <v>1</v>
      </c>
      <c r="R787" s="59">
        <v>468</v>
      </c>
    </row>
    <row r="788" spans="3:18" s="1" customFormat="1" ht="8.85" customHeight="1" x14ac:dyDescent="0.15">
      <c r="C788" s="7" t="s">
        <v>2357</v>
      </c>
      <c r="D788" s="8">
        <v>1</v>
      </c>
      <c r="E788" s="8">
        <v>12</v>
      </c>
      <c r="F788" s="55">
        <v>3171</v>
      </c>
      <c r="G788" s="8"/>
      <c r="H788" s="8">
        <v>0</v>
      </c>
      <c r="I788" s="55"/>
      <c r="J788" s="8"/>
      <c r="K788" s="8"/>
      <c r="L788" s="8"/>
      <c r="M788" s="55"/>
      <c r="N788" s="8"/>
      <c r="O788" s="8"/>
      <c r="P788" s="55"/>
      <c r="Q788" s="8">
        <v>1</v>
      </c>
      <c r="R788" s="55">
        <v>3171</v>
      </c>
    </row>
    <row r="789" spans="3:18" s="1" customFormat="1" ht="8.85" customHeight="1" x14ac:dyDescent="0.15">
      <c r="C789" s="7" t="s">
        <v>2359</v>
      </c>
      <c r="D789" s="10">
        <v>1100</v>
      </c>
      <c r="E789" s="10">
        <v>3365</v>
      </c>
      <c r="F789" s="59">
        <v>569953</v>
      </c>
      <c r="G789" s="10"/>
      <c r="H789" s="10">
        <v>0</v>
      </c>
      <c r="I789" s="59"/>
      <c r="J789" s="10"/>
      <c r="K789" s="10"/>
      <c r="L789" s="10"/>
      <c r="M789" s="59"/>
      <c r="N789" s="10"/>
      <c r="O789" s="10"/>
      <c r="P789" s="59"/>
      <c r="Q789" s="10">
        <v>1100</v>
      </c>
      <c r="R789" s="59">
        <v>569953</v>
      </c>
    </row>
    <row r="790" spans="3:18" s="1" customFormat="1" ht="8.85" customHeight="1" x14ac:dyDescent="0.15">
      <c r="C790" s="7" t="s">
        <v>2360</v>
      </c>
      <c r="D790" s="8">
        <v>2940</v>
      </c>
      <c r="E790" s="8">
        <v>7359</v>
      </c>
      <c r="F790" s="55">
        <v>2325425</v>
      </c>
      <c r="G790" s="8"/>
      <c r="H790" s="8">
        <v>0</v>
      </c>
      <c r="I790" s="55"/>
      <c r="J790" s="8"/>
      <c r="K790" s="8"/>
      <c r="L790" s="8"/>
      <c r="M790" s="55"/>
      <c r="N790" s="8"/>
      <c r="O790" s="8"/>
      <c r="P790" s="55"/>
      <c r="Q790" s="8">
        <v>2940</v>
      </c>
      <c r="R790" s="55">
        <v>2325425</v>
      </c>
    </row>
    <row r="791" spans="3:18" s="1" customFormat="1" ht="8.85" customHeight="1" x14ac:dyDescent="0.15">
      <c r="C791" s="7" t="s">
        <v>2363</v>
      </c>
      <c r="D791" s="10">
        <v>48</v>
      </c>
      <c r="E791" s="10">
        <v>96</v>
      </c>
      <c r="F791" s="59">
        <v>30396</v>
      </c>
      <c r="G791" s="10"/>
      <c r="H791" s="10">
        <v>0</v>
      </c>
      <c r="I791" s="59"/>
      <c r="J791" s="10"/>
      <c r="K791" s="10"/>
      <c r="L791" s="10"/>
      <c r="M791" s="59"/>
      <c r="N791" s="10"/>
      <c r="O791" s="10"/>
      <c r="P791" s="59"/>
      <c r="Q791" s="10">
        <v>48</v>
      </c>
      <c r="R791" s="59">
        <v>30396</v>
      </c>
    </row>
    <row r="792" spans="3:18" s="1" customFormat="1" ht="8.85" customHeight="1" x14ac:dyDescent="0.15">
      <c r="C792" s="7" t="s">
        <v>2364</v>
      </c>
      <c r="D792" s="8">
        <v>6</v>
      </c>
      <c r="E792" s="8">
        <v>63</v>
      </c>
      <c r="F792" s="55">
        <v>13808</v>
      </c>
      <c r="G792" s="8"/>
      <c r="H792" s="8">
        <v>0</v>
      </c>
      <c r="I792" s="55"/>
      <c r="J792" s="8"/>
      <c r="K792" s="8"/>
      <c r="L792" s="8"/>
      <c r="M792" s="55"/>
      <c r="N792" s="8"/>
      <c r="O792" s="8"/>
      <c r="P792" s="55"/>
      <c r="Q792" s="8">
        <v>6</v>
      </c>
      <c r="R792" s="55">
        <v>13808</v>
      </c>
    </row>
    <row r="793" spans="3:18" s="1" customFormat="1" ht="8.85" customHeight="1" x14ac:dyDescent="0.15">
      <c r="C793" s="7" t="s">
        <v>2365</v>
      </c>
      <c r="D793" s="10">
        <v>363</v>
      </c>
      <c r="E793" s="10">
        <v>1089</v>
      </c>
      <c r="F793" s="59">
        <v>178206</v>
      </c>
      <c r="G793" s="10"/>
      <c r="H793" s="10">
        <v>0</v>
      </c>
      <c r="I793" s="59"/>
      <c r="J793" s="10"/>
      <c r="K793" s="10"/>
      <c r="L793" s="10"/>
      <c r="M793" s="59"/>
      <c r="N793" s="10"/>
      <c r="O793" s="10"/>
      <c r="P793" s="59"/>
      <c r="Q793" s="10">
        <v>363</v>
      </c>
      <c r="R793" s="59">
        <v>178206</v>
      </c>
    </row>
    <row r="794" spans="3:18" s="1" customFormat="1" ht="8.85" customHeight="1" x14ac:dyDescent="0.15">
      <c r="C794" s="7" t="s">
        <v>2378</v>
      </c>
      <c r="D794" s="8">
        <v>25</v>
      </c>
      <c r="E794" s="8">
        <v>402</v>
      </c>
      <c r="F794" s="55">
        <v>104719</v>
      </c>
      <c r="G794" s="8"/>
      <c r="H794" s="8">
        <v>0</v>
      </c>
      <c r="I794" s="55"/>
      <c r="J794" s="8"/>
      <c r="K794" s="8"/>
      <c r="L794" s="8"/>
      <c r="M794" s="55"/>
      <c r="N794" s="8"/>
      <c r="O794" s="8"/>
      <c r="P794" s="55"/>
      <c r="Q794" s="8">
        <v>25</v>
      </c>
      <c r="R794" s="55">
        <v>104719</v>
      </c>
    </row>
    <row r="795" spans="3:18" s="1" customFormat="1" ht="8.85" customHeight="1" x14ac:dyDescent="0.15">
      <c r="C795" s="7" t="s">
        <v>2379</v>
      </c>
      <c r="D795" s="10">
        <v>129</v>
      </c>
      <c r="E795" s="10">
        <v>1938</v>
      </c>
      <c r="F795" s="59">
        <v>512132</v>
      </c>
      <c r="G795" s="10"/>
      <c r="H795" s="10">
        <v>0</v>
      </c>
      <c r="I795" s="59"/>
      <c r="J795" s="10"/>
      <c r="K795" s="10"/>
      <c r="L795" s="10"/>
      <c r="M795" s="59"/>
      <c r="N795" s="10"/>
      <c r="O795" s="10"/>
      <c r="P795" s="59"/>
      <c r="Q795" s="10">
        <v>129</v>
      </c>
      <c r="R795" s="59">
        <v>512132</v>
      </c>
    </row>
    <row r="796" spans="3:18" s="1" customFormat="1" ht="8.85" customHeight="1" x14ac:dyDescent="0.15">
      <c r="C796" s="7" t="s">
        <v>2380</v>
      </c>
      <c r="D796" s="8">
        <v>1</v>
      </c>
      <c r="E796" s="8">
        <v>6</v>
      </c>
      <c r="F796" s="55">
        <v>1586</v>
      </c>
      <c r="G796" s="8"/>
      <c r="H796" s="8">
        <v>0</v>
      </c>
      <c r="I796" s="55"/>
      <c r="J796" s="8"/>
      <c r="K796" s="8"/>
      <c r="L796" s="8"/>
      <c r="M796" s="55"/>
      <c r="N796" s="8"/>
      <c r="O796" s="8"/>
      <c r="P796" s="55"/>
      <c r="Q796" s="8">
        <v>1</v>
      </c>
      <c r="R796" s="55">
        <v>1586</v>
      </c>
    </row>
    <row r="797" spans="3:18" s="1" customFormat="1" ht="8.85" customHeight="1" x14ac:dyDescent="0.15">
      <c r="C797" s="7" t="s">
        <v>2381</v>
      </c>
      <c r="D797" s="10">
        <v>2</v>
      </c>
      <c r="E797" s="10">
        <v>22</v>
      </c>
      <c r="F797" s="59">
        <v>5814</v>
      </c>
      <c r="G797" s="10"/>
      <c r="H797" s="10">
        <v>0</v>
      </c>
      <c r="I797" s="59"/>
      <c r="J797" s="10"/>
      <c r="K797" s="10"/>
      <c r="L797" s="10"/>
      <c r="M797" s="59"/>
      <c r="N797" s="10"/>
      <c r="O797" s="10"/>
      <c r="P797" s="59"/>
      <c r="Q797" s="10">
        <v>2</v>
      </c>
      <c r="R797" s="59">
        <v>5814</v>
      </c>
    </row>
    <row r="798" spans="3:18" s="1" customFormat="1" ht="8.85" customHeight="1" x14ac:dyDescent="0.15">
      <c r="C798" s="7" t="s">
        <v>2382</v>
      </c>
      <c r="D798" s="8">
        <v>146</v>
      </c>
      <c r="E798" s="8">
        <v>438</v>
      </c>
      <c r="F798" s="55">
        <v>75103</v>
      </c>
      <c r="G798" s="8"/>
      <c r="H798" s="8">
        <v>0</v>
      </c>
      <c r="I798" s="55"/>
      <c r="J798" s="8"/>
      <c r="K798" s="8"/>
      <c r="L798" s="8"/>
      <c r="M798" s="55"/>
      <c r="N798" s="8"/>
      <c r="O798" s="8"/>
      <c r="P798" s="55"/>
      <c r="Q798" s="8">
        <v>146</v>
      </c>
      <c r="R798" s="55">
        <v>75103</v>
      </c>
    </row>
    <row r="799" spans="3:18" s="1" customFormat="1" ht="8.85" customHeight="1" x14ac:dyDescent="0.15">
      <c r="C799" s="7" t="s">
        <v>2383</v>
      </c>
      <c r="D799" s="10">
        <v>3</v>
      </c>
      <c r="E799" s="10">
        <v>54</v>
      </c>
      <c r="F799" s="59">
        <v>14271</v>
      </c>
      <c r="G799" s="10"/>
      <c r="H799" s="10">
        <v>0</v>
      </c>
      <c r="I799" s="59"/>
      <c r="J799" s="10"/>
      <c r="K799" s="10"/>
      <c r="L799" s="10"/>
      <c r="M799" s="59"/>
      <c r="N799" s="10"/>
      <c r="O799" s="10"/>
      <c r="P799" s="59"/>
      <c r="Q799" s="10">
        <v>3</v>
      </c>
      <c r="R799" s="59">
        <v>14271</v>
      </c>
    </row>
    <row r="800" spans="3:18" s="1" customFormat="1" ht="8.85" customHeight="1" x14ac:dyDescent="0.15">
      <c r="C800" s="7" t="s">
        <v>2384</v>
      </c>
      <c r="D800" s="8">
        <v>538</v>
      </c>
      <c r="E800" s="8">
        <v>1614</v>
      </c>
      <c r="F800" s="55">
        <v>245150</v>
      </c>
      <c r="G800" s="8"/>
      <c r="H800" s="8">
        <v>0</v>
      </c>
      <c r="I800" s="55"/>
      <c r="J800" s="8"/>
      <c r="K800" s="8"/>
      <c r="L800" s="8"/>
      <c r="M800" s="55"/>
      <c r="N800" s="8"/>
      <c r="O800" s="8"/>
      <c r="P800" s="55"/>
      <c r="Q800" s="8">
        <v>538</v>
      </c>
      <c r="R800" s="55">
        <v>245150</v>
      </c>
    </row>
    <row r="801" spans="3:18" s="1" customFormat="1" ht="8.85" customHeight="1" x14ac:dyDescent="0.15">
      <c r="C801" s="7" t="s">
        <v>2398</v>
      </c>
      <c r="D801" s="10">
        <v>1</v>
      </c>
      <c r="E801" s="10">
        <v>22</v>
      </c>
      <c r="F801" s="59">
        <v>3436</v>
      </c>
      <c r="G801" s="10"/>
      <c r="H801" s="10">
        <v>0</v>
      </c>
      <c r="I801" s="59"/>
      <c r="J801" s="10"/>
      <c r="K801" s="10"/>
      <c r="L801" s="10"/>
      <c r="M801" s="59"/>
      <c r="N801" s="10"/>
      <c r="O801" s="10"/>
      <c r="P801" s="59"/>
      <c r="Q801" s="10">
        <v>1</v>
      </c>
      <c r="R801" s="59">
        <v>3436</v>
      </c>
    </row>
    <row r="802" spans="3:18" s="1" customFormat="1" ht="8.85" customHeight="1" x14ac:dyDescent="0.15">
      <c r="C802" s="7" t="s">
        <v>2404</v>
      </c>
      <c r="D802" s="8">
        <v>1</v>
      </c>
      <c r="E802" s="8">
        <v>61</v>
      </c>
      <c r="F802" s="55">
        <v>9464</v>
      </c>
      <c r="G802" s="8">
        <v>1</v>
      </c>
      <c r="H802" s="8">
        <v>1</v>
      </c>
      <c r="I802" s="55">
        <v>94.399999999999594</v>
      </c>
      <c r="J802" s="8"/>
      <c r="K802" s="8"/>
      <c r="L802" s="8"/>
      <c r="M802" s="55"/>
      <c r="N802" s="8"/>
      <c r="O802" s="8"/>
      <c r="P802" s="55"/>
      <c r="Q802" s="8">
        <v>1</v>
      </c>
      <c r="R802" s="55">
        <v>9464</v>
      </c>
    </row>
    <row r="803" spans="3:18" s="1" customFormat="1" ht="8.85" customHeight="1" x14ac:dyDescent="0.15">
      <c r="C803" s="7" t="s">
        <v>2405</v>
      </c>
      <c r="D803" s="10">
        <v>100</v>
      </c>
      <c r="E803" s="10">
        <v>4136</v>
      </c>
      <c r="F803" s="59">
        <v>643896</v>
      </c>
      <c r="G803" s="10">
        <v>5</v>
      </c>
      <c r="H803" s="10">
        <v>32</v>
      </c>
      <c r="I803" s="59">
        <v>3012</v>
      </c>
      <c r="J803" s="10"/>
      <c r="K803" s="10"/>
      <c r="L803" s="10"/>
      <c r="M803" s="59"/>
      <c r="N803" s="10"/>
      <c r="O803" s="10"/>
      <c r="P803" s="59"/>
      <c r="Q803" s="10">
        <v>100</v>
      </c>
      <c r="R803" s="59">
        <v>643896</v>
      </c>
    </row>
    <row r="804" spans="3:18" s="1" customFormat="1" ht="8.85" customHeight="1" x14ac:dyDescent="0.15">
      <c r="C804" s="7" t="s">
        <v>2406</v>
      </c>
      <c r="D804" s="8">
        <v>514</v>
      </c>
      <c r="E804" s="8">
        <v>16632</v>
      </c>
      <c r="F804" s="55">
        <v>2591169</v>
      </c>
      <c r="G804" s="8">
        <v>16</v>
      </c>
      <c r="H804" s="8">
        <v>83</v>
      </c>
      <c r="I804" s="55">
        <v>7811.4</v>
      </c>
      <c r="J804" s="8"/>
      <c r="K804" s="8"/>
      <c r="L804" s="8"/>
      <c r="M804" s="55"/>
      <c r="N804" s="8"/>
      <c r="O804" s="8"/>
      <c r="P804" s="55"/>
      <c r="Q804" s="8">
        <v>514</v>
      </c>
      <c r="R804" s="55">
        <v>2591169</v>
      </c>
    </row>
    <row r="805" spans="3:18" s="1" customFormat="1" ht="8.85" customHeight="1" x14ac:dyDescent="0.15">
      <c r="C805" s="7" t="s">
        <v>2407</v>
      </c>
      <c r="D805" s="10">
        <v>2</v>
      </c>
      <c r="E805" s="10">
        <v>18</v>
      </c>
      <c r="F805" s="59">
        <v>2811</v>
      </c>
      <c r="G805" s="10"/>
      <c r="H805" s="10">
        <v>0</v>
      </c>
      <c r="I805" s="59"/>
      <c r="J805" s="10"/>
      <c r="K805" s="10"/>
      <c r="L805" s="10"/>
      <c r="M805" s="59"/>
      <c r="N805" s="10"/>
      <c r="O805" s="10"/>
      <c r="P805" s="59"/>
      <c r="Q805" s="10">
        <v>2</v>
      </c>
      <c r="R805" s="59">
        <v>2811</v>
      </c>
    </row>
    <row r="806" spans="3:18" s="1" customFormat="1" ht="8.85" customHeight="1" x14ac:dyDescent="0.15">
      <c r="C806" s="7" t="s">
        <v>2408</v>
      </c>
      <c r="D806" s="8">
        <v>1</v>
      </c>
      <c r="E806" s="8">
        <v>5</v>
      </c>
      <c r="F806" s="55">
        <v>1321</v>
      </c>
      <c r="G806" s="8"/>
      <c r="H806" s="8">
        <v>0</v>
      </c>
      <c r="I806" s="55"/>
      <c r="J806" s="8"/>
      <c r="K806" s="8"/>
      <c r="L806" s="8"/>
      <c r="M806" s="55"/>
      <c r="N806" s="8"/>
      <c r="O806" s="8"/>
      <c r="P806" s="55"/>
      <c r="Q806" s="8">
        <v>1</v>
      </c>
      <c r="R806" s="55">
        <v>1321</v>
      </c>
    </row>
    <row r="807" spans="3:18" s="1" customFormat="1" ht="8.85" customHeight="1" x14ac:dyDescent="0.15">
      <c r="C807" s="7" t="s">
        <v>2409</v>
      </c>
      <c r="D807" s="10">
        <v>34</v>
      </c>
      <c r="E807" s="10">
        <v>828</v>
      </c>
      <c r="F807" s="59">
        <v>176867</v>
      </c>
      <c r="G807" s="10"/>
      <c r="H807" s="10">
        <v>0</v>
      </c>
      <c r="I807" s="59"/>
      <c r="J807" s="10"/>
      <c r="K807" s="10"/>
      <c r="L807" s="10"/>
      <c r="M807" s="59"/>
      <c r="N807" s="10"/>
      <c r="O807" s="10"/>
      <c r="P807" s="59"/>
      <c r="Q807" s="10">
        <v>34</v>
      </c>
      <c r="R807" s="59">
        <v>176867</v>
      </c>
    </row>
    <row r="808" spans="3:18" s="1" customFormat="1" ht="8.85" customHeight="1" x14ac:dyDescent="0.15">
      <c r="C808" s="7" t="s">
        <v>2410</v>
      </c>
      <c r="D808" s="8">
        <v>7</v>
      </c>
      <c r="E808" s="8">
        <v>203</v>
      </c>
      <c r="F808" s="55">
        <v>30398</v>
      </c>
      <c r="G808" s="8">
        <v>2</v>
      </c>
      <c r="H808" s="8">
        <v>21</v>
      </c>
      <c r="I808" s="55">
        <v>1975.8</v>
      </c>
      <c r="J808" s="8"/>
      <c r="K808" s="8"/>
      <c r="L808" s="8"/>
      <c r="M808" s="55"/>
      <c r="N808" s="8"/>
      <c r="O808" s="8"/>
      <c r="P808" s="55"/>
      <c r="Q808" s="8">
        <v>7</v>
      </c>
      <c r="R808" s="55">
        <v>30398</v>
      </c>
    </row>
    <row r="809" spans="3:18" s="1" customFormat="1" ht="8.85" customHeight="1" x14ac:dyDescent="0.15">
      <c r="C809" s="7" t="s">
        <v>2411</v>
      </c>
      <c r="D809" s="10">
        <v>108</v>
      </c>
      <c r="E809" s="10">
        <v>835</v>
      </c>
      <c r="F809" s="59">
        <v>127965</v>
      </c>
      <c r="G809" s="10"/>
      <c r="H809" s="10">
        <v>0</v>
      </c>
      <c r="I809" s="59"/>
      <c r="J809" s="10"/>
      <c r="K809" s="10"/>
      <c r="L809" s="10"/>
      <c r="M809" s="59"/>
      <c r="N809" s="10"/>
      <c r="O809" s="10"/>
      <c r="P809" s="59"/>
      <c r="Q809" s="10">
        <v>108</v>
      </c>
      <c r="R809" s="59">
        <v>127965</v>
      </c>
    </row>
    <row r="810" spans="3:18" s="1" customFormat="1" ht="8.85" customHeight="1" x14ac:dyDescent="0.15">
      <c r="C810" s="7" t="s">
        <v>2412</v>
      </c>
      <c r="D810" s="8">
        <v>1</v>
      </c>
      <c r="E810" s="8">
        <v>58</v>
      </c>
      <c r="F810" s="55">
        <v>9057</v>
      </c>
      <c r="G810" s="8"/>
      <c r="H810" s="8">
        <v>0</v>
      </c>
      <c r="I810" s="55"/>
      <c r="J810" s="8"/>
      <c r="K810" s="8"/>
      <c r="L810" s="8"/>
      <c r="M810" s="55"/>
      <c r="N810" s="8"/>
      <c r="O810" s="8"/>
      <c r="P810" s="55"/>
      <c r="Q810" s="8">
        <v>1</v>
      </c>
      <c r="R810" s="55">
        <v>9057</v>
      </c>
    </row>
    <row r="811" spans="3:18" s="1" customFormat="1" ht="8.85" customHeight="1" x14ac:dyDescent="0.15">
      <c r="C811" s="7" t="s">
        <v>2413</v>
      </c>
      <c r="D811" s="10">
        <v>540</v>
      </c>
      <c r="E811" s="10">
        <v>4221</v>
      </c>
      <c r="F811" s="59">
        <v>668480</v>
      </c>
      <c r="G811" s="10">
        <v>1</v>
      </c>
      <c r="H811" s="10">
        <v>4</v>
      </c>
      <c r="I811" s="59">
        <v>376.4</v>
      </c>
      <c r="J811" s="10"/>
      <c r="K811" s="10"/>
      <c r="L811" s="10"/>
      <c r="M811" s="59"/>
      <c r="N811" s="10"/>
      <c r="O811" s="10"/>
      <c r="P811" s="59"/>
      <c r="Q811" s="10">
        <v>540</v>
      </c>
      <c r="R811" s="59">
        <v>668480</v>
      </c>
    </row>
    <row r="812" spans="3:18" s="1" customFormat="1" ht="8.85" customHeight="1" x14ac:dyDescent="0.15">
      <c r="C812" s="7" t="s">
        <v>2414</v>
      </c>
      <c r="D812" s="8">
        <v>9</v>
      </c>
      <c r="E812" s="8">
        <v>304</v>
      </c>
      <c r="F812" s="55">
        <v>47472</v>
      </c>
      <c r="G812" s="8"/>
      <c r="H812" s="8">
        <v>0</v>
      </c>
      <c r="I812" s="55"/>
      <c r="J812" s="8"/>
      <c r="K812" s="8"/>
      <c r="L812" s="8"/>
      <c r="M812" s="55"/>
      <c r="N812" s="8"/>
      <c r="O812" s="8"/>
      <c r="P812" s="55"/>
      <c r="Q812" s="8">
        <v>9</v>
      </c>
      <c r="R812" s="55">
        <v>47472</v>
      </c>
    </row>
    <row r="813" spans="3:18" s="1" customFormat="1" ht="8.85" customHeight="1" x14ac:dyDescent="0.15">
      <c r="C813" s="7" t="s">
        <v>2415</v>
      </c>
      <c r="D813" s="10">
        <v>112</v>
      </c>
      <c r="E813" s="10">
        <v>1686</v>
      </c>
      <c r="F813" s="59">
        <v>261004</v>
      </c>
      <c r="G813" s="10"/>
      <c r="H813" s="10">
        <v>0</v>
      </c>
      <c r="I813" s="59"/>
      <c r="J813" s="10"/>
      <c r="K813" s="10"/>
      <c r="L813" s="10"/>
      <c r="M813" s="59"/>
      <c r="N813" s="10"/>
      <c r="O813" s="10"/>
      <c r="P813" s="59"/>
      <c r="Q813" s="10">
        <v>112</v>
      </c>
      <c r="R813" s="59">
        <v>261004</v>
      </c>
    </row>
    <row r="814" spans="3:18" s="1" customFormat="1" ht="8.85" customHeight="1" x14ac:dyDescent="0.15">
      <c r="C814" s="7" t="s">
        <v>2416</v>
      </c>
      <c r="D814" s="8">
        <v>1</v>
      </c>
      <c r="E814" s="8">
        <v>28</v>
      </c>
      <c r="F814" s="55">
        <v>4372</v>
      </c>
      <c r="G814" s="8"/>
      <c r="H814" s="8">
        <v>0</v>
      </c>
      <c r="I814" s="55"/>
      <c r="J814" s="8"/>
      <c r="K814" s="8"/>
      <c r="L814" s="8"/>
      <c r="M814" s="55"/>
      <c r="N814" s="8"/>
      <c r="O814" s="8"/>
      <c r="P814" s="55"/>
      <c r="Q814" s="8">
        <v>1</v>
      </c>
      <c r="R814" s="55">
        <v>4372</v>
      </c>
    </row>
    <row r="815" spans="3:18" s="1" customFormat="1" ht="8.85" customHeight="1" x14ac:dyDescent="0.15">
      <c r="C815" s="7" t="s">
        <v>2417</v>
      </c>
      <c r="D815" s="10">
        <v>500</v>
      </c>
      <c r="E815" s="10">
        <v>15902</v>
      </c>
      <c r="F815" s="59">
        <v>2478253</v>
      </c>
      <c r="G815" s="10">
        <v>6</v>
      </c>
      <c r="H815" s="10">
        <v>59</v>
      </c>
      <c r="I815" s="59">
        <v>5552.04</v>
      </c>
      <c r="J815" s="10"/>
      <c r="K815" s="10"/>
      <c r="L815" s="10"/>
      <c r="M815" s="59"/>
      <c r="N815" s="10"/>
      <c r="O815" s="10"/>
      <c r="P815" s="59"/>
      <c r="Q815" s="10">
        <v>500</v>
      </c>
      <c r="R815" s="59">
        <v>2478253</v>
      </c>
    </row>
    <row r="816" spans="3:18" s="1" customFormat="1" ht="8.85" customHeight="1" x14ac:dyDescent="0.15">
      <c r="C816" s="7" t="s">
        <v>2418</v>
      </c>
      <c r="D816" s="8">
        <v>1412</v>
      </c>
      <c r="E816" s="8">
        <v>34195</v>
      </c>
      <c r="F816" s="55">
        <v>5366248</v>
      </c>
      <c r="G816" s="8">
        <v>24</v>
      </c>
      <c r="H816" s="8">
        <v>200</v>
      </c>
      <c r="I816" s="55">
        <v>18726.12</v>
      </c>
      <c r="J816" s="8"/>
      <c r="K816" s="8"/>
      <c r="L816" s="8"/>
      <c r="M816" s="55"/>
      <c r="N816" s="8"/>
      <c r="O816" s="8"/>
      <c r="P816" s="55"/>
      <c r="Q816" s="8">
        <v>1412</v>
      </c>
      <c r="R816" s="55">
        <v>5366248</v>
      </c>
    </row>
    <row r="817" spans="3:18" s="1" customFormat="1" ht="8.85" customHeight="1" x14ac:dyDescent="0.15">
      <c r="C817" s="7" t="s">
        <v>2419</v>
      </c>
      <c r="D817" s="10">
        <v>1056</v>
      </c>
      <c r="E817" s="10">
        <v>27866</v>
      </c>
      <c r="F817" s="59">
        <v>4364918</v>
      </c>
      <c r="G817" s="10">
        <v>25</v>
      </c>
      <c r="H817" s="10">
        <v>300</v>
      </c>
      <c r="I817" s="59">
        <v>26535.439999999999</v>
      </c>
      <c r="J817" s="10"/>
      <c r="K817" s="10"/>
      <c r="L817" s="10"/>
      <c r="M817" s="59"/>
      <c r="N817" s="10"/>
      <c r="O817" s="10"/>
      <c r="P817" s="59"/>
      <c r="Q817" s="10">
        <v>1056</v>
      </c>
      <c r="R817" s="59">
        <v>4364918</v>
      </c>
    </row>
    <row r="818" spans="3:18" s="1" customFormat="1" ht="8.85" customHeight="1" x14ac:dyDescent="0.15">
      <c r="C818" s="7" t="s">
        <v>2421</v>
      </c>
      <c r="D818" s="8">
        <v>111</v>
      </c>
      <c r="E818" s="8">
        <v>428</v>
      </c>
      <c r="F818" s="55">
        <v>100047</v>
      </c>
      <c r="G818" s="8"/>
      <c r="H818" s="8">
        <v>0</v>
      </c>
      <c r="I818" s="55"/>
      <c r="J818" s="8"/>
      <c r="K818" s="8"/>
      <c r="L818" s="8"/>
      <c r="M818" s="55"/>
      <c r="N818" s="8"/>
      <c r="O818" s="8"/>
      <c r="P818" s="55"/>
      <c r="Q818" s="8">
        <v>111</v>
      </c>
      <c r="R818" s="55">
        <v>100047</v>
      </c>
    </row>
    <row r="819" spans="3:18" s="1" customFormat="1" ht="8.85" customHeight="1" x14ac:dyDescent="0.15">
      <c r="C819" s="7" t="s">
        <v>2422</v>
      </c>
      <c r="D819" s="10">
        <v>163</v>
      </c>
      <c r="E819" s="10">
        <v>355</v>
      </c>
      <c r="F819" s="59">
        <v>123185</v>
      </c>
      <c r="G819" s="10"/>
      <c r="H819" s="10">
        <v>0</v>
      </c>
      <c r="I819" s="59"/>
      <c r="J819" s="10"/>
      <c r="K819" s="10"/>
      <c r="L819" s="10"/>
      <c r="M819" s="59"/>
      <c r="N819" s="10"/>
      <c r="O819" s="10"/>
      <c r="P819" s="59"/>
      <c r="Q819" s="10">
        <v>163</v>
      </c>
      <c r="R819" s="59">
        <v>123185</v>
      </c>
    </row>
    <row r="820" spans="3:18" s="1" customFormat="1" ht="8.85" customHeight="1" x14ac:dyDescent="0.15">
      <c r="C820" s="7" t="s">
        <v>2423</v>
      </c>
      <c r="D820" s="8">
        <v>20</v>
      </c>
      <c r="E820" s="8">
        <v>714</v>
      </c>
      <c r="F820" s="55">
        <v>111496</v>
      </c>
      <c r="G820" s="8"/>
      <c r="H820" s="8">
        <v>0</v>
      </c>
      <c r="I820" s="55"/>
      <c r="J820" s="8"/>
      <c r="K820" s="8"/>
      <c r="L820" s="8"/>
      <c r="M820" s="55"/>
      <c r="N820" s="8"/>
      <c r="O820" s="8"/>
      <c r="P820" s="55"/>
      <c r="Q820" s="8">
        <v>20</v>
      </c>
      <c r="R820" s="55">
        <v>111496</v>
      </c>
    </row>
    <row r="821" spans="3:18" s="1" customFormat="1" ht="8.85" customHeight="1" x14ac:dyDescent="0.15">
      <c r="C821" s="7" t="s">
        <v>2424</v>
      </c>
      <c r="D821" s="10">
        <v>166</v>
      </c>
      <c r="E821" s="10">
        <v>1111</v>
      </c>
      <c r="F821" s="59">
        <v>179387</v>
      </c>
      <c r="G821" s="10">
        <v>1</v>
      </c>
      <c r="H821" s="10">
        <v>23</v>
      </c>
      <c r="I821" s="59">
        <v>2163.7199999999998</v>
      </c>
      <c r="J821" s="10"/>
      <c r="K821" s="10"/>
      <c r="L821" s="10"/>
      <c r="M821" s="59"/>
      <c r="N821" s="10"/>
      <c r="O821" s="10"/>
      <c r="P821" s="59"/>
      <c r="Q821" s="10">
        <v>166</v>
      </c>
      <c r="R821" s="59">
        <v>179387</v>
      </c>
    </row>
    <row r="822" spans="3:18" s="1" customFormat="1" ht="8.85" customHeight="1" x14ac:dyDescent="0.15">
      <c r="C822" s="7" t="s">
        <v>2426</v>
      </c>
      <c r="D822" s="8">
        <v>665</v>
      </c>
      <c r="E822" s="8">
        <v>12952</v>
      </c>
      <c r="F822" s="55">
        <v>2060384</v>
      </c>
      <c r="G822" s="8">
        <v>5</v>
      </c>
      <c r="H822" s="8">
        <v>18</v>
      </c>
      <c r="I822" s="55">
        <v>1693.96</v>
      </c>
      <c r="J822" s="8"/>
      <c r="K822" s="8"/>
      <c r="L822" s="8"/>
      <c r="M822" s="55"/>
      <c r="N822" s="8"/>
      <c r="O822" s="8"/>
      <c r="P822" s="55"/>
      <c r="Q822" s="8">
        <v>665</v>
      </c>
      <c r="R822" s="55">
        <v>2060384</v>
      </c>
    </row>
    <row r="823" spans="3:18" s="1" customFormat="1" ht="8.85" customHeight="1" x14ac:dyDescent="0.15">
      <c r="C823" s="7" t="s">
        <v>2442</v>
      </c>
      <c r="D823" s="10">
        <v>12</v>
      </c>
      <c r="E823" s="10">
        <v>162</v>
      </c>
      <c r="F823" s="59">
        <v>42810</v>
      </c>
      <c r="G823" s="10"/>
      <c r="H823" s="10">
        <v>0</v>
      </c>
      <c r="I823" s="59"/>
      <c r="J823" s="10"/>
      <c r="K823" s="10"/>
      <c r="L823" s="10"/>
      <c r="M823" s="59"/>
      <c r="N823" s="10"/>
      <c r="O823" s="10"/>
      <c r="P823" s="59"/>
      <c r="Q823" s="10">
        <v>12</v>
      </c>
      <c r="R823" s="59">
        <v>42810</v>
      </c>
    </row>
    <row r="824" spans="3:18" s="1" customFormat="1" ht="8.85" customHeight="1" x14ac:dyDescent="0.15">
      <c r="C824" s="7" t="s">
        <v>2443</v>
      </c>
      <c r="D824" s="8">
        <v>3</v>
      </c>
      <c r="E824" s="8">
        <v>26</v>
      </c>
      <c r="F824" s="55">
        <v>6871</v>
      </c>
      <c r="G824" s="8"/>
      <c r="H824" s="8">
        <v>0</v>
      </c>
      <c r="I824" s="55"/>
      <c r="J824" s="8"/>
      <c r="K824" s="8"/>
      <c r="L824" s="8"/>
      <c r="M824" s="55"/>
      <c r="N824" s="8"/>
      <c r="O824" s="8"/>
      <c r="P824" s="55"/>
      <c r="Q824" s="8">
        <v>3</v>
      </c>
      <c r="R824" s="55">
        <v>6871</v>
      </c>
    </row>
    <row r="825" spans="3:18" s="1" customFormat="1" ht="8.85" customHeight="1" x14ac:dyDescent="0.15">
      <c r="C825" s="7" t="s">
        <v>2444</v>
      </c>
      <c r="D825" s="10">
        <v>37</v>
      </c>
      <c r="E825" s="10">
        <v>616</v>
      </c>
      <c r="F825" s="59">
        <v>162786</v>
      </c>
      <c r="G825" s="10"/>
      <c r="H825" s="10">
        <v>0</v>
      </c>
      <c r="I825" s="59"/>
      <c r="J825" s="10"/>
      <c r="K825" s="10"/>
      <c r="L825" s="10"/>
      <c r="M825" s="59"/>
      <c r="N825" s="10"/>
      <c r="O825" s="10"/>
      <c r="P825" s="59"/>
      <c r="Q825" s="10">
        <v>37</v>
      </c>
      <c r="R825" s="59">
        <v>162786</v>
      </c>
    </row>
    <row r="826" spans="3:18" s="1" customFormat="1" ht="8.85" customHeight="1" x14ac:dyDescent="0.15">
      <c r="C826" s="7" t="s">
        <v>2445</v>
      </c>
      <c r="D826" s="8">
        <v>5</v>
      </c>
      <c r="E826" s="8">
        <v>159</v>
      </c>
      <c r="F826" s="55">
        <v>42017</v>
      </c>
      <c r="G826" s="8"/>
      <c r="H826" s="8">
        <v>0</v>
      </c>
      <c r="I826" s="55"/>
      <c r="J826" s="8"/>
      <c r="K826" s="8"/>
      <c r="L826" s="8"/>
      <c r="M826" s="55"/>
      <c r="N826" s="8"/>
      <c r="O826" s="8"/>
      <c r="P826" s="55"/>
      <c r="Q826" s="8">
        <v>5</v>
      </c>
      <c r="R826" s="55">
        <v>42017</v>
      </c>
    </row>
    <row r="827" spans="3:18" s="1" customFormat="1" ht="8.85" customHeight="1" x14ac:dyDescent="0.15">
      <c r="C827" s="7" t="s">
        <v>2446</v>
      </c>
      <c r="D827" s="10">
        <v>6</v>
      </c>
      <c r="E827" s="10">
        <v>18</v>
      </c>
      <c r="F827" s="59">
        <v>4500</v>
      </c>
      <c r="G827" s="10"/>
      <c r="H827" s="10">
        <v>0</v>
      </c>
      <c r="I827" s="59"/>
      <c r="J827" s="10"/>
      <c r="K827" s="10"/>
      <c r="L827" s="10"/>
      <c r="M827" s="59"/>
      <c r="N827" s="10"/>
      <c r="O827" s="10"/>
      <c r="P827" s="59"/>
      <c r="Q827" s="10">
        <v>6</v>
      </c>
      <c r="R827" s="59">
        <v>4500</v>
      </c>
    </row>
    <row r="828" spans="3:18" s="1" customFormat="1" ht="8.85" customHeight="1" x14ac:dyDescent="0.15">
      <c r="C828" s="7" t="s">
        <v>2448</v>
      </c>
      <c r="D828" s="8">
        <v>1</v>
      </c>
      <c r="E828" s="8">
        <v>49</v>
      </c>
      <c r="F828" s="55">
        <v>12949</v>
      </c>
      <c r="G828" s="8"/>
      <c r="H828" s="8">
        <v>0</v>
      </c>
      <c r="I828" s="55"/>
      <c r="J828" s="8"/>
      <c r="K828" s="8"/>
      <c r="L828" s="8"/>
      <c r="M828" s="55"/>
      <c r="N828" s="8"/>
      <c r="O828" s="8"/>
      <c r="P828" s="55"/>
      <c r="Q828" s="8">
        <v>1</v>
      </c>
      <c r="R828" s="55">
        <v>12949</v>
      </c>
    </row>
    <row r="829" spans="3:18" s="1" customFormat="1" ht="8.85" customHeight="1" x14ac:dyDescent="0.15">
      <c r="C829" s="7" t="s">
        <v>2451</v>
      </c>
      <c r="D829" s="10">
        <v>332</v>
      </c>
      <c r="E829" s="10">
        <v>815</v>
      </c>
      <c r="F829" s="59">
        <v>162922</v>
      </c>
      <c r="G829" s="10"/>
      <c r="H829" s="10">
        <v>0</v>
      </c>
      <c r="I829" s="59"/>
      <c r="J829" s="10"/>
      <c r="K829" s="10"/>
      <c r="L829" s="10"/>
      <c r="M829" s="59"/>
      <c r="N829" s="10"/>
      <c r="O829" s="10"/>
      <c r="P829" s="59"/>
      <c r="Q829" s="10">
        <v>332</v>
      </c>
      <c r="R829" s="59">
        <v>162922</v>
      </c>
    </row>
    <row r="830" spans="3:18" s="1" customFormat="1" ht="8.85" customHeight="1" x14ac:dyDescent="0.15">
      <c r="C830" s="7" t="s">
        <v>2452</v>
      </c>
      <c r="D830" s="8">
        <v>338</v>
      </c>
      <c r="E830" s="8">
        <v>748</v>
      </c>
      <c r="F830" s="55">
        <v>291720</v>
      </c>
      <c r="G830" s="8"/>
      <c r="H830" s="8">
        <v>0</v>
      </c>
      <c r="I830" s="55"/>
      <c r="J830" s="8"/>
      <c r="K830" s="8"/>
      <c r="L830" s="8"/>
      <c r="M830" s="55"/>
      <c r="N830" s="8"/>
      <c r="O830" s="8"/>
      <c r="P830" s="55"/>
      <c r="Q830" s="8">
        <v>338</v>
      </c>
      <c r="R830" s="55">
        <v>291720</v>
      </c>
    </row>
    <row r="831" spans="3:18" s="1" customFormat="1" ht="8.85" customHeight="1" x14ac:dyDescent="0.15">
      <c r="C831" s="7" t="s">
        <v>2453</v>
      </c>
      <c r="D831" s="10">
        <v>4</v>
      </c>
      <c r="E831" s="10">
        <v>73</v>
      </c>
      <c r="F831" s="59">
        <v>19291</v>
      </c>
      <c r="G831" s="10"/>
      <c r="H831" s="10">
        <v>0</v>
      </c>
      <c r="I831" s="59"/>
      <c r="J831" s="10"/>
      <c r="K831" s="10"/>
      <c r="L831" s="10"/>
      <c r="M831" s="59"/>
      <c r="N831" s="10"/>
      <c r="O831" s="10"/>
      <c r="P831" s="59"/>
      <c r="Q831" s="10">
        <v>4</v>
      </c>
      <c r="R831" s="59">
        <v>19291</v>
      </c>
    </row>
    <row r="832" spans="3:18" s="1" customFormat="1" ht="8.85" customHeight="1" x14ac:dyDescent="0.15">
      <c r="C832" s="7" t="s">
        <v>2454</v>
      </c>
      <c r="D832" s="8">
        <v>131</v>
      </c>
      <c r="E832" s="8">
        <v>403</v>
      </c>
      <c r="F832" s="55">
        <v>55659</v>
      </c>
      <c r="G832" s="8"/>
      <c r="H832" s="8">
        <v>0</v>
      </c>
      <c r="I832" s="55"/>
      <c r="J832" s="8"/>
      <c r="K832" s="8"/>
      <c r="L832" s="8"/>
      <c r="M832" s="55"/>
      <c r="N832" s="8"/>
      <c r="O832" s="8"/>
      <c r="P832" s="55"/>
      <c r="Q832" s="8">
        <v>131</v>
      </c>
      <c r="R832" s="55">
        <v>55659</v>
      </c>
    </row>
    <row r="833" spans="3:18" s="1" customFormat="1" ht="8.85" customHeight="1" x14ac:dyDescent="0.15">
      <c r="C833" s="7" t="s">
        <v>2464</v>
      </c>
      <c r="D833" s="10">
        <v>118</v>
      </c>
      <c r="E833" s="10">
        <v>417</v>
      </c>
      <c r="F833" s="59">
        <v>73576</v>
      </c>
      <c r="G833" s="10">
        <v>1</v>
      </c>
      <c r="H833" s="10">
        <v>6</v>
      </c>
      <c r="I833" s="59">
        <v>564.4</v>
      </c>
      <c r="J833" s="10"/>
      <c r="K833" s="10"/>
      <c r="L833" s="10"/>
      <c r="M833" s="59"/>
      <c r="N833" s="10"/>
      <c r="O833" s="10"/>
      <c r="P833" s="59"/>
      <c r="Q833" s="10">
        <v>118</v>
      </c>
      <c r="R833" s="59">
        <v>73576</v>
      </c>
    </row>
    <row r="834" spans="3:18" s="1" customFormat="1" ht="8.85" customHeight="1" x14ac:dyDescent="0.15">
      <c r="C834" s="7" t="s">
        <v>2465</v>
      </c>
      <c r="D834" s="8">
        <v>47</v>
      </c>
      <c r="E834" s="8">
        <v>141</v>
      </c>
      <c r="F834" s="55">
        <v>32973</v>
      </c>
      <c r="G834" s="8"/>
      <c r="H834" s="8">
        <v>0</v>
      </c>
      <c r="I834" s="55"/>
      <c r="J834" s="8"/>
      <c r="K834" s="8"/>
      <c r="L834" s="8"/>
      <c r="M834" s="55"/>
      <c r="N834" s="8"/>
      <c r="O834" s="8"/>
      <c r="P834" s="55"/>
      <c r="Q834" s="8">
        <v>47</v>
      </c>
      <c r="R834" s="55">
        <v>32973</v>
      </c>
    </row>
    <row r="835" spans="3:18" s="1" customFormat="1" ht="8.85" customHeight="1" x14ac:dyDescent="0.15">
      <c r="C835" s="7" t="s">
        <v>2466</v>
      </c>
      <c r="D835" s="10">
        <v>2</v>
      </c>
      <c r="E835" s="10">
        <v>62</v>
      </c>
      <c r="F835" s="59">
        <v>16385</v>
      </c>
      <c r="G835" s="10"/>
      <c r="H835" s="10">
        <v>0</v>
      </c>
      <c r="I835" s="59"/>
      <c r="J835" s="10"/>
      <c r="K835" s="10"/>
      <c r="L835" s="10"/>
      <c r="M835" s="59"/>
      <c r="N835" s="10"/>
      <c r="O835" s="10"/>
      <c r="P835" s="59"/>
      <c r="Q835" s="10">
        <v>2</v>
      </c>
      <c r="R835" s="59">
        <v>16385</v>
      </c>
    </row>
    <row r="836" spans="3:18" s="1" customFormat="1" ht="8.85" customHeight="1" x14ac:dyDescent="0.15">
      <c r="C836" s="7" t="s">
        <v>2467</v>
      </c>
      <c r="D836" s="8">
        <v>1</v>
      </c>
      <c r="E836" s="8">
        <v>2</v>
      </c>
      <c r="F836" s="55">
        <v>529</v>
      </c>
      <c r="G836" s="8"/>
      <c r="H836" s="8">
        <v>0</v>
      </c>
      <c r="I836" s="55"/>
      <c r="J836" s="8"/>
      <c r="K836" s="8"/>
      <c r="L836" s="8"/>
      <c r="M836" s="55"/>
      <c r="N836" s="8"/>
      <c r="O836" s="8"/>
      <c r="P836" s="55"/>
      <c r="Q836" s="8">
        <v>1</v>
      </c>
      <c r="R836" s="55">
        <v>529</v>
      </c>
    </row>
    <row r="837" spans="3:18" s="1" customFormat="1" ht="8.85" customHeight="1" x14ac:dyDescent="0.15">
      <c r="C837" s="7" t="s">
        <v>2469</v>
      </c>
      <c r="D837" s="10">
        <v>31</v>
      </c>
      <c r="E837" s="10">
        <v>110</v>
      </c>
      <c r="F837" s="59">
        <v>19199</v>
      </c>
      <c r="G837" s="10"/>
      <c r="H837" s="10">
        <v>0</v>
      </c>
      <c r="I837" s="59"/>
      <c r="J837" s="10"/>
      <c r="K837" s="10"/>
      <c r="L837" s="10"/>
      <c r="M837" s="59"/>
      <c r="N837" s="10"/>
      <c r="O837" s="10"/>
      <c r="P837" s="59"/>
      <c r="Q837" s="10">
        <v>31</v>
      </c>
      <c r="R837" s="59">
        <v>19199</v>
      </c>
    </row>
    <row r="838" spans="3:18" s="1" customFormat="1" ht="8.85" customHeight="1" x14ac:dyDescent="0.15">
      <c r="C838" s="7" t="s">
        <v>2470</v>
      </c>
      <c r="D838" s="8">
        <v>4</v>
      </c>
      <c r="E838" s="8">
        <v>194</v>
      </c>
      <c r="F838" s="55">
        <v>51266</v>
      </c>
      <c r="G838" s="8"/>
      <c r="H838" s="8">
        <v>0</v>
      </c>
      <c r="I838" s="55"/>
      <c r="J838" s="8"/>
      <c r="K838" s="8"/>
      <c r="L838" s="8"/>
      <c r="M838" s="55"/>
      <c r="N838" s="8"/>
      <c r="O838" s="8"/>
      <c r="P838" s="55"/>
      <c r="Q838" s="8">
        <v>4</v>
      </c>
      <c r="R838" s="55">
        <v>51266</v>
      </c>
    </row>
    <row r="839" spans="3:18" s="1" customFormat="1" ht="8.85" customHeight="1" x14ac:dyDescent="0.15">
      <c r="C839" s="7" t="s">
        <v>2471</v>
      </c>
      <c r="D839" s="10">
        <v>98</v>
      </c>
      <c r="E839" s="10">
        <v>390</v>
      </c>
      <c r="F839" s="59">
        <v>73811</v>
      </c>
      <c r="G839" s="10"/>
      <c r="H839" s="10">
        <v>0</v>
      </c>
      <c r="I839" s="59"/>
      <c r="J839" s="10"/>
      <c r="K839" s="10"/>
      <c r="L839" s="10"/>
      <c r="M839" s="59"/>
      <c r="N839" s="10"/>
      <c r="O839" s="10"/>
      <c r="P839" s="59"/>
      <c r="Q839" s="10">
        <v>98</v>
      </c>
      <c r="R839" s="59">
        <v>73811</v>
      </c>
    </row>
    <row r="840" spans="3:18" s="1" customFormat="1" ht="8.85" customHeight="1" x14ac:dyDescent="0.15">
      <c r="C840" s="7" t="s">
        <v>2486</v>
      </c>
      <c r="D840" s="8">
        <v>11</v>
      </c>
      <c r="E840" s="8">
        <v>51</v>
      </c>
      <c r="F840" s="55">
        <v>13476</v>
      </c>
      <c r="G840" s="8"/>
      <c r="H840" s="8">
        <v>0</v>
      </c>
      <c r="I840" s="55"/>
      <c r="J840" s="8"/>
      <c r="K840" s="8"/>
      <c r="L840" s="8"/>
      <c r="M840" s="55"/>
      <c r="N840" s="8"/>
      <c r="O840" s="8"/>
      <c r="P840" s="55"/>
      <c r="Q840" s="8">
        <v>11</v>
      </c>
      <c r="R840" s="55">
        <v>13476</v>
      </c>
    </row>
    <row r="841" spans="3:18" s="1" customFormat="1" ht="8.85" customHeight="1" x14ac:dyDescent="0.15">
      <c r="C841" s="7" t="s">
        <v>2487</v>
      </c>
      <c r="D841" s="10">
        <v>17</v>
      </c>
      <c r="E841" s="10">
        <v>51</v>
      </c>
      <c r="F841" s="59">
        <v>7014</v>
      </c>
      <c r="G841" s="10"/>
      <c r="H841" s="10">
        <v>0</v>
      </c>
      <c r="I841" s="59"/>
      <c r="J841" s="10"/>
      <c r="K841" s="10"/>
      <c r="L841" s="10"/>
      <c r="M841" s="59"/>
      <c r="N841" s="10"/>
      <c r="O841" s="10"/>
      <c r="P841" s="59"/>
      <c r="Q841" s="10">
        <v>17</v>
      </c>
      <c r="R841" s="59">
        <v>7014</v>
      </c>
    </row>
    <row r="842" spans="3:18" s="1" customFormat="1" ht="8.85" customHeight="1" x14ac:dyDescent="0.15">
      <c r="C842" s="7" t="s">
        <v>2488</v>
      </c>
      <c r="D842" s="8">
        <v>34</v>
      </c>
      <c r="E842" s="8">
        <v>612</v>
      </c>
      <c r="F842" s="55">
        <v>161730</v>
      </c>
      <c r="G842" s="8"/>
      <c r="H842" s="8">
        <v>0</v>
      </c>
      <c r="I842" s="55"/>
      <c r="J842" s="8"/>
      <c r="K842" s="8"/>
      <c r="L842" s="8"/>
      <c r="M842" s="55"/>
      <c r="N842" s="8"/>
      <c r="O842" s="8"/>
      <c r="P842" s="55"/>
      <c r="Q842" s="8">
        <v>34</v>
      </c>
      <c r="R842" s="55">
        <v>161730</v>
      </c>
    </row>
    <row r="843" spans="3:18" s="1" customFormat="1" ht="8.85" customHeight="1" x14ac:dyDescent="0.15">
      <c r="C843" s="7" t="s">
        <v>2489</v>
      </c>
      <c r="D843" s="10">
        <v>7</v>
      </c>
      <c r="E843" s="10">
        <v>81</v>
      </c>
      <c r="F843" s="59">
        <v>21406</v>
      </c>
      <c r="G843" s="10"/>
      <c r="H843" s="10">
        <v>0</v>
      </c>
      <c r="I843" s="59"/>
      <c r="J843" s="10"/>
      <c r="K843" s="10"/>
      <c r="L843" s="10"/>
      <c r="M843" s="59"/>
      <c r="N843" s="10"/>
      <c r="O843" s="10"/>
      <c r="P843" s="59"/>
      <c r="Q843" s="10">
        <v>7</v>
      </c>
      <c r="R843" s="59">
        <v>21406</v>
      </c>
    </row>
    <row r="844" spans="3:18" s="1" customFormat="1" ht="8.85" customHeight="1" x14ac:dyDescent="0.15">
      <c r="C844" s="7" t="s">
        <v>2490</v>
      </c>
      <c r="D844" s="8">
        <v>1</v>
      </c>
      <c r="E844" s="8">
        <v>76</v>
      </c>
      <c r="F844" s="55">
        <v>20084</v>
      </c>
      <c r="G844" s="8"/>
      <c r="H844" s="8">
        <v>0</v>
      </c>
      <c r="I844" s="55"/>
      <c r="J844" s="8"/>
      <c r="K844" s="8"/>
      <c r="L844" s="8"/>
      <c r="M844" s="55"/>
      <c r="N844" s="8"/>
      <c r="O844" s="8"/>
      <c r="P844" s="55"/>
      <c r="Q844" s="8">
        <v>1</v>
      </c>
      <c r="R844" s="55">
        <v>20084</v>
      </c>
    </row>
    <row r="845" spans="3:18" s="1" customFormat="1" ht="8.85" customHeight="1" x14ac:dyDescent="0.15">
      <c r="C845" s="7" t="s">
        <v>2493</v>
      </c>
      <c r="D845" s="10">
        <v>282</v>
      </c>
      <c r="E845" s="10">
        <v>846</v>
      </c>
      <c r="F845" s="59">
        <v>352516</v>
      </c>
      <c r="G845" s="10"/>
      <c r="H845" s="10">
        <v>0</v>
      </c>
      <c r="I845" s="59"/>
      <c r="J845" s="10"/>
      <c r="K845" s="10"/>
      <c r="L845" s="10"/>
      <c r="M845" s="59"/>
      <c r="N845" s="10"/>
      <c r="O845" s="10"/>
      <c r="P845" s="59"/>
      <c r="Q845" s="10">
        <v>282</v>
      </c>
      <c r="R845" s="59">
        <v>352516</v>
      </c>
    </row>
    <row r="846" spans="3:18" s="1" customFormat="1" ht="8.85" customHeight="1" x14ac:dyDescent="0.15">
      <c r="C846" s="7" t="s">
        <v>2494</v>
      </c>
      <c r="D846" s="8">
        <v>656</v>
      </c>
      <c r="E846" s="8">
        <v>1968</v>
      </c>
      <c r="F846" s="55">
        <v>253264</v>
      </c>
      <c r="G846" s="8"/>
      <c r="H846" s="8">
        <v>0</v>
      </c>
      <c r="I846" s="55"/>
      <c r="J846" s="8"/>
      <c r="K846" s="8"/>
      <c r="L846" s="8"/>
      <c r="M846" s="55"/>
      <c r="N846" s="8"/>
      <c r="O846" s="8"/>
      <c r="P846" s="55"/>
      <c r="Q846" s="8">
        <v>656</v>
      </c>
      <c r="R846" s="55">
        <v>253264</v>
      </c>
    </row>
    <row r="847" spans="3:18" s="1" customFormat="1" ht="8.85" customHeight="1" x14ac:dyDescent="0.15">
      <c r="C847" s="7" t="s">
        <v>2496</v>
      </c>
      <c r="D847" s="10">
        <v>224</v>
      </c>
      <c r="E847" s="10">
        <v>672</v>
      </c>
      <c r="F847" s="59">
        <v>107996</v>
      </c>
      <c r="G847" s="10"/>
      <c r="H847" s="10">
        <v>0</v>
      </c>
      <c r="I847" s="59"/>
      <c r="J847" s="10"/>
      <c r="K847" s="10"/>
      <c r="L847" s="10"/>
      <c r="M847" s="59"/>
      <c r="N847" s="10"/>
      <c r="O847" s="10"/>
      <c r="P847" s="59"/>
      <c r="Q847" s="10">
        <v>224</v>
      </c>
      <c r="R847" s="59">
        <v>107996</v>
      </c>
    </row>
    <row r="848" spans="3:18" s="1" customFormat="1" ht="8.85" customHeight="1" x14ac:dyDescent="0.15">
      <c r="C848" s="7" t="s">
        <v>2497</v>
      </c>
      <c r="D848" s="8">
        <v>87</v>
      </c>
      <c r="E848" s="8">
        <v>207</v>
      </c>
      <c r="F848" s="55">
        <v>75969</v>
      </c>
      <c r="G848" s="8"/>
      <c r="H848" s="8">
        <v>0</v>
      </c>
      <c r="I848" s="55"/>
      <c r="J848" s="8"/>
      <c r="K848" s="8"/>
      <c r="L848" s="8"/>
      <c r="M848" s="55"/>
      <c r="N848" s="8"/>
      <c r="O848" s="8"/>
      <c r="P848" s="55"/>
      <c r="Q848" s="8">
        <v>87</v>
      </c>
      <c r="R848" s="55">
        <v>75969</v>
      </c>
    </row>
    <row r="849" spans="3:18" s="1" customFormat="1" ht="8.85" customHeight="1" x14ac:dyDescent="0.15">
      <c r="C849" s="7" t="s">
        <v>2499</v>
      </c>
      <c r="D849" s="10">
        <v>8</v>
      </c>
      <c r="E849" s="10">
        <v>24</v>
      </c>
      <c r="F849" s="59">
        <v>3576</v>
      </c>
      <c r="G849" s="10"/>
      <c r="H849" s="10">
        <v>0</v>
      </c>
      <c r="I849" s="59"/>
      <c r="J849" s="10"/>
      <c r="K849" s="10"/>
      <c r="L849" s="10"/>
      <c r="M849" s="59"/>
      <c r="N849" s="10"/>
      <c r="O849" s="10"/>
      <c r="P849" s="59"/>
      <c r="Q849" s="10">
        <v>8</v>
      </c>
      <c r="R849" s="59">
        <v>3576</v>
      </c>
    </row>
    <row r="850" spans="3:18" s="1" customFormat="1" ht="8.85" customHeight="1" x14ac:dyDescent="0.15">
      <c r="C850" s="7" t="s">
        <v>2501</v>
      </c>
      <c r="D850" s="8">
        <v>3</v>
      </c>
      <c r="E850" s="8">
        <v>35</v>
      </c>
      <c r="F850" s="55">
        <v>6330</v>
      </c>
      <c r="G850" s="8"/>
      <c r="H850" s="8">
        <v>0</v>
      </c>
      <c r="I850" s="55"/>
      <c r="J850" s="8"/>
      <c r="K850" s="8"/>
      <c r="L850" s="8"/>
      <c r="M850" s="55"/>
      <c r="N850" s="8"/>
      <c r="O850" s="8"/>
      <c r="P850" s="55"/>
      <c r="Q850" s="8">
        <v>3</v>
      </c>
      <c r="R850" s="55">
        <v>6330</v>
      </c>
    </row>
    <row r="851" spans="3:18" s="1" customFormat="1" ht="8.85" customHeight="1" x14ac:dyDescent="0.15">
      <c r="C851" s="7" t="s">
        <v>2502</v>
      </c>
      <c r="D851" s="10">
        <v>235</v>
      </c>
      <c r="E851" s="10">
        <v>705</v>
      </c>
      <c r="F851" s="59">
        <v>113717</v>
      </c>
      <c r="G851" s="10"/>
      <c r="H851" s="10">
        <v>0</v>
      </c>
      <c r="I851" s="59"/>
      <c r="J851" s="10"/>
      <c r="K851" s="10"/>
      <c r="L851" s="10"/>
      <c r="M851" s="59"/>
      <c r="N851" s="10"/>
      <c r="O851" s="10"/>
      <c r="P851" s="59"/>
      <c r="Q851" s="10">
        <v>235</v>
      </c>
      <c r="R851" s="59">
        <v>113717</v>
      </c>
    </row>
    <row r="852" spans="3:18" s="1" customFormat="1" ht="8.85" customHeight="1" x14ac:dyDescent="0.15">
      <c r="C852" s="7" t="s">
        <v>2503</v>
      </c>
      <c r="D852" s="8">
        <v>57</v>
      </c>
      <c r="E852" s="8">
        <v>171</v>
      </c>
      <c r="F852" s="55">
        <v>52668</v>
      </c>
      <c r="G852" s="8"/>
      <c r="H852" s="8">
        <v>0</v>
      </c>
      <c r="I852" s="55"/>
      <c r="J852" s="8"/>
      <c r="K852" s="8"/>
      <c r="L852" s="8"/>
      <c r="M852" s="55"/>
      <c r="N852" s="8"/>
      <c r="O852" s="8"/>
      <c r="P852" s="55"/>
      <c r="Q852" s="8">
        <v>57</v>
      </c>
      <c r="R852" s="55">
        <v>52668</v>
      </c>
    </row>
    <row r="853" spans="3:18" s="1" customFormat="1" ht="8.85" customHeight="1" x14ac:dyDescent="0.15">
      <c r="C853" s="7" t="s">
        <v>2516</v>
      </c>
      <c r="D853" s="10">
        <v>18</v>
      </c>
      <c r="E853" s="10">
        <v>231</v>
      </c>
      <c r="F853" s="59">
        <v>61044</v>
      </c>
      <c r="G853" s="10"/>
      <c r="H853" s="10">
        <v>0</v>
      </c>
      <c r="I853" s="59"/>
      <c r="J853" s="10"/>
      <c r="K853" s="10"/>
      <c r="L853" s="10"/>
      <c r="M853" s="59"/>
      <c r="N853" s="10"/>
      <c r="O853" s="10"/>
      <c r="P853" s="59"/>
      <c r="Q853" s="10">
        <v>18</v>
      </c>
      <c r="R853" s="59">
        <v>61044</v>
      </c>
    </row>
    <row r="854" spans="3:18" s="1" customFormat="1" ht="8.85" customHeight="1" x14ac:dyDescent="0.15">
      <c r="C854" s="7" t="s">
        <v>2517</v>
      </c>
      <c r="D854" s="8">
        <v>3</v>
      </c>
      <c r="E854" s="8">
        <v>48</v>
      </c>
      <c r="F854" s="55">
        <v>12684</v>
      </c>
      <c r="G854" s="8"/>
      <c r="H854" s="8">
        <v>0</v>
      </c>
      <c r="I854" s="55"/>
      <c r="J854" s="8"/>
      <c r="K854" s="8"/>
      <c r="L854" s="8"/>
      <c r="M854" s="55"/>
      <c r="N854" s="8"/>
      <c r="O854" s="8"/>
      <c r="P854" s="55"/>
      <c r="Q854" s="8">
        <v>3</v>
      </c>
      <c r="R854" s="55">
        <v>12684</v>
      </c>
    </row>
    <row r="855" spans="3:18" s="1" customFormat="1" ht="8.85" customHeight="1" x14ac:dyDescent="0.15">
      <c r="C855" s="7" t="s">
        <v>2519</v>
      </c>
      <c r="D855" s="10">
        <v>16</v>
      </c>
      <c r="E855" s="10">
        <v>48</v>
      </c>
      <c r="F855" s="59">
        <v>6995</v>
      </c>
      <c r="G855" s="10"/>
      <c r="H855" s="10">
        <v>0</v>
      </c>
      <c r="I855" s="59"/>
      <c r="J855" s="10"/>
      <c r="K855" s="10"/>
      <c r="L855" s="10"/>
      <c r="M855" s="59"/>
      <c r="N855" s="10"/>
      <c r="O855" s="10"/>
      <c r="P855" s="59"/>
      <c r="Q855" s="10">
        <v>16</v>
      </c>
      <c r="R855" s="59">
        <v>6995</v>
      </c>
    </row>
    <row r="856" spans="3:18" s="1" customFormat="1" ht="8.85" customHeight="1" x14ac:dyDescent="0.15">
      <c r="C856" s="7" t="s">
        <v>2521</v>
      </c>
      <c r="D856" s="8">
        <v>99</v>
      </c>
      <c r="E856" s="8">
        <v>255</v>
      </c>
      <c r="F856" s="55">
        <v>85337</v>
      </c>
      <c r="G856" s="8"/>
      <c r="H856" s="8">
        <v>0</v>
      </c>
      <c r="I856" s="55"/>
      <c r="J856" s="8"/>
      <c r="K856" s="8"/>
      <c r="L856" s="8"/>
      <c r="M856" s="55"/>
      <c r="N856" s="8"/>
      <c r="O856" s="8"/>
      <c r="P856" s="55"/>
      <c r="Q856" s="8">
        <v>99</v>
      </c>
      <c r="R856" s="55">
        <v>85337</v>
      </c>
    </row>
    <row r="857" spans="3:18" s="1" customFormat="1" ht="8.85" customHeight="1" x14ac:dyDescent="0.15">
      <c r="C857" s="7" t="s">
        <v>2535</v>
      </c>
      <c r="D857" s="10">
        <v>21</v>
      </c>
      <c r="E857" s="10">
        <v>529</v>
      </c>
      <c r="F857" s="59">
        <v>139794</v>
      </c>
      <c r="G857" s="10"/>
      <c r="H857" s="10">
        <v>0</v>
      </c>
      <c r="I857" s="59"/>
      <c r="J857" s="10"/>
      <c r="K857" s="10"/>
      <c r="L857" s="10"/>
      <c r="M857" s="59"/>
      <c r="N857" s="10"/>
      <c r="O857" s="10"/>
      <c r="P857" s="59"/>
      <c r="Q857" s="10">
        <v>21</v>
      </c>
      <c r="R857" s="59">
        <v>139794</v>
      </c>
    </row>
    <row r="858" spans="3:18" s="1" customFormat="1" ht="8.85" customHeight="1" x14ac:dyDescent="0.15">
      <c r="C858" s="7" t="s">
        <v>2536</v>
      </c>
      <c r="D858" s="8">
        <v>5</v>
      </c>
      <c r="E858" s="8">
        <v>67</v>
      </c>
      <c r="F858" s="55">
        <v>17706</v>
      </c>
      <c r="G858" s="8"/>
      <c r="H858" s="8">
        <v>0</v>
      </c>
      <c r="I858" s="55"/>
      <c r="J858" s="8"/>
      <c r="K858" s="8"/>
      <c r="L858" s="8"/>
      <c r="M858" s="55"/>
      <c r="N858" s="8"/>
      <c r="O858" s="8"/>
      <c r="P858" s="55"/>
      <c r="Q858" s="8">
        <v>5</v>
      </c>
      <c r="R858" s="55">
        <v>17706</v>
      </c>
    </row>
    <row r="859" spans="3:18" s="1" customFormat="1" ht="8.85" customHeight="1" x14ac:dyDescent="0.15">
      <c r="C859" s="7" t="s">
        <v>2538</v>
      </c>
      <c r="D859" s="10">
        <v>609</v>
      </c>
      <c r="E859" s="10">
        <v>1459</v>
      </c>
      <c r="F859" s="59">
        <v>231947</v>
      </c>
      <c r="G859" s="10"/>
      <c r="H859" s="10">
        <v>0</v>
      </c>
      <c r="I859" s="59"/>
      <c r="J859" s="10"/>
      <c r="K859" s="10"/>
      <c r="L859" s="10"/>
      <c r="M859" s="59"/>
      <c r="N859" s="10"/>
      <c r="O859" s="10"/>
      <c r="P859" s="59"/>
      <c r="Q859" s="10">
        <v>609</v>
      </c>
      <c r="R859" s="59">
        <v>231947</v>
      </c>
    </row>
    <row r="860" spans="3:18" s="1" customFormat="1" ht="8.85" customHeight="1" x14ac:dyDescent="0.15">
      <c r="C860" s="7" t="s">
        <v>2553</v>
      </c>
      <c r="D860" s="8">
        <v>389</v>
      </c>
      <c r="E860" s="8">
        <v>1167</v>
      </c>
      <c r="F860" s="55">
        <v>124869</v>
      </c>
      <c r="G860" s="8"/>
      <c r="H860" s="8">
        <v>0</v>
      </c>
      <c r="I860" s="55"/>
      <c r="J860" s="8"/>
      <c r="K860" s="8"/>
      <c r="L860" s="8"/>
      <c r="M860" s="55"/>
      <c r="N860" s="8"/>
      <c r="O860" s="8"/>
      <c r="P860" s="55"/>
      <c r="Q860" s="8">
        <v>389</v>
      </c>
      <c r="R860" s="55">
        <v>124869</v>
      </c>
    </row>
    <row r="861" spans="3:18" s="1" customFormat="1" ht="8.85" customHeight="1" x14ac:dyDescent="0.15">
      <c r="C861" s="7" t="s">
        <v>2564</v>
      </c>
      <c r="D861" s="10">
        <v>922</v>
      </c>
      <c r="E861" s="10">
        <v>3372</v>
      </c>
      <c r="F861" s="59">
        <v>568159</v>
      </c>
      <c r="G861" s="10"/>
      <c r="H861" s="10">
        <v>0</v>
      </c>
      <c r="I861" s="59"/>
      <c r="J861" s="10"/>
      <c r="K861" s="10"/>
      <c r="L861" s="10"/>
      <c r="M861" s="59"/>
      <c r="N861" s="10"/>
      <c r="O861" s="10"/>
      <c r="P861" s="59"/>
      <c r="Q861" s="10">
        <v>922</v>
      </c>
      <c r="R861" s="59">
        <v>568159</v>
      </c>
    </row>
    <row r="862" spans="3:18" s="1" customFormat="1" ht="8.85" customHeight="1" x14ac:dyDescent="0.15">
      <c r="C862" s="7" t="s">
        <v>2565</v>
      </c>
      <c r="D862" s="8">
        <v>47</v>
      </c>
      <c r="E862" s="8">
        <v>141</v>
      </c>
      <c r="F862" s="55">
        <v>33633</v>
      </c>
      <c r="G862" s="8"/>
      <c r="H862" s="8">
        <v>0</v>
      </c>
      <c r="I862" s="55"/>
      <c r="J862" s="8"/>
      <c r="K862" s="8"/>
      <c r="L862" s="8"/>
      <c r="M862" s="55"/>
      <c r="N862" s="8"/>
      <c r="O862" s="8"/>
      <c r="P862" s="55"/>
      <c r="Q862" s="8">
        <v>47</v>
      </c>
      <c r="R862" s="55">
        <v>33633</v>
      </c>
    </row>
    <row r="863" spans="3:18" s="1" customFormat="1" ht="8.85" customHeight="1" x14ac:dyDescent="0.15">
      <c r="C863" s="7" t="s">
        <v>2566</v>
      </c>
      <c r="D863" s="10">
        <v>1</v>
      </c>
      <c r="E863" s="10">
        <v>17</v>
      </c>
      <c r="F863" s="59">
        <v>4492</v>
      </c>
      <c r="G863" s="10"/>
      <c r="H863" s="10">
        <v>0</v>
      </c>
      <c r="I863" s="59"/>
      <c r="J863" s="10"/>
      <c r="K863" s="10"/>
      <c r="L863" s="10"/>
      <c r="M863" s="59"/>
      <c r="N863" s="10"/>
      <c r="O863" s="10"/>
      <c r="P863" s="59"/>
      <c r="Q863" s="10">
        <v>1</v>
      </c>
      <c r="R863" s="59">
        <v>4492</v>
      </c>
    </row>
    <row r="864" spans="3:18" s="1" customFormat="1" ht="8.85" customHeight="1" x14ac:dyDescent="0.15">
      <c r="C864" s="7" t="s">
        <v>2568</v>
      </c>
      <c r="D864" s="8">
        <v>102</v>
      </c>
      <c r="E864" s="8">
        <v>305</v>
      </c>
      <c r="F864" s="55">
        <v>68261</v>
      </c>
      <c r="G864" s="8"/>
      <c r="H864" s="8">
        <v>0</v>
      </c>
      <c r="I864" s="55"/>
      <c r="J864" s="8"/>
      <c r="K864" s="8"/>
      <c r="L864" s="8"/>
      <c r="M864" s="55"/>
      <c r="N864" s="8"/>
      <c r="O864" s="8"/>
      <c r="P864" s="55"/>
      <c r="Q864" s="8">
        <v>102</v>
      </c>
      <c r="R864" s="55">
        <v>68261</v>
      </c>
    </row>
    <row r="865" spans="3:18" s="1" customFormat="1" ht="8.85" customHeight="1" x14ac:dyDescent="0.15">
      <c r="C865" s="7" t="s">
        <v>2571</v>
      </c>
      <c r="D865" s="10">
        <v>23</v>
      </c>
      <c r="E865" s="10">
        <v>245</v>
      </c>
      <c r="F865" s="59">
        <v>64744</v>
      </c>
      <c r="G865" s="10"/>
      <c r="H865" s="10">
        <v>0</v>
      </c>
      <c r="I865" s="59"/>
      <c r="J865" s="10"/>
      <c r="K865" s="10"/>
      <c r="L865" s="10"/>
      <c r="M865" s="59"/>
      <c r="N865" s="10"/>
      <c r="O865" s="10"/>
      <c r="P865" s="59"/>
      <c r="Q865" s="10">
        <v>23</v>
      </c>
      <c r="R865" s="59">
        <v>64744</v>
      </c>
    </row>
    <row r="866" spans="3:18" s="1" customFormat="1" ht="8.85" customHeight="1" x14ac:dyDescent="0.15">
      <c r="C866" s="7" t="s">
        <v>2572</v>
      </c>
      <c r="D866" s="8">
        <v>199</v>
      </c>
      <c r="E866" s="8">
        <v>813</v>
      </c>
      <c r="F866" s="55">
        <v>176787</v>
      </c>
      <c r="G866" s="8"/>
      <c r="H866" s="8">
        <v>0</v>
      </c>
      <c r="I866" s="55"/>
      <c r="J866" s="8"/>
      <c r="K866" s="8"/>
      <c r="L866" s="8"/>
      <c r="M866" s="55"/>
      <c r="N866" s="8"/>
      <c r="O866" s="8"/>
      <c r="P866" s="55"/>
      <c r="Q866" s="8">
        <v>199</v>
      </c>
      <c r="R866" s="55">
        <v>176787</v>
      </c>
    </row>
    <row r="867" spans="3:18" s="1" customFormat="1" ht="8.85" customHeight="1" x14ac:dyDescent="0.15">
      <c r="C867" s="7" t="s">
        <v>2577</v>
      </c>
      <c r="D867" s="10">
        <v>158</v>
      </c>
      <c r="E867" s="10">
        <v>474</v>
      </c>
      <c r="F867" s="59">
        <v>195852</v>
      </c>
      <c r="G867" s="10"/>
      <c r="H867" s="10">
        <v>0</v>
      </c>
      <c r="I867" s="59"/>
      <c r="J867" s="10"/>
      <c r="K867" s="10"/>
      <c r="L867" s="10"/>
      <c r="M867" s="59"/>
      <c r="N867" s="10"/>
      <c r="O867" s="10"/>
      <c r="P867" s="59"/>
      <c r="Q867" s="10">
        <v>158</v>
      </c>
      <c r="R867" s="59">
        <v>195852</v>
      </c>
    </row>
    <row r="868" spans="3:18" s="1" customFormat="1" ht="8.85" customHeight="1" x14ac:dyDescent="0.15">
      <c r="C868" s="7" t="s">
        <v>2578</v>
      </c>
      <c r="D868" s="8">
        <v>1979</v>
      </c>
      <c r="E868" s="8">
        <v>3958</v>
      </c>
      <c r="F868" s="55">
        <v>1724722</v>
      </c>
      <c r="G868" s="8"/>
      <c r="H868" s="8">
        <v>0</v>
      </c>
      <c r="I868" s="55"/>
      <c r="J868" s="8"/>
      <c r="K868" s="8"/>
      <c r="L868" s="8"/>
      <c r="M868" s="55"/>
      <c r="N868" s="8"/>
      <c r="O868" s="8"/>
      <c r="P868" s="55"/>
      <c r="Q868" s="8">
        <v>1979</v>
      </c>
      <c r="R868" s="55">
        <v>1724722</v>
      </c>
    </row>
    <row r="869" spans="3:18" s="1" customFormat="1" ht="8.85" customHeight="1" x14ac:dyDescent="0.15">
      <c r="C869" s="7" t="s">
        <v>2579</v>
      </c>
      <c r="D869" s="10">
        <v>104</v>
      </c>
      <c r="E869" s="10">
        <v>334</v>
      </c>
      <c r="F869" s="59">
        <v>48881</v>
      </c>
      <c r="G869" s="10"/>
      <c r="H869" s="10">
        <v>0</v>
      </c>
      <c r="I869" s="59"/>
      <c r="J869" s="10"/>
      <c r="K869" s="10"/>
      <c r="L869" s="10"/>
      <c r="M869" s="59"/>
      <c r="N869" s="10"/>
      <c r="O869" s="10"/>
      <c r="P869" s="59"/>
      <c r="Q869" s="10">
        <v>104</v>
      </c>
      <c r="R869" s="59">
        <v>48881</v>
      </c>
    </row>
    <row r="870" spans="3:18" s="1" customFormat="1" ht="8.85" customHeight="1" x14ac:dyDescent="0.15">
      <c r="C870" s="7" t="s">
        <v>2580</v>
      </c>
      <c r="D870" s="8">
        <v>52</v>
      </c>
      <c r="E870" s="8">
        <v>156</v>
      </c>
      <c r="F870" s="55">
        <v>23335</v>
      </c>
      <c r="G870" s="8"/>
      <c r="H870" s="8">
        <v>0</v>
      </c>
      <c r="I870" s="55"/>
      <c r="J870" s="8"/>
      <c r="K870" s="8"/>
      <c r="L870" s="8"/>
      <c r="M870" s="55"/>
      <c r="N870" s="8"/>
      <c r="O870" s="8"/>
      <c r="P870" s="55"/>
      <c r="Q870" s="8">
        <v>52</v>
      </c>
      <c r="R870" s="55">
        <v>23335</v>
      </c>
    </row>
    <row r="871" spans="3:18" s="1" customFormat="1" ht="8.85" customHeight="1" x14ac:dyDescent="0.15">
      <c r="C871" s="7" t="s">
        <v>2581</v>
      </c>
      <c r="D871" s="10">
        <v>8</v>
      </c>
      <c r="E871" s="10">
        <v>221</v>
      </c>
      <c r="F871" s="59">
        <v>58403</v>
      </c>
      <c r="G871" s="10"/>
      <c r="H871" s="10">
        <v>0</v>
      </c>
      <c r="I871" s="59"/>
      <c r="J871" s="10"/>
      <c r="K871" s="10"/>
      <c r="L871" s="10"/>
      <c r="M871" s="59"/>
      <c r="N871" s="10"/>
      <c r="O871" s="10"/>
      <c r="P871" s="59"/>
      <c r="Q871" s="10">
        <v>8</v>
      </c>
      <c r="R871" s="59">
        <v>58403</v>
      </c>
    </row>
    <row r="872" spans="3:18" s="1" customFormat="1" ht="8.85" customHeight="1" x14ac:dyDescent="0.15">
      <c r="C872" s="7" t="s">
        <v>2582</v>
      </c>
      <c r="D872" s="8">
        <v>7</v>
      </c>
      <c r="E872" s="8">
        <v>135</v>
      </c>
      <c r="F872" s="55">
        <v>35674</v>
      </c>
      <c r="G872" s="8"/>
      <c r="H872" s="8">
        <v>0</v>
      </c>
      <c r="I872" s="55"/>
      <c r="J872" s="8"/>
      <c r="K872" s="8"/>
      <c r="L872" s="8"/>
      <c r="M872" s="55"/>
      <c r="N872" s="8"/>
      <c r="O872" s="8"/>
      <c r="P872" s="55"/>
      <c r="Q872" s="8">
        <v>7</v>
      </c>
      <c r="R872" s="55">
        <v>35674</v>
      </c>
    </row>
    <row r="873" spans="3:18" s="1" customFormat="1" ht="8.85" customHeight="1" x14ac:dyDescent="0.15">
      <c r="C873" s="7" t="s">
        <v>2591</v>
      </c>
      <c r="D873" s="10">
        <v>3</v>
      </c>
      <c r="E873" s="10">
        <v>61</v>
      </c>
      <c r="F873" s="59">
        <v>9526</v>
      </c>
      <c r="G873" s="10"/>
      <c r="H873" s="10">
        <v>0</v>
      </c>
      <c r="I873" s="59"/>
      <c r="J873" s="10"/>
      <c r="K873" s="10"/>
      <c r="L873" s="10"/>
      <c r="M873" s="59"/>
      <c r="N873" s="10"/>
      <c r="O873" s="10"/>
      <c r="P873" s="59"/>
      <c r="Q873" s="10">
        <v>3</v>
      </c>
      <c r="R873" s="59">
        <v>9526</v>
      </c>
    </row>
    <row r="874" spans="3:18" s="1" customFormat="1" ht="8.85" customHeight="1" x14ac:dyDescent="0.15">
      <c r="C874" s="7" t="s">
        <v>2592</v>
      </c>
      <c r="D874" s="8">
        <v>74</v>
      </c>
      <c r="E874" s="8">
        <v>273</v>
      </c>
      <c r="F874" s="55">
        <v>42732</v>
      </c>
      <c r="G874" s="8"/>
      <c r="H874" s="8">
        <v>0</v>
      </c>
      <c r="I874" s="55"/>
      <c r="J874" s="8"/>
      <c r="K874" s="8"/>
      <c r="L874" s="8"/>
      <c r="M874" s="55"/>
      <c r="N874" s="8"/>
      <c r="O874" s="8"/>
      <c r="P874" s="55"/>
      <c r="Q874" s="8">
        <v>74</v>
      </c>
      <c r="R874" s="55">
        <v>42732</v>
      </c>
    </row>
    <row r="875" spans="3:18" s="1" customFormat="1" ht="8.85" customHeight="1" x14ac:dyDescent="0.15">
      <c r="C875" s="7" t="s">
        <v>2593</v>
      </c>
      <c r="D875" s="10">
        <v>155</v>
      </c>
      <c r="E875" s="10">
        <v>620</v>
      </c>
      <c r="F875" s="59">
        <v>108625</v>
      </c>
      <c r="G875" s="10"/>
      <c r="H875" s="10">
        <v>0</v>
      </c>
      <c r="I875" s="59"/>
      <c r="J875" s="10"/>
      <c r="K875" s="10"/>
      <c r="L875" s="10"/>
      <c r="M875" s="59"/>
      <c r="N875" s="10"/>
      <c r="O875" s="10"/>
      <c r="P875" s="59"/>
      <c r="Q875" s="10">
        <v>155</v>
      </c>
      <c r="R875" s="59">
        <v>108625</v>
      </c>
    </row>
    <row r="876" spans="3:18" s="1" customFormat="1" ht="8.85" customHeight="1" x14ac:dyDescent="0.15">
      <c r="C876" s="7" t="s">
        <v>2594</v>
      </c>
      <c r="D876" s="8">
        <v>3</v>
      </c>
      <c r="E876" s="8">
        <v>56</v>
      </c>
      <c r="F876" s="55">
        <v>8745</v>
      </c>
      <c r="G876" s="8"/>
      <c r="H876" s="8">
        <v>0</v>
      </c>
      <c r="I876" s="55"/>
      <c r="J876" s="8"/>
      <c r="K876" s="8"/>
      <c r="L876" s="8"/>
      <c r="M876" s="55"/>
      <c r="N876" s="8"/>
      <c r="O876" s="8"/>
      <c r="P876" s="55"/>
      <c r="Q876" s="8">
        <v>3</v>
      </c>
      <c r="R876" s="55">
        <v>8745</v>
      </c>
    </row>
    <row r="877" spans="3:18" s="1" customFormat="1" ht="8.85" customHeight="1" x14ac:dyDescent="0.15">
      <c r="C877" s="7" t="s">
        <v>2595</v>
      </c>
      <c r="D877" s="10">
        <v>435</v>
      </c>
      <c r="E877" s="10">
        <v>2147</v>
      </c>
      <c r="F877" s="59">
        <v>462058</v>
      </c>
      <c r="G877" s="10"/>
      <c r="H877" s="10">
        <v>0</v>
      </c>
      <c r="I877" s="59"/>
      <c r="J877" s="10"/>
      <c r="K877" s="10"/>
      <c r="L877" s="10"/>
      <c r="M877" s="59"/>
      <c r="N877" s="10"/>
      <c r="O877" s="10"/>
      <c r="P877" s="59"/>
      <c r="Q877" s="10">
        <v>435</v>
      </c>
      <c r="R877" s="59">
        <v>462058</v>
      </c>
    </row>
    <row r="878" spans="3:18" s="1" customFormat="1" ht="8.85" customHeight="1" x14ac:dyDescent="0.15">
      <c r="C878" s="7" t="s">
        <v>2596</v>
      </c>
      <c r="D878" s="8">
        <v>47</v>
      </c>
      <c r="E878" s="8">
        <v>1953</v>
      </c>
      <c r="F878" s="55">
        <v>304857</v>
      </c>
      <c r="G878" s="8">
        <v>1</v>
      </c>
      <c r="H878" s="8">
        <v>2</v>
      </c>
      <c r="I878" s="55">
        <v>188.4</v>
      </c>
      <c r="J878" s="8"/>
      <c r="K878" s="8"/>
      <c r="L878" s="8"/>
      <c r="M878" s="55"/>
      <c r="N878" s="8"/>
      <c r="O878" s="8"/>
      <c r="P878" s="55"/>
      <c r="Q878" s="8">
        <v>47</v>
      </c>
      <c r="R878" s="55">
        <v>304857</v>
      </c>
    </row>
    <row r="879" spans="3:18" s="1" customFormat="1" ht="8.85" customHeight="1" x14ac:dyDescent="0.15">
      <c r="C879" s="7" t="s">
        <v>2599</v>
      </c>
      <c r="D879" s="10">
        <v>11</v>
      </c>
      <c r="E879" s="10">
        <v>93</v>
      </c>
      <c r="F879" s="59">
        <v>14485</v>
      </c>
      <c r="G879" s="10"/>
      <c r="H879" s="10">
        <v>0</v>
      </c>
      <c r="I879" s="59"/>
      <c r="J879" s="10"/>
      <c r="K879" s="10"/>
      <c r="L879" s="10"/>
      <c r="M879" s="59"/>
      <c r="N879" s="10"/>
      <c r="O879" s="10"/>
      <c r="P879" s="59"/>
      <c r="Q879" s="10">
        <v>11</v>
      </c>
      <c r="R879" s="59">
        <v>14485</v>
      </c>
    </row>
    <row r="880" spans="3:18" s="1" customFormat="1" ht="8.85" customHeight="1" x14ac:dyDescent="0.15">
      <c r="C880" s="7" t="s">
        <v>2605</v>
      </c>
      <c r="D880" s="8">
        <v>3</v>
      </c>
      <c r="E880" s="8">
        <v>114</v>
      </c>
      <c r="F880" s="55">
        <v>17802</v>
      </c>
      <c r="G880" s="8"/>
      <c r="H880" s="8">
        <v>0</v>
      </c>
      <c r="I880" s="55"/>
      <c r="J880" s="8"/>
      <c r="K880" s="8"/>
      <c r="L880" s="8"/>
      <c r="M880" s="55"/>
      <c r="N880" s="8"/>
      <c r="O880" s="8"/>
      <c r="P880" s="55"/>
      <c r="Q880" s="8">
        <v>3</v>
      </c>
      <c r="R880" s="55">
        <v>17802</v>
      </c>
    </row>
    <row r="881" spans="3:18" s="1" customFormat="1" ht="8.85" customHeight="1" x14ac:dyDescent="0.15">
      <c r="C881" s="7" t="s">
        <v>2606</v>
      </c>
      <c r="D881" s="10">
        <v>4</v>
      </c>
      <c r="E881" s="10">
        <v>160</v>
      </c>
      <c r="F881" s="59">
        <v>24986</v>
      </c>
      <c r="G881" s="10"/>
      <c r="H881" s="10">
        <v>0</v>
      </c>
      <c r="I881" s="59"/>
      <c r="J881" s="10"/>
      <c r="K881" s="10"/>
      <c r="L881" s="10"/>
      <c r="M881" s="59"/>
      <c r="N881" s="10"/>
      <c r="O881" s="10"/>
      <c r="P881" s="59"/>
      <c r="Q881" s="10">
        <v>4</v>
      </c>
      <c r="R881" s="59">
        <v>24986</v>
      </c>
    </row>
    <row r="882" spans="3:18" s="1" customFormat="1" ht="8.85" customHeight="1" x14ac:dyDescent="0.15">
      <c r="C882" s="7" t="s">
        <v>2615</v>
      </c>
      <c r="D882" s="8">
        <v>1</v>
      </c>
      <c r="E882" s="8">
        <v>15</v>
      </c>
      <c r="F882" s="55">
        <v>2342</v>
      </c>
      <c r="G882" s="8"/>
      <c r="H882" s="8">
        <v>0</v>
      </c>
      <c r="I882" s="55"/>
      <c r="J882" s="8"/>
      <c r="K882" s="8"/>
      <c r="L882" s="8"/>
      <c r="M882" s="55"/>
      <c r="N882" s="8"/>
      <c r="O882" s="8"/>
      <c r="P882" s="55"/>
      <c r="Q882" s="8">
        <v>1</v>
      </c>
      <c r="R882" s="55">
        <v>2342</v>
      </c>
    </row>
    <row r="883" spans="3:18" s="1" customFormat="1" ht="8.85" customHeight="1" x14ac:dyDescent="0.15">
      <c r="C883" s="7" t="s">
        <v>2616</v>
      </c>
      <c r="D883" s="10">
        <v>3</v>
      </c>
      <c r="E883" s="10">
        <v>72</v>
      </c>
      <c r="F883" s="59">
        <v>11243</v>
      </c>
      <c r="G883" s="10"/>
      <c r="H883" s="10">
        <v>0</v>
      </c>
      <c r="I883" s="59"/>
      <c r="J883" s="10"/>
      <c r="K883" s="10"/>
      <c r="L883" s="10"/>
      <c r="M883" s="59"/>
      <c r="N883" s="10"/>
      <c r="O883" s="10"/>
      <c r="P883" s="59"/>
      <c r="Q883" s="10">
        <v>3</v>
      </c>
      <c r="R883" s="59">
        <v>11243</v>
      </c>
    </row>
    <row r="884" spans="3:18" s="1" customFormat="1" ht="8.85" customHeight="1" x14ac:dyDescent="0.15">
      <c r="C884" s="7" t="s">
        <v>2617</v>
      </c>
      <c r="D884" s="8">
        <v>3</v>
      </c>
      <c r="E884" s="8">
        <v>137</v>
      </c>
      <c r="F884" s="55">
        <v>36204</v>
      </c>
      <c r="G884" s="8"/>
      <c r="H884" s="8">
        <v>0</v>
      </c>
      <c r="I884" s="55"/>
      <c r="J884" s="8"/>
      <c r="K884" s="8"/>
      <c r="L884" s="8"/>
      <c r="M884" s="55"/>
      <c r="N884" s="8"/>
      <c r="O884" s="8"/>
      <c r="P884" s="55"/>
      <c r="Q884" s="8">
        <v>3</v>
      </c>
      <c r="R884" s="55">
        <v>36204</v>
      </c>
    </row>
    <row r="885" spans="3:18" s="1" customFormat="1" ht="8.85" customHeight="1" x14ac:dyDescent="0.15">
      <c r="C885" s="7" t="s">
        <v>2618</v>
      </c>
      <c r="D885" s="10">
        <v>452</v>
      </c>
      <c r="E885" s="10">
        <v>10324</v>
      </c>
      <c r="F885" s="59">
        <v>1498437</v>
      </c>
      <c r="G885" s="10">
        <v>6</v>
      </c>
      <c r="H885" s="10">
        <v>118</v>
      </c>
      <c r="I885" s="59">
        <v>11104.4</v>
      </c>
      <c r="J885" s="10"/>
      <c r="K885" s="10"/>
      <c r="L885" s="10"/>
      <c r="M885" s="59"/>
      <c r="N885" s="10"/>
      <c r="O885" s="10"/>
      <c r="P885" s="59"/>
      <c r="Q885" s="10">
        <v>452</v>
      </c>
      <c r="R885" s="59">
        <v>1498437</v>
      </c>
    </row>
    <row r="886" spans="3:18" s="1" customFormat="1" ht="8.85" customHeight="1" x14ac:dyDescent="0.15">
      <c r="C886" s="7" t="s">
        <v>2619</v>
      </c>
      <c r="D886" s="8">
        <v>567</v>
      </c>
      <c r="E886" s="8">
        <v>8738</v>
      </c>
      <c r="F886" s="55">
        <v>2027167</v>
      </c>
      <c r="G886" s="8">
        <v>2</v>
      </c>
      <c r="H886" s="8">
        <v>13</v>
      </c>
      <c r="I886" s="55">
        <v>1223.8</v>
      </c>
      <c r="J886" s="8"/>
      <c r="K886" s="8"/>
      <c r="L886" s="8"/>
      <c r="M886" s="55"/>
      <c r="N886" s="8"/>
      <c r="O886" s="8"/>
      <c r="P886" s="55"/>
      <c r="Q886" s="8">
        <v>567</v>
      </c>
      <c r="R886" s="55">
        <v>2027167</v>
      </c>
    </row>
    <row r="887" spans="3:18" s="1" customFormat="1" ht="8.85" customHeight="1" x14ac:dyDescent="0.15">
      <c r="C887" s="7" t="s">
        <v>2620</v>
      </c>
      <c r="D887" s="10">
        <v>112</v>
      </c>
      <c r="E887" s="10">
        <v>1592</v>
      </c>
      <c r="F887" s="59">
        <v>321683</v>
      </c>
      <c r="G887" s="10"/>
      <c r="H887" s="10">
        <v>0</v>
      </c>
      <c r="I887" s="59"/>
      <c r="J887" s="10"/>
      <c r="K887" s="10"/>
      <c r="L887" s="10"/>
      <c r="M887" s="59"/>
      <c r="N887" s="10"/>
      <c r="O887" s="10"/>
      <c r="P887" s="59"/>
      <c r="Q887" s="10">
        <v>112</v>
      </c>
      <c r="R887" s="59">
        <v>321683</v>
      </c>
    </row>
    <row r="888" spans="3:18" s="1" customFormat="1" ht="8.85" customHeight="1" x14ac:dyDescent="0.15">
      <c r="C888" s="7" t="s">
        <v>2621</v>
      </c>
      <c r="D888" s="8">
        <v>9</v>
      </c>
      <c r="E888" s="8">
        <v>21</v>
      </c>
      <c r="F888" s="55">
        <v>4830</v>
      </c>
      <c r="G888" s="8"/>
      <c r="H888" s="8">
        <v>0</v>
      </c>
      <c r="I888" s="55"/>
      <c r="J888" s="8"/>
      <c r="K888" s="8"/>
      <c r="L888" s="8"/>
      <c r="M888" s="55"/>
      <c r="N888" s="8"/>
      <c r="O888" s="8"/>
      <c r="P888" s="55"/>
      <c r="Q888" s="8">
        <v>9</v>
      </c>
      <c r="R888" s="55">
        <v>4830</v>
      </c>
    </row>
    <row r="889" spans="3:18" s="1" customFormat="1" ht="8.85" customHeight="1" x14ac:dyDescent="0.15">
      <c r="C889" s="7" t="s">
        <v>2622</v>
      </c>
      <c r="D889" s="10">
        <v>202</v>
      </c>
      <c r="E889" s="10">
        <v>783</v>
      </c>
      <c r="F889" s="59">
        <v>152543</v>
      </c>
      <c r="G889" s="10"/>
      <c r="H889" s="10">
        <v>0</v>
      </c>
      <c r="I889" s="59"/>
      <c r="J889" s="10"/>
      <c r="K889" s="10"/>
      <c r="L889" s="10"/>
      <c r="M889" s="59"/>
      <c r="N889" s="10"/>
      <c r="O889" s="10"/>
      <c r="P889" s="59"/>
      <c r="Q889" s="10">
        <v>202</v>
      </c>
      <c r="R889" s="59">
        <v>152543</v>
      </c>
    </row>
    <row r="890" spans="3:18" s="1" customFormat="1" ht="8.85" customHeight="1" x14ac:dyDescent="0.15">
      <c r="C890" s="7" t="s">
        <v>2623</v>
      </c>
      <c r="D890" s="8">
        <v>7646</v>
      </c>
      <c r="E890" s="8">
        <v>110067</v>
      </c>
      <c r="F890" s="55">
        <v>28479403</v>
      </c>
      <c r="G890" s="8">
        <v>8</v>
      </c>
      <c r="H890" s="8">
        <v>209</v>
      </c>
      <c r="I890" s="55">
        <v>19664.2</v>
      </c>
      <c r="J890" s="8"/>
      <c r="K890" s="8"/>
      <c r="L890" s="8"/>
      <c r="M890" s="55"/>
      <c r="N890" s="8"/>
      <c r="O890" s="8"/>
      <c r="P890" s="55"/>
      <c r="Q890" s="8">
        <v>7646</v>
      </c>
      <c r="R890" s="55">
        <v>28479403</v>
      </c>
    </row>
    <row r="891" spans="3:18" s="1" customFormat="1" ht="8.85" customHeight="1" x14ac:dyDescent="0.15">
      <c r="C891" s="7" t="s">
        <v>2628</v>
      </c>
      <c r="D891" s="10">
        <v>4</v>
      </c>
      <c r="E891" s="10">
        <v>14</v>
      </c>
      <c r="F891" s="59">
        <v>3700</v>
      </c>
      <c r="G891" s="10"/>
      <c r="H891" s="10">
        <v>0</v>
      </c>
      <c r="I891" s="59"/>
      <c r="J891" s="10"/>
      <c r="K891" s="10"/>
      <c r="L891" s="10"/>
      <c r="M891" s="59"/>
      <c r="N891" s="10"/>
      <c r="O891" s="10"/>
      <c r="P891" s="59"/>
      <c r="Q891" s="10">
        <v>4</v>
      </c>
      <c r="R891" s="59">
        <v>3700</v>
      </c>
    </row>
    <row r="892" spans="3:18" s="1" customFormat="1" ht="8.85" customHeight="1" x14ac:dyDescent="0.15">
      <c r="C892" s="7" t="s">
        <v>2638</v>
      </c>
      <c r="D892" s="8">
        <v>16</v>
      </c>
      <c r="E892" s="8">
        <v>692</v>
      </c>
      <c r="F892" s="55">
        <v>105953</v>
      </c>
      <c r="G892" s="8">
        <v>2</v>
      </c>
      <c r="H892" s="8">
        <v>34</v>
      </c>
      <c r="I892" s="55">
        <v>3198.8</v>
      </c>
      <c r="J892" s="8"/>
      <c r="K892" s="8"/>
      <c r="L892" s="8"/>
      <c r="M892" s="55"/>
      <c r="N892" s="8"/>
      <c r="O892" s="8"/>
      <c r="P892" s="55"/>
      <c r="Q892" s="8">
        <v>16</v>
      </c>
      <c r="R892" s="55">
        <v>105953</v>
      </c>
    </row>
    <row r="893" spans="3:18" s="1" customFormat="1" ht="8.85" customHeight="1" x14ac:dyDescent="0.15">
      <c r="C893" s="7" t="s">
        <v>2640</v>
      </c>
      <c r="D893" s="10">
        <v>4</v>
      </c>
      <c r="E893" s="10">
        <v>36</v>
      </c>
      <c r="F893" s="59">
        <v>9514</v>
      </c>
      <c r="G893" s="10"/>
      <c r="H893" s="10">
        <v>0</v>
      </c>
      <c r="I893" s="59"/>
      <c r="J893" s="10"/>
      <c r="K893" s="10"/>
      <c r="L893" s="10"/>
      <c r="M893" s="59"/>
      <c r="N893" s="10"/>
      <c r="O893" s="10"/>
      <c r="P893" s="59"/>
      <c r="Q893" s="10">
        <v>4</v>
      </c>
      <c r="R893" s="59">
        <v>9514</v>
      </c>
    </row>
    <row r="894" spans="3:18" s="1" customFormat="1" ht="8.85" customHeight="1" x14ac:dyDescent="0.15">
      <c r="C894" s="7" t="s">
        <v>2641</v>
      </c>
      <c r="D894" s="8">
        <v>28</v>
      </c>
      <c r="E894" s="8">
        <v>171</v>
      </c>
      <c r="F894" s="55">
        <v>48768</v>
      </c>
      <c r="G894" s="8"/>
      <c r="H894" s="8">
        <v>0</v>
      </c>
      <c r="I894" s="55"/>
      <c r="J894" s="8"/>
      <c r="K894" s="8"/>
      <c r="L894" s="8"/>
      <c r="M894" s="55"/>
      <c r="N894" s="8"/>
      <c r="O894" s="8"/>
      <c r="P894" s="55"/>
      <c r="Q894" s="8">
        <v>28</v>
      </c>
      <c r="R894" s="55">
        <v>48768</v>
      </c>
    </row>
    <row r="895" spans="3:18" s="1" customFormat="1" ht="8.85" customHeight="1" x14ac:dyDescent="0.15">
      <c r="C895" s="7" t="s">
        <v>2669</v>
      </c>
      <c r="D895" s="10">
        <v>7</v>
      </c>
      <c r="E895" s="10">
        <v>145</v>
      </c>
      <c r="F895" s="59">
        <v>22642</v>
      </c>
      <c r="G895" s="10"/>
      <c r="H895" s="10">
        <v>0</v>
      </c>
      <c r="I895" s="59"/>
      <c r="J895" s="10"/>
      <c r="K895" s="10"/>
      <c r="L895" s="10"/>
      <c r="M895" s="59"/>
      <c r="N895" s="10"/>
      <c r="O895" s="10"/>
      <c r="P895" s="59"/>
      <c r="Q895" s="10">
        <v>7</v>
      </c>
      <c r="R895" s="59">
        <v>22642</v>
      </c>
    </row>
    <row r="896" spans="3:18" s="1" customFormat="1" ht="8.85" customHeight="1" x14ac:dyDescent="0.15">
      <c r="C896" s="7" t="s">
        <v>2670</v>
      </c>
      <c r="D896" s="8">
        <v>155</v>
      </c>
      <c r="E896" s="8">
        <v>3927</v>
      </c>
      <c r="F896" s="55">
        <v>613200</v>
      </c>
      <c r="G896" s="8"/>
      <c r="H896" s="8">
        <v>0</v>
      </c>
      <c r="I896" s="55"/>
      <c r="J896" s="8"/>
      <c r="K896" s="8"/>
      <c r="L896" s="8"/>
      <c r="M896" s="55"/>
      <c r="N896" s="8"/>
      <c r="O896" s="8"/>
      <c r="P896" s="55"/>
      <c r="Q896" s="8">
        <v>155</v>
      </c>
      <c r="R896" s="55">
        <v>613200</v>
      </c>
    </row>
    <row r="897" spans="3:18" s="1" customFormat="1" ht="8.85" customHeight="1" x14ac:dyDescent="0.15">
      <c r="C897" s="7" t="s">
        <v>2671</v>
      </c>
      <c r="D897" s="10">
        <v>3</v>
      </c>
      <c r="E897" s="10">
        <v>54</v>
      </c>
      <c r="F897" s="59">
        <v>8394</v>
      </c>
      <c r="G897" s="10"/>
      <c r="H897" s="10">
        <v>0</v>
      </c>
      <c r="I897" s="59"/>
      <c r="J897" s="10"/>
      <c r="K897" s="10"/>
      <c r="L897" s="10"/>
      <c r="M897" s="59"/>
      <c r="N897" s="10"/>
      <c r="O897" s="10"/>
      <c r="P897" s="59"/>
      <c r="Q897" s="10">
        <v>3</v>
      </c>
      <c r="R897" s="59">
        <v>8394</v>
      </c>
    </row>
    <row r="898" spans="3:18" s="1" customFormat="1" ht="8.85" customHeight="1" x14ac:dyDescent="0.15">
      <c r="C898" s="7" t="s">
        <v>2672</v>
      </c>
      <c r="D898" s="8">
        <v>18</v>
      </c>
      <c r="E898" s="8">
        <v>358</v>
      </c>
      <c r="F898" s="55">
        <v>66892</v>
      </c>
      <c r="G898" s="8"/>
      <c r="H898" s="8">
        <v>0</v>
      </c>
      <c r="I898" s="55"/>
      <c r="J898" s="8"/>
      <c r="K898" s="8"/>
      <c r="L898" s="8"/>
      <c r="M898" s="55"/>
      <c r="N898" s="8"/>
      <c r="O898" s="8"/>
      <c r="P898" s="55"/>
      <c r="Q898" s="8">
        <v>18</v>
      </c>
      <c r="R898" s="55">
        <v>66892</v>
      </c>
    </row>
    <row r="899" spans="3:18" s="1" customFormat="1" ht="8.85" customHeight="1" x14ac:dyDescent="0.15">
      <c r="C899" s="7" t="s">
        <v>2697</v>
      </c>
      <c r="D899" s="10">
        <v>1</v>
      </c>
      <c r="E899" s="10">
        <v>63</v>
      </c>
      <c r="F899" s="59">
        <v>16648</v>
      </c>
      <c r="G899" s="10"/>
      <c r="H899" s="10">
        <v>0</v>
      </c>
      <c r="I899" s="59"/>
      <c r="J899" s="10"/>
      <c r="K899" s="10"/>
      <c r="L899" s="10"/>
      <c r="M899" s="59"/>
      <c r="N899" s="10"/>
      <c r="O899" s="10"/>
      <c r="P899" s="59"/>
      <c r="Q899" s="10">
        <v>1</v>
      </c>
      <c r="R899" s="59">
        <v>16648</v>
      </c>
    </row>
    <row r="900" spans="3:18" s="1" customFormat="1" ht="8.85" customHeight="1" x14ac:dyDescent="0.15">
      <c r="C900" s="7" t="s">
        <v>2706</v>
      </c>
      <c r="D900" s="8">
        <v>2</v>
      </c>
      <c r="E900" s="8">
        <v>70</v>
      </c>
      <c r="F900" s="55">
        <v>10931</v>
      </c>
      <c r="G900" s="8"/>
      <c r="H900" s="8">
        <v>0</v>
      </c>
      <c r="I900" s="55"/>
      <c r="J900" s="8"/>
      <c r="K900" s="8"/>
      <c r="L900" s="8"/>
      <c r="M900" s="55"/>
      <c r="N900" s="8"/>
      <c r="O900" s="8"/>
      <c r="P900" s="55"/>
      <c r="Q900" s="8">
        <v>2</v>
      </c>
      <c r="R900" s="55">
        <v>10931</v>
      </c>
    </row>
    <row r="901" spans="3:18" s="1" customFormat="1" ht="8.85" customHeight="1" x14ac:dyDescent="0.15">
      <c r="C901" s="7" t="s">
        <v>2707</v>
      </c>
      <c r="D901" s="10">
        <v>4</v>
      </c>
      <c r="E901" s="10">
        <v>181</v>
      </c>
      <c r="F901" s="59">
        <v>35399</v>
      </c>
      <c r="G901" s="10"/>
      <c r="H901" s="10">
        <v>0</v>
      </c>
      <c r="I901" s="59"/>
      <c r="J901" s="10"/>
      <c r="K901" s="10"/>
      <c r="L901" s="10"/>
      <c r="M901" s="59"/>
      <c r="N901" s="10"/>
      <c r="O901" s="10"/>
      <c r="P901" s="59"/>
      <c r="Q901" s="10">
        <v>4</v>
      </c>
      <c r="R901" s="59">
        <v>35399</v>
      </c>
    </row>
    <row r="902" spans="3:18" s="1" customFormat="1" ht="8.85" customHeight="1" x14ac:dyDescent="0.15">
      <c r="C902" s="7" t="s">
        <v>2709</v>
      </c>
      <c r="D902" s="8">
        <v>288</v>
      </c>
      <c r="E902" s="8">
        <v>864</v>
      </c>
      <c r="F902" s="55">
        <v>150560</v>
      </c>
      <c r="G902" s="8"/>
      <c r="H902" s="8">
        <v>0</v>
      </c>
      <c r="I902" s="55"/>
      <c r="J902" s="8"/>
      <c r="K902" s="8"/>
      <c r="L902" s="8"/>
      <c r="M902" s="55"/>
      <c r="N902" s="8"/>
      <c r="O902" s="8"/>
      <c r="P902" s="55"/>
      <c r="Q902" s="8">
        <v>288</v>
      </c>
      <c r="R902" s="55">
        <v>150560</v>
      </c>
    </row>
    <row r="903" spans="3:18" s="1" customFormat="1" ht="8.85" customHeight="1" x14ac:dyDescent="0.15">
      <c r="C903" s="7" t="s">
        <v>2710</v>
      </c>
      <c r="D903" s="10">
        <v>199</v>
      </c>
      <c r="E903" s="10">
        <v>633</v>
      </c>
      <c r="F903" s="59">
        <v>137122</v>
      </c>
      <c r="G903" s="10"/>
      <c r="H903" s="10">
        <v>0</v>
      </c>
      <c r="I903" s="59"/>
      <c r="J903" s="10"/>
      <c r="K903" s="10"/>
      <c r="L903" s="10"/>
      <c r="M903" s="59"/>
      <c r="N903" s="10"/>
      <c r="O903" s="10"/>
      <c r="P903" s="59"/>
      <c r="Q903" s="10">
        <v>199</v>
      </c>
      <c r="R903" s="59">
        <v>137122</v>
      </c>
    </row>
    <row r="904" spans="3:18" s="1" customFormat="1" ht="8.85" customHeight="1" x14ac:dyDescent="0.15">
      <c r="C904" s="7" t="s">
        <v>2711</v>
      </c>
      <c r="D904" s="8">
        <v>1</v>
      </c>
      <c r="E904" s="8">
        <v>9</v>
      </c>
      <c r="F904" s="55">
        <v>1405</v>
      </c>
      <c r="G904" s="8"/>
      <c r="H904" s="8">
        <v>0</v>
      </c>
      <c r="I904" s="55"/>
      <c r="J904" s="8"/>
      <c r="K904" s="8"/>
      <c r="L904" s="8"/>
      <c r="M904" s="55"/>
      <c r="N904" s="8"/>
      <c r="O904" s="8"/>
      <c r="P904" s="55"/>
      <c r="Q904" s="8">
        <v>1</v>
      </c>
      <c r="R904" s="55">
        <v>1405</v>
      </c>
    </row>
    <row r="905" spans="3:18" s="1" customFormat="1" ht="8.85" customHeight="1" x14ac:dyDescent="0.15">
      <c r="C905" s="7" t="s">
        <v>2712</v>
      </c>
      <c r="D905" s="10">
        <v>1</v>
      </c>
      <c r="E905" s="10">
        <v>7</v>
      </c>
      <c r="F905" s="59">
        <v>1093</v>
      </c>
      <c r="G905" s="10"/>
      <c r="H905" s="10">
        <v>0</v>
      </c>
      <c r="I905" s="59"/>
      <c r="J905" s="10"/>
      <c r="K905" s="10"/>
      <c r="L905" s="10"/>
      <c r="M905" s="59"/>
      <c r="N905" s="10"/>
      <c r="O905" s="10"/>
      <c r="P905" s="59"/>
      <c r="Q905" s="10">
        <v>1</v>
      </c>
      <c r="R905" s="59">
        <v>1093</v>
      </c>
    </row>
    <row r="906" spans="3:18" s="1" customFormat="1" ht="8.85" customHeight="1" x14ac:dyDescent="0.15">
      <c r="C906" s="7" t="s">
        <v>2718</v>
      </c>
      <c r="D906" s="8">
        <v>1</v>
      </c>
      <c r="E906" s="8">
        <v>6</v>
      </c>
      <c r="F906" s="55">
        <v>1586</v>
      </c>
      <c r="G906" s="8"/>
      <c r="H906" s="8">
        <v>0</v>
      </c>
      <c r="I906" s="55"/>
      <c r="J906" s="8"/>
      <c r="K906" s="8"/>
      <c r="L906" s="8"/>
      <c r="M906" s="55"/>
      <c r="N906" s="8"/>
      <c r="O906" s="8"/>
      <c r="P906" s="55"/>
      <c r="Q906" s="8">
        <v>1</v>
      </c>
      <c r="R906" s="55">
        <v>1586</v>
      </c>
    </row>
    <row r="907" spans="3:18" s="1" customFormat="1" ht="8.85" customHeight="1" x14ac:dyDescent="0.15">
      <c r="C907" s="7" t="s">
        <v>2722</v>
      </c>
      <c r="D907" s="10">
        <v>7</v>
      </c>
      <c r="E907" s="10">
        <v>206</v>
      </c>
      <c r="F907" s="59">
        <v>40384</v>
      </c>
      <c r="G907" s="10"/>
      <c r="H907" s="10">
        <v>0</v>
      </c>
      <c r="I907" s="59"/>
      <c r="J907" s="10"/>
      <c r="K907" s="10"/>
      <c r="L907" s="10"/>
      <c r="M907" s="59"/>
      <c r="N907" s="10"/>
      <c r="O907" s="10"/>
      <c r="P907" s="59"/>
      <c r="Q907" s="10">
        <v>7</v>
      </c>
      <c r="R907" s="59">
        <v>40384</v>
      </c>
    </row>
    <row r="908" spans="3:18" s="1" customFormat="1" ht="14.1" customHeight="1" x14ac:dyDescent="0.15">
      <c r="C908" s="170" t="s">
        <v>2730</v>
      </c>
      <c r="D908" s="170"/>
      <c r="E908" s="170"/>
      <c r="F908" s="170"/>
      <c r="G908" s="170"/>
      <c r="H908" s="170"/>
      <c r="I908" s="170"/>
      <c r="J908" s="170"/>
      <c r="K908" s="170"/>
      <c r="L908" s="170"/>
      <c r="M908" s="170"/>
      <c r="N908" s="170"/>
      <c r="O908" s="170"/>
      <c r="P908" s="170"/>
      <c r="Q908" s="170"/>
      <c r="R908" s="170"/>
    </row>
    <row r="909" spans="3:18" s="1" customFormat="1" ht="14.65" customHeight="1" x14ac:dyDescent="0.15">
      <c r="C909" s="136"/>
      <c r="D909" s="13">
        <v>35719</v>
      </c>
      <c r="E909" s="13">
        <v>380313</v>
      </c>
      <c r="F909" s="61">
        <v>77610881</v>
      </c>
      <c r="G909" s="13">
        <v>169</v>
      </c>
      <c r="H909" s="13">
        <v>4530</v>
      </c>
      <c r="I909" s="61">
        <v>423509.68</v>
      </c>
      <c r="J909" s="13"/>
      <c r="K909" s="13"/>
      <c r="L909" s="13"/>
      <c r="M909" s="61"/>
      <c r="N909" s="13"/>
      <c r="O909" s="13"/>
      <c r="P909" s="61"/>
      <c r="Q909" s="13">
        <v>35719</v>
      </c>
      <c r="R909" s="61">
        <v>77610881</v>
      </c>
    </row>
    <row r="910" spans="3:18" s="1" customFormat="1" ht="16.149999999999999" customHeight="1" x14ac:dyDescent="0.15"/>
    <row r="911" spans="3:18" s="1" customFormat="1" ht="15.75" customHeight="1" x14ac:dyDescent="0.15">
      <c r="C911" s="162" t="s">
        <v>274</v>
      </c>
      <c r="D911" s="177" t="s">
        <v>1994</v>
      </c>
      <c r="E911" s="177"/>
      <c r="F911" s="177"/>
      <c r="G911" s="177" t="s">
        <v>1995</v>
      </c>
      <c r="H911" s="177"/>
      <c r="I911" s="177"/>
      <c r="J911" s="174" t="s">
        <v>1996</v>
      </c>
      <c r="K911" s="177" t="s">
        <v>1997</v>
      </c>
      <c r="L911" s="177"/>
      <c r="M911" s="177"/>
      <c r="N911" s="177" t="s">
        <v>1998</v>
      </c>
      <c r="O911" s="177"/>
      <c r="P911" s="177"/>
      <c r="Q911" s="177" t="s">
        <v>832</v>
      </c>
      <c r="R911" s="177"/>
    </row>
    <row r="912" spans="3:18" s="1" customFormat="1" ht="14.65" customHeight="1" x14ac:dyDescent="0.15">
      <c r="C912" s="162"/>
      <c r="D912" s="50" t="s">
        <v>892</v>
      </c>
      <c r="E912" s="50" t="s">
        <v>1802</v>
      </c>
      <c r="F912" s="50" t="s">
        <v>1999</v>
      </c>
      <c r="G912" s="50" t="s">
        <v>892</v>
      </c>
      <c r="H912" s="50" t="s">
        <v>1802</v>
      </c>
      <c r="I912" s="50" t="s">
        <v>1999</v>
      </c>
      <c r="J912" s="174"/>
      <c r="K912" s="50" t="s">
        <v>892</v>
      </c>
      <c r="L912" s="50" t="s">
        <v>1802</v>
      </c>
      <c r="M912" s="50" t="s">
        <v>1999</v>
      </c>
      <c r="N912" s="50" t="s">
        <v>892</v>
      </c>
      <c r="O912" s="50" t="s">
        <v>1802</v>
      </c>
      <c r="P912" s="50" t="s">
        <v>1999</v>
      </c>
      <c r="Q912" s="50" t="s">
        <v>892</v>
      </c>
      <c r="R912" s="50" t="s">
        <v>1999</v>
      </c>
    </row>
    <row r="913" spans="3:18" s="1" customFormat="1" ht="14.65" customHeight="1" x14ac:dyDescent="0.15">
      <c r="C913" s="207" t="s">
        <v>2731</v>
      </c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</row>
    <row r="914" spans="3:18" s="1" customFormat="1" ht="8.85" customHeight="1" x14ac:dyDescent="0.15">
      <c r="C914" s="7" t="s">
        <v>2195</v>
      </c>
      <c r="D914" s="8"/>
      <c r="E914" s="8"/>
      <c r="F914" s="55"/>
      <c r="G914" s="8"/>
      <c r="H914" s="8"/>
      <c r="I914" s="55"/>
      <c r="J914" s="8"/>
      <c r="K914" s="8"/>
      <c r="L914" s="8"/>
      <c r="M914" s="55"/>
      <c r="N914" s="8"/>
      <c r="O914" s="8"/>
      <c r="P914" s="55"/>
      <c r="Q914" s="8">
        <v>3</v>
      </c>
      <c r="R914" s="55">
        <v>17400</v>
      </c>
    </row>
    <row r="915" spans="3:18" s="1" customFormat="1" ht="8.85" customHeight="1" x14ac:dyDescent="0.15">
      <c r="C915" s="7" t="s">
        <v>2198</v>
      </c>
      <c r="D915" s="10"/>
      <c r="E915" s="10"/>
      <c r="F915" s="59"/>
      <c r="G915" s="10"/>
      <c r="H915" s="10"/>
      <c r="I915" s="59"/>
      <c r="J915" s="10"/>
      <c r="K915" s="10"/>
      <c r="L915" s="10"/>
      <c r="M915" s="59"/>
      <c r="N915" s="10"/>
      <c r="O915" s="10"/>
      <c r="P915" s="59"/>
      <c r="Q915" s="10">
        <v>21</v>
      </c>
      <c r="R915" s="59">
        <v>86100</v>
      </c>
    </row>
    <row r="916" spans="3:18" s="1" customFormat="1" ht="8.85" customHeight="1" x14ac:dyDescent="0.15">
      <c r="C916" s="7" t="s">
        <v>2199</v>
      </c>
      <c r="D916" s="8"/>
      <c r="E916" s="8"/>
      <c r="F916" s="55"/>
      <c r="G916" s="8"/>
      <c r="H916" s="8"/>
      <c r="I916" s="55"/>
      <c r="J916" s="8"/>
      <c r="K916" s="8"/>
      <c r="L916" s="8"/>
      <c r="M916" s="55"/>
      <c r="N916" s="8"/>
      <c r="O916" s="8"/>
      <c r="P916" s="55"/>
      <c r="Q916" s="8">
        <v>1</v>
      </c>
      <c r="R916" s="55">
        <v>2850</v>
      </c>
    </row>
    <row r="917" spans="3:18" s="1" customFormat="1" ht="8.85" customHeight="1" x14ac:dyDescent="0.15">
      <c r="C917" s="7" t="s">
        <v>2200</v>
      </c>
      <c r="D917" s="10"/>
      <c r="E917" s="10"/>
      <c r="F917" s="59"/>
      <c r="G917" s="10"/>
      <c r="H917" s="10"/>
      <c r="I917" s="59"/>
      <c r="J917" s="10"/>
      <c r="K917" s="10"/>
      <c r="L917" s="10"/>
      <c r="M917" s="59"/>
      <c r="N917" s="10"/>
      <c r="O917" s="10"/>
      <c r="P917" s="59"/>
      <c r="Q917" s="10">
        <v>2</v>
      </c>
      <c r="R917" s="59">
        <v>7500</v>
      </c>
    </row>
    <row r="918" spans="3:18" s="1" customFormat="1" ht="8.85" customHeight="1" x14ac:dyDescent="0.15">
      <c r="C918" s="7" t="s">
        <v>2204</v>
      </c>
      <c r="D918" s="8"/>
      <c r="E918" s="8"/>
      <c r="F918" s="55"/>
      <c r="G918" s="8"/>
      <c r="H918" s="8"/>
      <c r="I918" s="55"/>
      <c r="J918" s="8"/>
      <c r="K918" s="8"/>
      <c r="L918" s="8"/>
      <c r="M918" s="55"/>
      <c r="N918" s="8"/>
      <c r="O918" s="8"/>
      <c r="P918" s="55"/>
      <c r="Q918" s="8">
        <v>1</v>
      </c>
      <c r="R918" s="55">
        <v>1350</v>
      </c>
    </row>
    <row r="919" spans="3:18" s="1" customFormat="1" ht="8.85" customHeight="1" x14ac:dyDescent="0.15">
      <c r="C919" s="7" t="s">
        <v>2217</v>
      </c>
      <c r="D919" s="10"/>
      <c r="E919" s="10"/>
      <c r="F919" s="59"/>
      <c r="G919" s="10"/>
      <c r="H919" s="10"/>
      <c r="I919" s="59"/>
      <c r="J919" s="10"/>
      <c r="K919" s="10"/>
      <c r="L919" s="10"/>
      <c r="M919" s="59"/>
      <c r="N919" s="10"/>
      <c r="O919" s="10"/>
      <c r="P919" s="59"/>
      <c r="Q919" s="10">
        <v>11</v>
      </c>
      <c r="R919" s="59">
        <v>48000</v>
      </c>
    </row>
    <row r="920" spans="3:18" s="1" customFormat="1" ht="8.85" customHeight="1" x14ac:dyDescent="0.15">
      <c r="C920" s="7" t="s">
        <v>2218</v>
      </c>
      <c r="D920" s="8"/>
      <c r="E920" s="8"/>
      <c r="F920" s="55"/>
      <c r="G920" s="8"/>
      <c r="H920" s="8"/>
      <c r="I920" s="55"/>
      <c r="J920" s="8"/>
      <c r="K920" s="8"/>
      <c r="L920" s="8"/>
      <c r="M920" s="55"/>
      <c r="N920" s="8"/>
      <c r="O920" s="8"/>
      <c r="P920" s="55"/>
      <c r="Q920" s="8">
        <v>2</v>
      </c>
      <c r="R920" s="55">
        <v>8700</v>
      </c>
    </row>
    <row r="921" spans="3:18" s="1" customFormat="1" ht="8.85" customHeight="1" x14ac:dyDescent="0.15">
      <c r="C921" s="7" t="s">
        <v>2262</v>
      </c>
      <c r="D921" s="10"/>
      <c r="E921" s="10"/>
      <c r="F921" s="59"/>
      <c r="G921" s="10"/>
      <c r="H921" s="10"/>
      <c r="I921" s="59"/>
      <c r="J921" s="10"/>
      <c r="K921" s="10"/>
      <c r="L921" s="10"/>
      <c r="M921" s="59"/>
      <c r="N921" s="10"/>
      <c r="O921" s="10"/>
      <c r="P921" s="59"/>
      <c r="Q921" s="10">
        <v>1</v>
      </c>
      <c r="R921" s="59">
        <v>1200</v>
      </c>
    </row>
    <row r="922" spans="3:18" s="1" customFormat="1" ht="8.85" customHeight="1" x14ac:dyDescent="0.15">
      <c r="C922" s="7" t="s">
        <v>2265</v>
      </c>
      <c r="D922" s="8"/>
      <c r="E922" s="8"/>
      <c r="F922" s="55"/>
      <c r="G922" s="8"/>
      <c r="H922" s="8"/>
      <c r="I922" s="55"/>
      <c r="J922" s="8"/>
      <c r="K922" s="8"/>
      <c r="L922" s="8"/>
      <c r="M922" s="55"/>
      <c r="N922" s="8"/>
      <c r="O922" s="8"/>
      <c r="P922" s="55"/>
      <c r="Q922" s="8">
        <v>3</v>
      </c>
      <c r="R922" s="55">
        <v>5550</v>
      </c>
    </row>
    <row r="923" spans="3:18" s="1" customFormat="1" ht="8.85" customHeight="1" x14ac:dyDescent="0.15">
      <c r="C923" s="7" t="s">
        <v>2268</v>
      </c>
      <c r="D923" s="10"/>
      <c r="E923" s="10"/>
      <c r="F923" s="59"/>
      <c r="G923" s="10"/>
      <c r="H923" s="10"/>
      <c r="I923" s="59"/>
      <c r="J923" s="10"/>
      <c r="K923" s="10"/>
      <c r="L923" s="10"/>
      <c r="M923" s="59"/>
      <c r="N923" s="10"/>
      <c r="O923" s="10"/>
      <c r="P923" s="59"/>
      <c r="Q923" s="10">
        <v>1</v>
      </c>
      <c r="R923" s="59">
        <v>1950</v>
      </c>
    </row>
    <row r="924" spans="3:18" s="1" customFormat="1" ht="8.85" customHeight="1" x14ac:dyDescent="0.15">
      <c r="C924" s="7" t="s">
        <v>2270</v>
      </c>
      <c r="D924" s="8"/>
      <c r="E924" s="8"/>
      <c r="F924" s="55"/>
      <c r="G924" s="8"/>
      <c r="H924" s="8"/>
      <c r="I924" s="55"/>
      <c r="J924" s="8"/>
      <c r="K924" s="8"/>
      <c r="L924" s="8"/>
      <c r="M924" s="55"/>
      <c r="N924" s="8"/>
      <c r="O924" s="8"/>
      <c r="P924" s="55"/>
      <c r="Q924" s="8">
        <v>1</v>
      </c>
      <c r="R924" s="55">
        <v>2850</v>
      </c>
    </row>
    <row r="925" spans="3:18" s="1" customFormat="1" ht="8.85" customHeight="1" x14ac:dyDescent="0.15">
      <c r="C925" s="7" t="s">
        <v>2271</v>
      </c>
      <c r="D925" s="10"/>
      <c r="E925" s="10"/>
      <c r="F925" s="59"/>
      <c r="G925" s="10"/>
      <c r="H925" s="10"/>
      <c r="I925" s="59"/>
      <c r="J925" s="10"/>
      <c r="K925" s="10"/>
      <c r="L925" s="10"/>
      <c r="M925" s="59"/>
      <c r="N925" s="10"/>
      <c r="O925" s="10"/>
      <c r="P925" s="59"/>
      <c r="Q925" s="10">
        <v>14</v>
      </c>
      <c r="R925" s="59">
        <v>56250</v>
      </c>
    </row>
    <row r="926" spans="3:18" s="1" customFormat="1" ht="8.85" customHeight="1" x14ac:dyDescent="0.15">
      <c r="C926" s="7" t="s">
        <v>2272</v>
      </c>
      <c r="D926" s="8"/>
      <c r="E926" s="8"/>
      <c r="F926" s="55"/>
      <c r="G926" s="8"/>
      <c r="H926" s="8"/>
      <c r="I926" s="55"/>
      <c r="J926" s="8"/>
      <c r="K926" s="8"/>
      <c r="L926" s="8"/>
      <c r="M926" s="55"/>
      <c r="N926" s="8"/>
      <c r="O926" s="8"/>
      <c r="P926" s="55"/>
      <c r="Q926" s="8">
        <v>3</v>
      </c>
      <c r="R926" s="55">
        <v>15450</v>
      </c>
    </row>
    <row r="927" spans="3:18" s="1" customFormat="1" ht="8.85" customHeight="1" x14ac:dyDescent="0.15">
      <c r="C927" s="7" t="s">
        <v>2273</v>
      </c>
      <c r="D927" s="10"/>
      <c r="E927" s="10"/>
      <c r="F927" s="59"/>
      <c r="G927" s="10"/>
      <c r="H927" s="10"/>
      <c r="I927" s="59"/>
      <c r="J927" s="10"/>
      <c r="K927" s="10"/>
      <c r="L927" s="10"/>
      <c r="M927" s="59"/>
      <c r="N927" s="10"/>
      <c r="O927" s="10"/>
      <c r="P927" s="59"/>
      <c r="Q927" s="10">
        <v>1</v>
      </c>
      <c r="R927" s="59">
        <v>3600</v>
      </c>
    </row>
    <row r="928" spans="3:18" s="1" customFormat="1" ht="8.85" customHeight="1" x14ac:dyDescent="0.15">
      <c r="C928" s="7" t="s">
        <v>2305</v>
      </c>
      <c r="D928" s="8"/>
      <c r="E928" s="8"/>
      <c r="F928" s="55"/>
      <c r="G928" s="8"/>
      <c r="H928" s="8"/>
      <c r="I928" s="55"/>
      <c r="J928" s="8"/>
      <c r="K928" s="8"/>
      <c r="L928" s="8"/>
      <c r="M928" s="55"/>
      <c r="N928" s="8"/>
      <c r="O928" s="8"/>
      <c r="P928" s="55"/>
      <c r="Q928" s="8">
        <v>12</v>
      </c>
      <c r="R928" s="55">
        <v>51000</v>
      </c>
    </row>
    <row r="929" spans="3:18" s="1" customFormat="1" ht="8.85" customHeight="1" x14ac:dyDescent="0.15">
      <c r="C929" s="7" t="s">
        <v>2308</v>
      </c>
      <c r="D929" s="10"/>
      <c r="E929" s="10"/>
      <c r="F929" s="59"/>
      <c r="G929" s="10"/>
      <c r="H929" s="10"/>
      <c r="I929" s="59"/>
      <c r="J929" s="10"/>
      <c r="K929" s="10"/>
      <c r="L929" s="10"/>
      <c r="M929" s="59"/>
      <c r="N929" s="10"/>
      <c r="O929" s="10"/>
      <c r="P929" s="59"/>
      <c r="Q929" s="10">
        <v>1</v>
      </c>
      <c r="R929" s="59">
        <v>4200</v>
      </c>
    </row>
    <row r="930" spans="3:18" s="1" customFormat="1" ht="8.85" customHeight="1" x14ac:dyDescent="0.15">
      <c r="C930" s="7" t="s">
        <v>2309</v>
      </c>
      <c r="D930" s="8"/>
      <c r="E930" s="8"/>
      <c r="F930" s="55"/>
      <c r="G930" s="8"/>
      <c r="H930" s="8"/>
      <c r="I930" s="55"/>
      <c r="J930" s="8"/>
      <c r="K930" s="8"/>
      <c r="L930" s="8"/>
      <c r="M930" s="55"/>
      <c r="N930" s="8"/>
      <c r="O930" s="8"/>
      <c r="P930" s="55"/>
      <c r="Q930" s="8">
        <v>1</v>
      </c>
      <c r="R930" s="55">
        <v>5850</v>
      </c>
    </row>
    <row r="931" spans="3:18" s="1" customFormat="1" ht="8.85" customHeight="1" x14ac:dyDescent="0.15">
      <c r="C931" s="7" t="s">
        <v>2310</v>
      </c>
      <c r="D931" s="10"/>
      <c r="E931" s="10"/>
      <c r="F931" s="59"/>
      <c r="G931" s="10"/>
      <c r="H931" s="10"/>
      <c r="I931" s="59"/>
      <c r="J931" s="10"/>
      <c r="K931" s="10"/>
      <c r="L931" s="10"/>
      <c r="M931" s="59"/>
      <c r="N931" s="10"/>
      <c r="O931" s="10"/>
      <c r="P931" s="59"/>
      <c r="Q931" s="10">
        <v>6</v>
      </c>
      <c r="R931" s="59">
        <v>18150</v>
      </c>
    </row>
    <row r="932" spans="3:18" s="1" customFormat="1" ht="8.85" customHeight="1" x14ac:dyDescent="0.15">
      <c r="C932" s="7" t="s">
        <v>2311</v>
      </c>
      <c r="D932" s="8"/>
      <c r="E932" s="8"/>
      <c r="F932" s="55"/>
      <c r="G932" s="8"/>
      <c r="H932" s="8"/>
      <c r="I932" s="55"/>
      <c r="J932" s="8"/>
      <c r="K932" s="8"/>
      <c r="L932" s="8"/>
      <c r="M932" s="55"/>
      <c r="N932" s="8"/>
      <c r="O932" s="8"/>
      <c r="P932" s="55"/>
      <c r="Q932" s="8">
        <v>3</v>
      </c>
      <c r="R932" s="55">
        <v>3150</v>
      </c>
    </row>
    <row r="933" spans="3:18" s="1" customFormat="1" ht="8.85" customHeight="1" x14ac:dyDescent="0.15">
      <c r="C933" s="7" t="s">
        <v>2312</v>
      </c>
      <c r="D933" s="10"/>
      <c r="E933" s="10"/>
      <c r="F933" s="59"/>
      <c r="G933" s="10"/>
      <c r="H933" s="10"/>
      <c r="I933" s="59"/>
      <c r="J933" s="10"/>
      <c r="K933" s="10"/>
      <c r="L933" s="10"/>
      <c r="M933" s="59"/>
      <c r="N933" s="10"/>
      <c r="O933" s="10"/>
      <c r="P933" s="59"/>
      <c r="Q933" s="10">
        <v>3</v>
      </c>
      <c r="R933" s="59">
        <v>7050</v>
      </c>
    </row>
    <row r="934" spans="3:18" s="1" customFormat="1" ht="8.85" customHeight="1" x14ac:dyDescent="0.15">
      <c r="C934" s="7" t="s">
        <v>2322</v>
      </c>
      <c r="D934" s="8"/>
      <c r="E934" s="8"/>
      <c r="F934" s="55"/>
      <c r="G934" s="8"/>
      <c r="H934" s="8"/>
      <c r="I934" s="55"/>
      <c r="J934" s="8"/>
      <c r="K934" s="8"/>
      <c r="L934" s="8"/>
      <c r="M934" s="55"/>
      <c r="N934" s="8"/>
      <c r="O934" s="8"/>
      <c r="P934" s="55"/>
      <c r="Q934" s="8">
        <v>2</v>
      </c>
      <c r="R934" s="55">
        <v>5700</v>
      </c>
    </row>
    <row r="935" spans="3:18" s="1" customFormat="1" ht="8.85" customHeight="1" x14ac:dyDescent="0.15">
      <c r="C935" s="7" t="s">
        <v>2348</v>
      </c>
      <c r="D935" s="10"/>
      <c r="E935" s="10"/>
      <c r="F935" s="59"/>
      <c r="G935" s="10"/>
      <c r="H935" s="10"/>
      <c r="I935" s="59"/>
      <c r="J935" s="10"/>
      <c r="K935" s="10"/>
      <c r="L935" s="10"/>
      <c r="M935" s="59"/>
      <c r="N935" s="10"/>
      <c r="O935" s="10"/>
      <c r="P935" s="59"/>
      <c r="Q935" s="10">
        <v>3</v>
      </c>
      <c r="R935" s="59">
        <v>16950</v>
      </c>
    </row>
    <row r="936" spans="3:18" s="1" customFormat="1" ht="8.85" customHeight="1" x14ac:dyDescent="0.15">
      <c r="C936" s="7" t="s">
        <v>2349</v>
      </c>
      <c r="D936" s="8"/>
      <c r="E936" s="8"/>
      <c r="F936" s="55"/>
      <c r="G936" s="8"/>
      <c r="H936" s="8"/>
      <c r="I936" s="55"/>
      <c r="J936" s="8"/>
      <c r="K936" s="8"/>
      <c r="L936" s="8"/>
      <c r="M936" s="55"/>
      <c r="N936" s="8"/>
      <c r="O936" s="8"/>
      <c r="P936" s="55"/>
      <c r="Q936" s="8">
        <v>2</v>
      </c>
      <c r="R936" s="55">
        <v>12000</v>
      </c>
    </row>
    <row r="937" spans="3:18" s="1" customFormat="1" ht="8.85" customHeight="1" x14ac:dyDescent="0.15">
      <c r="C937" s="7" t="s">
        <v>2350</v>
      </c>
      <c r="D937" s="10"/>
      <c r="E937" s="10"/>
      <c r="F937" s="59"/>
      <c r="G937" s="10"/>
      <c r="H937" s="10"/>
      <c r="I937" s="59"/>
      <c r="J937" s="10"/>
      <c r="K937" s="10"/>
      <c r="L937" s="10"/>
      <c r="M937" s="59"/>
      <c r="N937" s="10"/>
      <c r="O937" s="10"/>
      <c r="P937" s="59"/>
      <c r="Q937" s="10">
        <v>1</v>
      </c>
      <c r="R937" s="59">
        <v>6450</v>
      </c>
    </row>
    <row r="938" spans="3:18" s="1" customFormat="1" ht="8.85" customHeight="1" x14ac:dyDescent="0.15">
      <c r="C938" s="7" t="s">
        <v>2378</v>
      </c>
      <c r="D938" s="8"/>
      <c r="E938" s="8"/>
      <c r="F938" s="55"/>
      <c r="G938" s="8"/>
      <c r="H938" s="8"/>
      <c r="I938" s="55"/>
      <c r="J938" s="8"/>
      <c r="K938" s="8"/>
      <c r="L938" s="8"/>
      <c r="M938" s="55"/>
      <c r="N938" s="8"/>
      <c r="O938" s="8"/>
      <c r="P938" s="55"/>
      <c r="Q938" s="8">
        <v>2</v>
      </c>
      <c r="R938" s="55">
        <v>11550</v>
      </c>
    </row>
    <row r="939" spans="3:18" s="1" customFormat="1" ht="8.85" customHeight="1" x14ac:dyDescent="0.15">
      <c r="C939" s="7" t="s">
        <v>2379</v>
      </c>
      <c r="D939" s="10"/>
      <c r="E939" s="10"/>
      <c r="F939" s="59"/>
      <c r="G939" s="10"/>
      <c r="H939" s="10"/>
      <c r="I939" s="59"/>
      <c r="J939" s="10"/>
      <c r="K939" s="10"/>
      <c r="L939" s="10"/>
      <c r="M939" s="59"/>
      <c r="N939" s="10"/>
      <c r="O939" s="10"/>
      <c r="P939" s="59"/>
      <c r="Q939" s="10">
        <v>6</v>
      </c>
      <c r="R939" s="59">
        <v>33300</v>
      </c>
    </row>
    <row r="940" spans="3:18" s="1" customFormat="1" ht="8.85" customHeight="1" x14ac:dyDescent="0.15">
      <c r="C940" s="7" t="s">
        <v>2381</v>
      </c>
      <c r="D940" s="8"/>
      <c r="E940" s="8"/>
      <c r="F940" s="55"/>
      <c r="G940" s="8"/>
      <c r="H940" s="8"/>
      <c r="I940" s="55"/>
      <c r="J940" s="8"/>
      <c r="K940" s="8"/>
      <c r="L940" s="8"/>
      <c r="M940" s="55"/>
      <c r="N940" s="8"/>
      <c r="O940" s="8"/>
      <c r="P940" s="55"/>
      <c r="Q940" s="8">
        <v>1</v>
      </c>
      <c r="R940" s="55">
        <v>1800</v>
      </c>
    </row>
    <row r="941" spans="3:18" s="1" customFormat="1" ht="8.85" customHeight="1" x14ac:dyDescent="0.15">
      <c r="C941" s="7" t="s">
        <v>2382</v>
      </c>
      <c r="D941" s="10"/>
      <c r="E941" s="10"/>
      <c r="F941" s="59"/>
      <c r="G941" s="10"/>
      <c r="H941" s="10"/>
      <c r="I941" s="59"/>
      <c r="J941" s="10"/>
      <c r="K941" s="10"/>
      <c r="L941" s="10"/>
      <c r="M941" s="59"/>
      <c r="N941" s="10"/>
      <c r="O941" s="10"/>
      <c r="P941" s="59"/>
      <c r="Q941" s="10">
        <v>1</v>
      </c>
      <c r="R941" s="59">
        <v>3300</v>
      </c>
    </row>
    <row r="942" spans="3:18" s="1" customFormat="1" ht="8.85" customHeight="1" x14ac:dyDescent="0.15">
      <c r="C942" s="7" t="s">
        <v>2383</v>
      </c>
      <c r="D942" s="8"/>
      <c r="E942" s="8"/>
      <c r="F942" s="55"/>
      <c r="G942" s="8"/>
      <c r="H942" s="8"/>
      <c r="I942" s="55"/>
      <c r="J942" s="8"/>
      <c r="K942" s="8"/>
      <c r="L942" s="8"/>
      <c r="M942" s="55"/>
      <c r="N942" s="8"/>
      <c r="O942" s="8"/>
      <c r="P942" s="55"/>
      <c r="Q942" s="8">
        <v>1</v>
      </c>
      <c r="R942" s="55">
        <v>5550</v>
      </c>
    </row>
    <row r="943" spans="3:18" s="1" customFormat="1" ht="8.85" customHeight="1" x14ac:dyDescent="0.15">
      <c r="C943" s="7" t="s">
        <v>2405</v>
      </c>
      <c r="D943" s="10"/>
      <c r="E943" s="10"/>
      <c r="F943" s="59"/>
      <c r="G943" s="10"/>
      <c r="H943" s="10"/>
      <c r="I943" s="59"/>
      <c r="J943" s="10"/>
      <c r="K943" s="10"/>
      <c r="L943" s="10"/>
      <c r="M943" s="59"/>
      <c r="N943" s="10"/>
      <c r="O943" s="10"/>
      <c r="P943" s="59"/>
      <c r="Q943" s="10">
        <v>3</v>
      </c>
      <c r="R943" s="59">
        <v>18150</v>
      </c>
    </row>
    <row r="944" spans="3:18" s="1" customFormat="1" ht="8.85" customHeight="1" x14ac:dyDescent="0.15">
      <c r="C944" s="7" t="s">
        <v>2406</v>
      </c>
      <c r="D944" s="8"/>
      <c r="E944" s="8"/>
      <c r="F944" s="55"/>
      <c r="G944" s="8"/>
      <c r="H944" s="8"/>
      <c r="I944" s="55"/>
      <c r="J944" s="8"/>
      <c r="K944" s="8"/>
      <c r="L944" s="8"/>
      <c r="M944" s="55"/>
      <c r="N944" s="8"/>
      <c r="O944" s="8"/>
      <c r="P944" s="55"/>
      <c r="Q944" s="8">
        <v>8</v>
      </c>
      <c r="R944" s="55">
        <v>46050</v>
      </c>
    </row>
    <row r="945" spans="3:18" s="1" customFormat="1" ht="8.85" customHeight="1" x14ac:dyDescent="0.15">
      <c r="C945" s="7" t="s">
        <v>2409</v>
      </c>
      <c r="D945" s="10"/>
      <c r="E945" s="10"/>
      <c r="F945" s="59"/>
      <c r="G945" s="10"/>
      <c r="H945" s="10"/>
      <c r="I945" s="59"/>
      <c r="J945" s="10"/>
      <c r="K945" s="10"/>
      <c r="L945" s="10"/>
      <c r="M945" s="59"/>
      <c r="N945" s="10"/>
      <c r="O945" s="10"/>
      <c r="P945" s="59"/>
      <c r="Q945" s="10">
        <v>2</v>
      </c>
      <c r="R945" s="59">
        <v>5850</v>
      </c>
    </row>
    <row r="946" spans="3:18" s="1" customFormat="1" ht="8.85" customHeight="1" x14ac:dyDescent="0.15">
      <c r="C946" s="7" t="s">
        <v>2413</v>
      </c>
      <c r="D946" s="8"/>
      <c r="E946" s="8"/>
      <c r="F946" s="55"/>
      <c r="G946" s="8"/>
      <c r="H946" s="8"/>
      <c r="I946" s="55"/>
      <c r="J946" s="8"/>
      <c r="K946" s="8"/>
      <c r="L946" s="8"/>
      <c r="M946" s="55"/>
      <c r="N946" s="8"/>
      <c r="O946" s="8"/>
      <c r="P946" s="55"/>
      <c r="Q946" s="8">
        <v>1</v>
      </c>
      <c r="R946" s="55">
        <v>5250</v>
      </c>
    </row>
    <row r="947" spans="3:18" s="1" customFormat="1" ht="8.85" customHeight="1" x14ac:dyDescent="0.15">
      <c r="C947" s="7" t="s">
        <v>2414</v>
      </c>
      <c r="D947" s="10"/>
      <c r="E947" s="10"/>
      <c r="F947" s="59"/>
      <c r="G947" s="10"/>
      <c r="H947" s="10"/>
      <c r="I947" s="59"/>
      <c r="J947" s="10"/>
      <c r="K947" s="10"/>
      <c r="L947" s="10"/>
      <c r="M947" s="59"/>
      <c r="N947" s="10"/>
      <c r="O947" s="10"/>
      <c r="P947" s="59"/>
      <c r="Q947" s="10">
        <v>1</v>
      </c>
      <c r="R947" s="59">
        <v>2550</v>
      </c>
    </row>
    <row r="948" spans="3:18" s="1" customFormat="1" ht="8.85" customHeight="1" x14ac:dyDescent="0.15">
      <c r="C948" s="7" t="s">
        <v>2415</v>
      </c>
      <c r="D948" s="8"/>
      <c r="E948" s="8"/>
      <c r="F948" s="55"/>
      <c r="G948" s="8"/>
      <c r="H948" s="8"/>
      <c r="I948" s="55"/>
      <c r="J948" s="8"/>
      <c r="K948" s="8"/>
      <c r="L948" s="8"/>
      <c r="M948" s="55"/>
      <c r="N948" s="8"/>
      <c r="O948" s="8"/>
      <c r="P948" s="55"/>
      <c r="Q948" s="8">
        <v>3</v>
      </c>
      <c r="R948" s="55">
        <v>5850</v>
      </c>
    </row>
    <row r="949" spans="3:18" s="1" customFormat="1" ht="8.85" customHeight="1" x14ac:dyDescent="0.15">
      <c r="C949" s="7" t="s">
        <v>2417</v>
      </c>
      <c r="D949" s="10"/>
      <c r="E949" s="10"/>
      <c r="F949" s="59"/>
      <c r="G949" s="10"/>
      <c r="H949" s="10"/>
      <c r="I949" s="59"/>
      <c r="J949" s="10"/>
      <c r="K949" s="10"/>
      <c r="L949" s="10"/>
      <c r="M949" s="59"/>
      <c r="N949" s="10"/>
      <c r="O949" s="10"/>
      <c r="P949" s="59"/>
      <c r="Q949" s="10">
        <v>2</v>
      </c>
      <c r="R949" s="59">
        <v>8250</v>
      </c>
    </row>
    <row r="950" spans="3:18" s="1" customFormat="1" ht="8.85" customHeight="1" x14ac:dyDescent="0.15">
      <c r="C950" s="7" t="s">
        <v>2418</v>
      </c>
      <c r="D950" s="8"/>
      <c r="E950" s="8"/>
      <c r="F950" s="55"/>
      <c r="G950" s="8"/>
      <c r="H950" s="8"/>
      <c r="I950" s="55"/>
      <c r="J950" s="8"/>
      <c r="K950" s="8"/>
      <c r="L950" s="8"/>
      <c r="M950" s="55"/>
      <c r="N950" s="8"/>
      <c r="O950" s="8"/>
      <c r="P950" s="55"/>
      <c r="Q950" s="8">
        <v>5</v>
      </c>
      <c r="R950" s="55">
        <v>20700</v>
      </c>
    </row>
    <row r="951" spans="3:18" s="1" customFormat="1" ht="8.85" customHeight="1" x14ac:dyDescent="0.15">
      <c r="C951" s="7" t="s">
        <v>2419</v>
      </c>
      <c r="D951" s="10"/>
      <c r="E951" s="10"/>
      <c r="F951" s="59"/>
      <c r="G951" s="10"/>
      <c r="H951" s="10"/>
      <c r="I951" s="59"/>
      <c r="J951" s="10"/>
      <c r="K951" s="10"/>
      <c r="L951" s="10"/>
      <c r="M951" s="59"/>
      <c r="N951" s="10"/>
      <c r="O951" s="10"/>
      <c r="P951" s="59"/>
      <c r="Q951" s="10">
        <v>8</v>
      </c>
      <c r="R951" s="59">
        <v>31500</v>
      </c>
    </row>
    <row r="952" spans="3:18" s="1" customFormat="1" ht="8.85" customHeight="1" x14ac:dyDescent="0.15">
      <c r="C952" s="7" t="s">
        <v>2423</v>
      </c>
      <c r="D952" s="8"/>
      <c r="E952" s="8"/>
      <c r="F952" s="55"/>
      <c r="G952" s="8"/>
      <c r="H952" s="8"/>
      <c r="I952" s="55"/>
      <c r="J952" s="8"/>
      <c r="K952" s="8"/>
      <c r="L952" s="8"/>
      <c r="M952" s="55"/>
      <c r="N952" s="8"/>
      <c r="O952" s="8"/>
      <c r="P952" s="55"/>
      <c r="Q952" s="8">
        <v>1</v>
      </c>
      <c r="R952" s="55">
        <v>6000</v>
      </c>
    </row>
    <row r="953" spans="3:18" s="1" customFormat="1" ht="8.85" customHeight="1" x14ac:dyDescent="0.15">
      <c r="C953" s="7" t="s">
        <v>2441</v>
      </c>
      <c r="D953" s="10"/>
      <c r="E953" s="10"/>
      <c r="F953" s="59"/>
      <c r="G953" s="10"/>
      <c r="H953" s="10"/>
      <c r="I953" s="59"/>
      <c r="J953" s="10"/>
      <c r="K953" s="10"/>
      <c r="L953" s="10"/>
      <c r="M953" s="59"/>
      <c r="N953" s="10"/>
      <c r="O953" s="10"/>
      <c r="P953" s="59"/>
      <c r="Q953" s="10">
        <v>2</v>
      </c>
      <c r="R953" s="59">
        <v>13500</v>
      </c>
    </row>
    <row r="954" spans="3:18" s="1" customFormat="1" ht="8.85" customHeight="1" x14ac:dyDescent="0.15">
      <c r="C954" s="7" t="s">
        <v>2448</v>
      </c>
      <c r="D954" s="8"/>
      <c r="E954" s="8"/>
      <c r="F954" s="55"/>
      <c r="G954" s="8"/>
      <c r="H954" s="8"/>
      <c r="I954" s="55"/>
      <c r="J954" s="8"/>
      <c r="K954" s="8"/>
      <c r="L954" s="8"/>
      <c r="M954" s="55"/>
      <c r="N954" s="8"/>
      <c r="O954" s="8"/>
      <c r="P954" s="55"/>
      <c r="Q954" s="8">
        <v>1</v>
      </c>
      <c r="R954" s="55">
        <v>2400</v>
      </c>
    </row>
    <row r="955" spans="3:18" s="1" customFormat="1" ht="8.85" customHeight="1" x14ac:dyDescent="0.15">
      <c r="C955" s="7" t="s">
        <v>2464</v>
      </c>
      <c r="D955" s="10"/>
      <c r="E955" s="10"/>
      <c r="F955" s="59"/>
      <c r="G955" s="10"/>
      <c r="H955" s="10"/>
      <c r="I955" s="59"/>
      <c r="J955" s="10"/>
      <c r="K955" s="10"/>
      <c r="L955" s="10"/>
      <c r="M955" s="59"/>
      <c r="N955" s="10"/>
      <c r="O955" s="10"/>
      <c r="P955" s="59"/>
      <c r="Q955" s="10">
        <v>13</v>
      </c>
      <c r="R955" s="59">
        <v>54900</v>
      </c>
    </row>
    <row r="956" spans="3:18" s="1" customFormat="1" ht="8.85" customHeight="1" x14ac:dyDescent="0.15">
      <c r="C956" s="7" t="s">
        <v>2466</v>
      </c>
      <c r="D956" s="8"/>
      <c r="E956" s="8"/>
      <c r="F956" s="55"/>
      <c r="G956" s="8"/>
      <c r="H956" s="8"/>
      <c r="I956" s="55"/>
      <c r="J956" s="8"/>
      <c r="K956" s="8"/>
      <c r="L956" s="8"/>
      <c r="M956" s="55"/>
      <c r="N956" s="8"/>
      <c r="O956" s="8"/>
      <c r="P956" s="55"/>
      <c r="Q956" s="8">
        <v>4</v>
      </c>
      <c r="R956" s="55">
        <v>12150</v>
      </c>
    </row>
    <row r="957" spans="3:18" s="1" customFormat="1" ht="8.85" customHeight="1" x14ac:dyDescent="0.15">
      <c r="C957" s="7" t="s">
        <v>2467</v>
      </c>
      <c r="D957" s="10"/>
      <c r="E957" s="10"/>
      <c r="F957" s="59"/>
      <c r="G957" s="10"/>
      <c r="H957" s="10"/>
      <c r="I957" s="59"/>
      <c r="J957" s="10"/>
      <c r="K957" s="10"/>
      <c r="L957" s="10"/>
      <c r="M957" s="59"/>
      <c r="N957" s="10"/>
      <c r="O957" s="10"/>
      <c r="P957" s="59"/>
      <c r="Q957" s="10">
        <v>3</v>
      </c>
      <c r="R957" s="59">
        <v>4800</v>
      </c>
    </row>
    <row r="958" spans="3:18" s="1" customFormat="1" ht="8.85" customHeight="1" x14ac:dyDescent="0.15">
      <c r="C958" s="7" t="s">
        <v>2486</v>
      </c>
      <c r="D958" s="8"/>
      <c r="E958" s="8"/>
      <c r="F958" s="55"/>
      <c r="G958" s="8"/>
      <c r="H958" s="8"/>
      <c r="I958" s="55"/>
      <c r="J958" s="8"/>
      <c r="K958" s="8"/>
      <c r="L958" s="8"/>
      <c r="M958" s="55"/>
      <c r="N958" s="8"/>
      <c r="O958" s="8"/>
      <c r="P958" s="55"/>
      <c r="Q958" s="8">
        <v>3</v>
      </c>
      <c r="R958" s="55">
        <v>16800</v>
      </c>
    </row>
    <row r="959" spans="3:18" s="1" customFormat="1" ht="8.85" customHeight="1" x14ac:dyDescent="0.15">
      <c r="C959" s="7" t="s">
        <v>2488</v>
      </c>
      <c r="D959" s="10"/>
      <c r="E959" s="10"/>
      <c r="F959" s="59"/>
      <c r="G959" s="10"/>
      <c r="H959" s="10"/>
      <c r="I959" s="59"/>
      <c r="J959" s="10"/>
      <c r="K959" s="10"/>
      <c r="L959" s="10"/>
      <c r="M959" s="59"/>
      <c r="N959" s="10"/>
      <c r="O959" s="10"/>
      <c r="P959" s="59"/>
      <c r="Q959" s="10">
        <v>2</v>
      </c>
      <c r="R959" s="59">
        <v>450</v>
      </c>
    </row>
    <row r="960" spans="3:18" s="1" customFormat="1" ht="8.85" customHeight="1" x14ac:dyDescent="0.15">
      <c r="C960" s="7" t="s">
        <v>2493</v>
      </c>
      <c r="D960" s="8"/>
      <c r="E960" s="8"/>
      <c r="F960" s="55"/>
      <c r="G960" s="8"/>
      <c r="H960" s="8"/>
      <c r="I960" s="55"/>
      <c r="J960" s="8"/>
      <c r="K960" s="8"/>
      <c r="L960" s="8"/>
      <c r="M960" s="55"/>
      <c r="N960" s="8"/>
      <c r="O960" s="8"/>
      <c r="P960" s="55"/>
      <c r="Q960" s="8">
        <v>1</v>
      </c>
      <c r="R960" s="55">
        <v>3450</v>
      </c>
    </row>
    <row r="961" spans="3:18" s="1" customFormat="1" ht="8.85" customHeight="1" x14ac:dyDescent="0.15">
      <c r="C961" s="7" t="s">
        <v>2516</v>
      </c>
      <c r="D961" s="10"/>
      <c r="E961" s="10"/>
      <c r="F961" s="59"/>
      <c r="G961" s="10"/>
      <c r="H961" s="10"/>
      <c r="I961" s="59"/>
      <c r="J961" s="10"/>
      <c r="K961" s="10"/>
      <c r="L961" s="10"/>
      <c r="M961" s="59"/>
      <c r="N961" s="10"/>
      <c r="O961" s="10"/>
      <c r="P961" s="59"/>
      <c r="Q961" s="10">
        <v>1</v>
      </c>
      <c r="R961" s="59">
        <v>1200</v>
      </c>
    </row>
    <row r="962" spans="3:18" s="1" customFormat="1" ht="8.85" customHeight="1" x14ac:dyDescent="0.15">
      <c r="C962" s="7" t="s">
        <v>2535</v>
      </c>
      <c r="D962" s="8"/>
      <c r="E962" s="8"/>
      <c r="F962" s="55"/>
      <c r="G962" s="8"/>
      <c r="H962" s="8"/>
      <c r="I962" s="55"/>
      <c r="J962" s="8"/>
      <c r="K962" s="8"/>
      <c r="L962" s="8"/>
      <c r="M962" s="55"/>
      <c r="N962" s="8"/>
      <c r="O962" s="8"/>
      <c r="P962" s="55"/>
      <c r="Q962" s="8">
        <v>2</v>
      </c>
      <c r="R962" s="55">
        <v>8100</v>
      </c>
    </row>
    <row r="963" spans="3:18" s="1" customFormat="1" ht="8.85" customHeight="1" x14ac:dyDescent="0.15">
      <c r="C963" s="7" t="s">
        <v>2564</v>
      </c>
      <c r="D963" s="10"/>
      <c r="E963" s="10"/>
      <c r="F963" s="59"/>
      <c r="G963" s="10"/>
      <c r="H963" s="10"/>
      <c r="I963" s="59"/>
      <c r="J963" s="10"/>
      <c r="K963" s="10"/>
      <c r="L963" s="10"/>
      <c r="M963" s="59"/>
      <c r="N963" s="10"/>
      <c r="O963" s="10"/>
      <c r="P963" s="59"/>
      <c r="Q963" s="10">
        <v>4</v>
      </c>
      <c r="R963" s="59">
        <v>15300</v>
      </c>
    </row>
    <row r="964" spans="3:18" s="1" customFormat="1" ht="8.85" customHeight="1" x14ac:dyDescent="0.15">
      <c r="C964" s="7" t="s">
        <v>2595</v>
      </c>
      <c r="D964" s="8"/>
      <c r="E964" s="8"/>
      <c r="F964" s="55"/>
      <c r="G964" s="8"/>
      <c r="H964" s="8"/>
      <c r="I964" s="55"/>
      <c r="J964" s="8"/>
      <c r="K964" s="8"/>
      <c r="L964" s="8"/>
      <c r="M964" s="55"/>
      <c r="N964" s="8"/>
      <c r="O964" s="8"/>
      <c r="P964" s="55"/>
      <c r="Q964" s="8">
        <v>13</v>
      </c>
      <c r="R964" s="55">
        <v>52500</v>
      </c>
    </row>
    <row r="965" spans="3:18" s="1" customFormat="1" ht="8.85" customHeight="1" x14ac:dyDescent="0.15">
      <c r="C965" s="7" t="s">
        <v>2596</v>
      </c>
      <c r="D965" s="10"/>
      <c r="E965" s="10"/>
      <c r="F965" s="59"/>
      <c r="G965" s="10"/>
      <c r="H965" s="10"/>
      <c r="I965" s="59"/>
      <c r="J965" s="10"/>
      <c r="K965" s="10"/>
      <c r="L965" s="10"/>
      <c r="M965" s="59"/>
      <c r="N965" s="10"/>
      <c r="O965" s="10"/>
      <c r="P965" s="59"/>
      <c r="Q965" s="10">
        <v>1</v>
      </c>
      <c r="R965" s="59">
        <v>2700</v>
      </c>
    </row>
    <row r="966" spans="3:18" s="1" customFormat="1" ht="8.85" customHeight="1" x14ac:dyDescent="0.15">
      <c r="C966" s="7" t="s">
        <v>2605</v>
      </c>
      <c r="D966" s="8"/>
      <c r="E966" s="8"/>
      <c r="F966" s="55"/>
      <c r="G966" s="8"/>
      <c r="H966" s="8"/>
      <c r="I966" s="55"/>
      <c r="J966" s="8"/>
      <c r="K966" s="8"/>
      <c r="L966" s="8"/>
      <c r="M966" s="55"/>
      <c r="N966" s="8"/>
      <c r="O966" s="8"/>
      <c r="P966" s="55"/>
      <c r="Q966" s="8">
        <v>1</v>
      </c>
      <c r="R966" s="55">
        <v>5700</v>
      </c>
    </row>
    <row r="967" spans="3:18" s="1" customFormat="1" ht="8.85" customHeight="1" x14ac:dyDescent="0.15">
      <c r="C967" s="7" t="s">
        <v>2619</v>
      </c>
      <c r="D967" s="10"/>
      <c r="E967" s="10"/>
      <c r="F967" s="59"/>
      <c r="G967" s="10"/>
      <c r="H967" s="10"/>
      <c r="I967" s="59"/>
      <c r="J967" s="10"/>
      <c r="K967" s="10"/>
      <c r="L967" s="10"/>
      <c r="M967" s="59"/>
      <c r="N967" s="10"/>
      <c r="O967" s="10"/>
      <c r="P967" s="59"/>
      <c r="Q967" s="10">
        <v>2</v>
      </c>
      <c r="R967" s="59">
        <v>4500</v>
      </c>
    </row>
    <row r="968" spans="3:18" s="1" customFormat="1" ht="14.1" customHeight="1" x14ac:dyDescent="0.15">
      <c r="C968" s="170" t="s">
        <v>2732</v>
      </c>
      <c r="D968" s="170"/>
      <c r="E968" s="170"/>
      <c r="F968" s="170"/>
      <c r="G968" s="170"/>
      <c r="H968" s="170"/>
      <c r="I968" s="170"/>
      <c r="J968" s="170"/>
      <c r="K968" s="170"/>
      <c r="L968" s="170"/>
      <c r="M968" s="170"/>
      <c r="N968" s="170"/>
      <c r="O968" s="170"/>
      <c r="P968" s="170"/>
      <c r="Q968" s="170"/>
      <c r="R968" s="170"/>
    </row>
    <row r="969" spans="3:18" s="1" customFormat="1" ht="14.65" customHeight="1" x14ac:dyDescent="0.15">
      <c r="C969" s="136"/>
      <c r="D969" s="13"/>
      <c r="E969" s="13"/>
      <c r="F969" s="61"/>
      <c r="G969" s="13"/>
      <c r="H969" s="13"/>
      <c r="I969" s="61"/>
      <c r="J969" s="13"/>
      <c r="K969" s="13"/>
      <c r="L969" s="13"/>
      <c r="M969" s="61"/>
      <c r="N969" s="13"/>
      <c r="O969" s="13"/>
      <c r="P969" s="61"/>
      <c r="Q969" s="13">
        <v>197</v>
      </c>
      <c r="R969" s="61">
        <v>793350</v>
      </c>
    </row>
    <row r="970" spans="3:18" s="1" customFormat="1" ht="8.85" customHeight="1" x14ac:dyDescent="0.15"/>
    <row r="971" spans="3:18" s="1" customFormat="1" ht="14.65" customHeight="1" x14ac:dyDescent="0.2">
      <c r="C971" s="208" t="s">
        <v>2183</v>
      </c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8"/>
      <c r="P971" s="208"/>
      <c r="Q971" s="208"/>
      <c r="R971" s="208"/>
    </row>
    <row r="972" spans="3:18" s="1" customFormat="1" ht="14.65" customHeight="1" x14ac:dyDescent="0.15">
      <c r="C972" s="137"/>
      <c r="D972" s="138">
        <v>1022926</v>
      </c>
      <c r="E972" s="138">
        <v>9862866</v>
      </c>
      <c r="F972" s="139">
        <v>4796877692</v>
      </c>
      <c r="G972" s="138">
        <v>83541</v>
      </c>
      <c r="H972" s="138">
        <v>772935</v>
      </c>
      <c r="I972" s="139">
        <v>168388076.75999999</v>
      </c>
      <c r="J972" s="138">
        <v>31855</v>
      </c>
      <c r="K972" s="138">
        <v>177558</v>
      </c>
      <c r="L972" s="138">
        <v>205828</v>
      </c>
      <c r="M972" s="139">
        <v>285369986</v>
      </c>
      <c r="N972" s="138">
        <v>216065</v>
      </c>
      <c r="O972" s="138">
        <v>274218</v>
      </c>
      <c r="P972" s="139">
        <v>313417506</v>
      </c>
      <c r="Q972" s="138">
        <v>1416746</v>
      </c>
      <c r="R972" s="139">
        <v>5396458534</v>
      </c>
    </row>
    <row r="973" spans="3:18" s="1" customFormat="1" ht="17.100000000000001" customHeight="1" x14ac:dyDescent="0.15">
      <c r="C973" s="209" t="s">
        <v>2733</v>
      </c>
      <c r="D973" s="209"/>
      <c r="E973" s="209"/>
      <c r="F973" s="209"/>
      <c r="G973" s="209"/>
      <c r="H973" s="209"/>
      <c r="I973" s="209"/>
      <c r="J973" s="209"/>
      <c r="K973" s="209"/>
      <c r="L973" s="209"/>
      <c r="M973" s="209"/>
      <c r="N973" s="209"/>
      <c r="O973" s="209"/>
      <c r="P973" s="209"/>
      <c r="Q973" s="209"/>
      <c r="R973" s="209"/>
    </row>
    <row r="974" spans="3:18" s="1" customFormat="1" ht="17.100000000000001" customHeight="1" x14ac:dyDescent="0.15">
      <c r="C974" s="209" t="s">
        <v>2734</v>
      </c>
      <c r="D974" s="209"/>
      <c r="E974" s="209"/>
      <c r="F974" s="209"/>
      <c r="G974" s="209"/>
      <c r="H974" s="209"/>
      <c r="I974" s="209"/>
      <c r="J974" s="209"/>
      <c r="K974" s="209"/>
      <c r="L974" s="209"/>
      <c r="M974" s="209"/>
      <c r="N974" s="209"/>
      <c r="O974" s="209"/>
      <c r="P974" s="209"/>
      <c r="Q974" s="209"/>
      <c r="R974" s="209"/>
    </row>
  </sheetData>
  <mergeCells count="44">
    <mergeCell ref="C913:R913"/>
    <mergeCell ref="C968:R968"/>
    <mergeCell ref="C971:R971"/>
    <mergeCell ref="C973:R973"/>
    <mergeCell ref="C974:R974"/>
    <mergeCell ref="C731:R731"/>
    <mergeCell ref="C908:R908"/>
    <mergeCell ref="C911:C912"/>
    <mergeCell ref="D911:F911"/>
    <mergeCell ref="G911:I911"/>
    <mergeCell ref="J911:J912"/>
    <mergeCell ref="K911:M911"/>
    <mergeCell ref="N911:P911"/>
    <mergeCell ref="Q911:R911"/>
    <mergeCell ref="C558:R558"/>
    <mergeCell ref="C726:R726"/>
    <mergeCell ref="C729:C730"/>
    <mergeCell ref="D729:F729"/>
    <mergeCell ref="G729:I729"/>
    <mergeCell ref="J729:J730"/>
    <mergeCell ref="K729:M729"/>
    <mergeCell ref="N729:P729"/>
    <mergeCell ref="Q729:R729"/>
    <mergeCell ref="N13:P13"/>
    <mergeCell ref="Q13:R13"/>
    <mergeCell ref="C15:R15"/>
    <mergeCell ref="C553:R553"/>
    <mergeCell ref="C556:C557"/>
    <mergeCell ref="D556:F556"/>
    <mergeCell ref="G556:I556"/>
    <mergeCell ref="J556:J557"/>
    <mergeCell ref="K556:M556"/>
    <mergeCell ref="N556:P556"/>
    <mergeCell ref="C13:C14"/>
    <mergeCell ref="D13:F13"/>
    <mergeCell ref="G13:I13"/>
    <mergeCell ref="J13:J14"/>
    <mergeCell ref="K13:M13"/>
    <mergeCell ref="Q556:R556"/>
    <mergeCell ref="B2:C5"/>
    <mergeCell ref="H3:J4"/>
    <mergeCell ref="M3:N3"/>
    <mergeCell ref="G7:K8"/>
    <mergeCell ref="C8:C9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Q27"/>
  <sheetViews>
    <sheetView workbookViewId="0"/>
  </sheetViews>
  <sheetFormatPr defaultColWidth="8.85546875" defaultRowHeight="12.75" x14ac:dyDescent="0.2"/>
  <cols>
    <col min="1" max="1" width="0.28515625" style="15" customWidth="1"/>
    <col min="2" max="2" width="33.85546875" style="15" customWidth="1"/>
    <col min="3" max="3" width="10" style="15" customWidth="1"/>
    <col min="4" max="4" width="11.28515625" style="15" customWidth="1"/>
    <col min="5" max="5" width="14.7109375" style="15" customWidth="1"/>
    <col min="6" max="7" width="6.42578125" style="15" customWidth="1"/>
    <col min="8" max="8" width="10.140625" style="15" customWidth="1"/>
    <col min="9" max="11" width="6.42578125" style="15" customWidth="1"/>
    <col min="12" max="12" width="10.5703125" style="15" customWidth="1"/>
    <col min="13" max="14" width="6.42578125" style="15" customWidth="1"/>
    <col min="15" max="15" width="11.42578125" style="15" customWidth="1"/>
    <col min="16" max="16" width="11" style="15" customWidth="1"/>
    <col min="17" max="17" width="12.28515625" style="15" customWidth="1"/>
    <col min="18" max="18" width="4.7109375" style="15" customWidth="1"/>
    <col min="19" max="16384" width="8.85546875" style="15"/>
  </cols>
  <sheetData>
    <row r="1" spans="2:17" s="1" customFormat="1" ht="8.85" customHeight="1" thickBot="1" x14ac:dyDescent="0.2"/>
    <row r="2" spans="2:17" s="1" customFormat="1" ht="7.15" customHeight="1" thickBot="1" x14ac:dyDescent="0.2">
      <c r="F2" s="160" t="s">
        <v>0</v>
      </c>
      <c r="G2" s="160"/>
      <c r="H2" s="160"/>
      <c r="L2" s="161" t="s">
        <v>2735</v>
      </c>
      <c r="M2" s="161"/>
    </row>
    <row r="3" spans="2:17" s="1" customFormat="1" ht="5.0999999999999996" customHeight="1" thickBot="1" x14ac:dyDescent="0.2">
      <c r="F3" s="160"/>
      <c r="G3" s="160"/>
      <c r="H3" s="160"/>
      <c r="L3" s="161"/>
      <c r="M3" s="161"/>
    </row>
    <row r="4" spans="2:17" s="1" customFormat="1" ht="2.1" customHeight="1" thickBot="1" x14ac:dyDescent="0.2">
      <c r="F4" s="160"/>
      <c r="G4" s="160"/>
      <c r="H4" s="160"/>
    </row>
    <row r="5" spans="2:17" s="1" customFormat="1" ht="30.75" customHeight="1" x14ac:dyDescent="0.15"/>
    <row r="6" spans="2:17" s="1" customFormat="1" ht="6.75" customHeight="1" thickBot="1" x14ac:dyDescent="0.2">
      <c r="E6" s="164" t="s">
        <v>2736</v>
      </c>
      <c r="F6" s="164"/>
      <c r="G6" s="164"/>
      <c r="H6" s="164"/>
      <c r="I6" s="164"/>
    </row>
    <row r="7" spans="2:17" s="1" customFormat="1" ht="5.0999999999999996" customHeight="1" thickBot="1" x14ac:dyDescent="0.2">
      <c r="E7" s="164"/>
      <c r="F7" s="164"/>
      <c r="G7" s="164"/>
      <c r="H7" s="164"/>
      <c r="I7" s="164"/>
    </row>
    <row r="8" spans="2:17" s="1" customFormat="1" ht="2.1" customHeight="1" thickBot="1" x14ac:dyDescent="0.2">
      <c r="E8" s="164"/>
      <c r="F8" s="164"/>
      <c r="G8" s="164"/>
      <c r="H8" s="164"/>
      <c r="I8" s="164"/>
    </row>
    <row r="9" spans="2:17" s="1" customFormat="1" ht="9.75" customHeight="1" x14ac:dyDescent="0.15"/>
    <row r="10" spans="2:17" s="1" customFormat="1" ht="6.4" customHeight="1" x14ac:dyDescent="0.15"/>
    <row r="11" spans="2:17" s="1" customFormat="1" ht="11.85" customHeight="1" x14ac:dyDescent="0.15"/>
    <row r="12" spans="2:17" s="1" customFormat="1" ht="12.75" customHeight="1" x14ac:dyDescent="0.15"/>
    <row r="13" spans="2:17" s="1" customFormat="1" ht="14.1" customHeight="1" x14ac:dyDescent="0.15">
      <c r="B13" s="167" t="s">
        <v>815</v>
      </c>
      <c r="C13" s="163" t="s">
        <v>1994</v>
      </c>
      <c r="D13" s="163"/>
      <c r="E13" s="163"/>
      <c r="F13" s="163" t="s">
        <v>1995</v>
      </c>
      <c r="G13" s="163"/>
      <c r="H13" s="163"/>
      <c r="I13" s="174" t="s">
        <v>1996</v>
      </c>
      <c r="J13" s="174" t="s">
        <v>1997</v>
      </c>
      <c r="K13" s="174"/>
      <c r="L13" s="174"/>
      <c r="M13" s="174" t="s">
        <v>1998</v>
      </c>
      <c r="N13" s="174"/>
      <c r="O13" s="174"/>
      <c r="P13" s="174" t="s">
        <v>832</v>
      </c>
      <c r="Q13" s="174"/>
    </row>
    <row r="14" spans="2:17" s="1" customFormat="1" ht="13.15" customHeight="1" x14ac:dyDescent="0.15">
      <c r="B14" s="167"/>
      <c r="C14" s="5" t="s">
        <v>892</v>
      </c>
      <c r="D14" s="5" t="s">
        <v>1802</v>
      </c>
      <c r="E14" s="5" t="s">
        <v>1999</v>
      </c>
      <c r="F14" s="5" t="s">
        <v>892</v>
      </c>
      <c r="G14" s="5" t="s">
        <v>1802</v>
      </c>
      <c r="H14" s="5" t="s">
        <v>1999</v>
      </c>
      <c r="I14" s="174"/>
      <c r="J14" s="27" t="s">
        <v>892</v>
      </c>
      <c r="K14" s="27" t="s">
        <v>1802</v>
      </c>
      <c r="L14" s="27" t="s">
        <v>1999</v>
      </c>
      <c r="M14" s="27" t="s">
        <v>892</v>
      </c>
      <c r="N14" s="27" t="s">
        <v>1802</v>
      </c>
      <c r="O14" s="27" t="s">
        <v>1999</v>
      </c>
      <c r="P14" s="27" t="s">
        <v>892</v>
      </c>
      <c r="Q14" s="27" t="s">
        <v>1999</v>
      </c>
    </row>
    <row r="15" spans="2:17" s="1" customFormat="1" ht="11.85" customHeight="1" x14ac:dyDescent="0.15">
      <c r="B15" s="79" t="s">
        <v>816</v>
      </c>
      <c r="C15" s="8">
        <v>303880</v>
      </c>
      <c r="D15" s="8">
        <v>2983565</v>
      </c>
      <c r="E15" s="55">
        <v>1383644257</v>
      </c>
      <c r="F15" s="8">
        <v>27847</v>
      </c>
      <c r="G15" s="8">
        <v>264256</v>
      </c>
      <c r="H15" s="55">
        <v>57583679.799999997</v>
      </c>
      <c r="I15" s="8">
        <v>10265</v>
      </c>
      <c r="J15" s="8">
        <v>51236</v>
      </c>
      <c r="K15" s="8">
        <v>59156</v>
      </c>
      <c r="L15" s="55">
        <v>81873075</v>
      </c>
      <c r="M15" s="8">
        <v>65592</v>
      </c>
      <c r="N15" s="8">
        <v>87464</v>
      </c>
      <c r="O15" s="55">
        <v>92971752</v>
      </c>
      <c r="P15" s="8">
        <v>420708</v>
      </c>
      <c r="Q15" s="55">
        <v>1558489084</v>
      </c>
    </row>
    <row r="16" spans="2:17" s="1" customFormat="1" ht="11.85" customHeight="1" x14ac:dyDescent="0.15">
      <c r="B16" s="79" t="s">
        <v>817</v>
      </c>
      <c r="C16" s="10">
        <v>126164</v>
      </c>
      <c r="D16" s="10">
        <v>1252588</v>
      </c>
      <c r="E16" s="59">
        <v>572812053</v>
      </c>
      <c r="F16" s="10">
        <v>11655</v>
      </c>
      <c r="G16" s="10">
        <v>99673</v>
      </c>
      <c r="H16" s="59">
        <v>20799202.699999999</v>
      </c>
      <c r="I16" s="10">
        <v>4130</v>
      </c>
      <c r="J16" s="10">
        <v>19161</v>
      </c>
      <c r="K16" s="10">
        <v>22651</v>
      </c>
      <c r="L16" s="59">
        <v>28351937</v>
      </c>
      <c r="M16" s="10">
        <v>29743</v>
      </c>
      <c r="N16" s="10">
        <v>35895</v>
      </c>
      <c r="O16" s="59">
        <v>41064462</v>
      </c>
      <c r="P16" s="10">
        <v>175068</v>
      </c>
      <c r="Q16" s="59">
        <v>642228452</v>
      </c>
    </row>
    <row r="17" spans="2:17" s="1" customFormat="1" ht="11.85" customHeight="1" x14ac:dyDescent="0.15">
      <c r="B17" s="79" t="s">
        <v>818</v>
      </c>
      <c r="C17" s="8">
        <v>34667</v>
      </c>
      <c r="D17" s="8">
        <v>331128</v>
      </c>
      <c r="E17" s="55">
        <v>156119124</v>
      </c>
      <c r="F17" s="8">
        <v>2540</v>
      </c>
      <c r="G17" s="8">
        <v>22402</v>
      </c>
      <c r="H17" s="55">
        <v>4523766.26</v>
      </c>
      <c r="I17" s="8">
        <v>1030</v>
      </c>
      <c r="J17" s="8">
        <v>5409</v>
      </c>
      <c r="K17" s="8">
        <v>6652</v>
      </c>
      <c r="L17" s="55">
        <v>7360250</v>
      </c>
      <c r="M17" s="8">
        <v>6073</v>
      </c>
      <c r="N17" s="8">
        <v>6910</v>
      </c>
      <c r="O17" s="55">
        <v>8676507</v>
      </c>
      <c r="P17" s="8">
        <v>46149</v>
      </c>
      <c r="Q17" s="55">
        <v>172155881</v>
      </c>
    </row>
    <row r="18" spans="2:17" s="1" customFormat="1" ht="11.85" customHeight="1" x14ac:dyDescent="0.15">
      <c r="B18" s="79" t="s">
        <v>819</v>
      </c>
      <c r="C18" s="10">
        <v>102176</v>
      </c>
      <c r="D18" s="10">
        <v>979235</v>
      </c>
      <c r="E18" s="59">
        <v>470160043</v>
      </c>
      <c r="F18" s="10">
        <v>8732</v>
      </c>
      <c r="G18" s="10">
        <v>78952</v>
      </c>
      <c r="H18" s="59">
        <v>17395048.390000001</v>
      </c>
      <c r="I18" s="10">
        <v>3341</v>
      </c>
      <c r="J18" s="10">
        <v>15939</v>
      </c>
      <c r="K18" s="10">
        <v>18682</v>
      </c>
      <c r="L18" s="59">
        <v>24432411</v>
      </c>
      <c r="M18" s="10">
        <v>22759</v>
      </c>
      <c r="N18" s="10">
        <v>32114</v>
      </c>
      <c r="O18" s="59">
        <v>31804146</v>
      </c>
      <c r="P18" s="10">
        <v>140874</v>
      </c>
      <c r="Q18" s="59">
        <v>526396600</v>
      </c>
    </row>
    <row r="19" spans="2:17" s="1" customFormat="1" ht="11.85" customHeight="1" x14ac:dyDescent="0.15">
      <c r="B19" s="79" t="s">
        <v>820</v>
      </c>
      <c r="C19" s="8">
        <v>95539</v>
      </c>
      <c r="D19" s="8">
        <v>889477</v>
      </c>
      <c r="E19" s="55">
        <v>422430594</v>
      </c>
      <c r="F19" s="8">
        <v>7034</v>
      </c>
      <c r="G19" s="8">
        <v>67615</v>
      </c>
      <c r="H19" s="55">
        <v>14566290.82</v>
      </c>
      <c r="I19" s="8">
        <v>2502</v>
      </c>
      <c r="J19" s="8">
        <v>16827</v>
      </c>
      <c r="K19" s="8">
        <v>19314</v>
      </c>
      <c r="L19" s="55">
        <v>26973172</v>
      </c>
      <c r="M19" s="8">
        <v>21251</v>
      </c>
      <c r="N19" s="8">
        <v>28123</v>
      </c>
      <c r="O19" s="55">
        <v>29840391</v>
      </c>
      <c r="P19" s="8">
        <v>133617</v>
      </c>
      <c r="Q19" s="55">
        <v>479244157</v>
      </c>
    </row>
    <row r="20" spans="2:17" s="1" customFormat="1" ht="11.85" customHeight="1" x14ac:dyDescent="0.15">
      <c r="B20" s="79" t="s">
        <v>821</v>
      </c>
      <c r="C20" s="10">
        <v>119036</v>
      </c>
      <c r="D20" s="10">
        <v>1102267</v>
      </c>
      <c r="E20" s="59">
        <v>508928108</v>
      </c>
      <c r="F20" s="10">
        <v>8106</v>
      </c>
      <c r="G20" s="10">
        <v>71671</v>
      </c>
      <c r="H20" s="59">
        <v>15155361.08</v>
      </c>
      <c r="I20" s="10">
        <v>3852</v>
      </c>
      <c r="J20" s="10">
        <v>22720</v>
      </c>
      <c r="K20" s="10">
        <v>26776</v>
      </c>
      <c r="L20" s="59">
        <v>34370185</v>
      </c>
      <c r="M20" s="10">
        <v>17287</v>
      </c>
      <c r="N20" s="10">
        <v>18960</v>
      </c>
      <c r="O20" s="59">
        <v>24673410</v>
      </c>
      <c r="P20" s="10">
        <v>159240</v>
      </c>
      <c r="Q20" s="59">
        <v>568765053</v>
      </c>
    </row>
    <row r="21" spans="2:17" s="1" customFormat="1" ht="11.85" customHeight="1" x14ac:dyDescent="0.15">
      <c r="B21" s="79" t="s">
        <v>822</v>
      </c>
      <c r="C21" s="8">
        <v>74197</v>
      </c>
      <c r="D21" s="8">
        <v>706219</v>
      </c>
      <c r="E21" s="55">
        <v>336288889</v>
      </c>
      <c r="F21" s="8">
        <v>5513</v>
      </c>
      <c r="G21" s="8">
        <v>44403</v>
      </c>
      <c r="H21" s="55">
        <v>10150284.279999999</v>
      </c>
      <c r="I21" s="8">
        <v>2581</v>
      </c>
      <c r="J21" s="8">
        <v>10643</v>
      </c>
      <c r="K21" s="8">
        <v>12817</v>
      </c>
      <c r="L21" s="55">
        <v>15379498</v>
      </c>
      <c r="M21" s="8">
        <v>15599</v>
      </c>
      <c r="N21" s="8">
        <v>18432</v>
      </c>
      <c r="O21" s="55">
        <v>22880392</v>
      </c>
      <c r="P21" s="8">
        <v>100439</v>
      </c>
      <c r="Q21" s="55">
        <v>374548779</v>
      </c>
    </row>
    <row r="22" spans="2:17" s="1" customFormat="1" ht="11.85" customHeight="1" x14ac:dyDescent="0.15">
      <c r="B22" s="79" t="s">
        <v>823</v>
      </c>
      <c r="C22" s="10">
        <v>56957</v>
      </c>
      <c r="D22" s="10">
        <v>619889</v>
      </c>
      <c r="E22" s="59">
        <v>268846325</v>
      </c>
      <c r="F22" s="10">
        <v>5605</v>
      </c>
      <c r="G22" s="10">
        <v>53446</v>
      </c>
      <c r="H22" s="59">
        <v>10326483.84</v>
      </c>
      <c r="I22" s="10">
        <v>1867</v>
      </c>
      <c r="J22" s="10">
        <v>9607</v>
      </c>
      <c r="K22" s="10">
        <v>11505</v>
      </c>
      <c r="L22" s="59">
        <v>13840569</v>
      </c>
      <c r="M22" s="10">
        <v>8424</v>
      </c>
      <c r="N22" s="10">
        <v>10040</v>
      </c>
      <c r="O22" s="59">
        <v>11584253</v>
      </c>
      <c r="P22" s="10">
        <v>74988</v>
      </c>
      <c r="Q22" s="59">
        <v>294271147</v>
      </c>
    </row>
    <row r="23" spans="2:17" s="1" customFormat="1" ht="11.85" customHeight="1" x14ac:dyDescent="0.15">
      <c r="B23" s="79" t="s">
        <v>2737</v>
      </c>
      <c r="C23" s="8">
        <v>103551</v>
      </c>
      <c r="D23" s="8">
        <v>920983</v>
      </c>
      <c r="E23" s="55">
        <v>642816410</v>
      </c>
      <c r="F23" s="8">
        <v>5658</v>
      </c>
      <c r="G23" s="8">
        <v>56647</v>
      </c>
      <c r="H23" s="55">
        <v>14730165.050000001</v>
      </c>
      <c r="I23" s="8">
        <v>2109</v>
      </c>
      <c r="J23" s="8">
        <v>25000</v>
      </c>
      <c r="K23" s="8">
        <v>26974</v>
      </c>
      <c r="L23" s="55">
        <v>51985063</v>
      </c>
      <c r="M23" s="8">
        <v>28428</v>
      </c>
      <c r="N23" s="8">
        <v>34698</v>
      </c>
      <c r="O23" s="55">
        <v>48892625</v>
      </c>
      <c r="P23" s="8">
        <v>156979</v>
      </c>
      <c r="Q23" s="55">
        <v>743694098</v>
      </c>
    </row>
    <row r="24" spans="2:17" s="1" customFormat="1" ht="11.85" customHeight="1" x14ac:dyDescent="0.15">
      <c r="B24" s="79" t="s">
        <v>2738</v>
      </c>
      <c r="C24" s="10">
        <v>6758</v>
      </c>
      <c r="D24" s="10">
        <v>77505</v>
      </c>
      <c r="E24" s="59">
        <v>34825255</v>
      </c>
      <c r="F24" s="10">
        <v>851</v>
      </c>
      <c r="G24" s="10">
        <v>13870</v>
      </c>
      <c r="H24" s="59">
        <v>3157794.54</v>
      </c>
      <c r="I24" s="10">
        <v>178</v>
      </c>
      <c r="J24" s="10">
        <v>1016</v>
      </c>
      <c r="K24" s="10">
        <v>1301</v>
      </c>
      <c r="L24" s="59">
        <v>803826</v>
      </c>
      <c r="M24" s="10">
        <v>909</v>
      </c>
      <c r="N24" s="10">
        <v>1582</v>
      </c>
      <c r="O24" s="59">
        <v>1029568</v>
      </c>
      <c r="P24" s="10">
        <v>8683</v>
      </c>
      <c r="Q24" s="59">
        <v>36658649</v>
      </c>
    </row>
    <row r="25" spans="2:17" s="1" customFormat="1" ht="11.85" customHeight="1" x14ac:dyDescent="0.15">
      <c r="B25" s="79" t="s">
        <v>827</v>
      </c>
      <c r="C25" s="8">
        <v>1</v>
      </c>
      <c r="D25" s="8">
        <v>10</v>
      </c>
      <c r="E25" s="55">
        <v>6634</v>
      </c>
      <c r="F25" s="8"/>
      <c r="G25" s="8">
        <v>0</v>
      </c>
      <c r="H25" s="55"/>
      <c r="I25" s="8"/>
      <c r="J25" s="8"/>
      <c r="K25" s="8"/>
      <c r="L25" s="55"/>
      <c r="M25" s="8"/>
      <c r="N25" s="8"/>
      <c r="O25" s="55"/>
      <c r="P25" s="8">
        <v>1</v>
      </c>
      <c r="Q25" s="55">
        <v>6634</v>
      </c>
    </row>
    <row r="26" spans="2:17" s="1" customFormat="1" ht="15.4" customHeight="1" x14ac:dyDescent="0.15">
      <c r="B26" s="12" t="s">
        <v>832</v>
      </c>
      <c r="C26" s="13">
        <v>1022926</v>
      </c>
      <c r="D26" s="13">
        <v>9862866</v>
      </c>
      <c r="E26" s="61">
        <v>4796877692</v>
      </c>
      <c r="F26" s="13">
        <v>83541</v>
      </c>
      <c r="G26" s="13">
        <v>772935</v>
      </c>
      <c r="H26" s="61">
        <v>168388076.75999999</v>
      </c>
      <c r="I26" s="13">
        <v>31855</v>
      </c>
      <c r="J26" s="13">
        <v>177558</v>
      </c>
      <c r="K26" s="13">
        <v>205828</v>
      </c>
      <c r="L26" s="61">
        <v>285369986</v>
      </c>
      <c r="M26" s="13">
        <v>216065</v>
      </c>
      <c r="N26" s="13">
        <v>274218</v>
      </c>
      <c r="O26" s="61">
        <v>313417506</v>
      </c>
      <c r="P26" s="13">
        <v>1416746</v>
      </c>
      <c r="Q26" s="61">
        <v>5396458534</v>
      </c>
    </row>
    <row r="27" spans="2:17" s="1" customFormat="1" ht="14.65" customHeight="1" x14ac:dyDescent="0.15">
      <c r="B27" s="140" t="s">
        <v>2739</v>
      </c>
      <c r="C27" s="210" t="s">
        <v>2740</v>
      </c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</row>
  </sheetData>
  <mergeCells count="11">
    <mergeCell ref="P13:Q13"/>
    <mergeCell ref="C27:Q27"/>
    <mergeCell ref="F2:H4"/>
    <mergeCell ref="L2:M3"/>
    <mergeCell ref="E6:I8"/>
    <mergeCell ref="M13:O13"/>
    <mergeCell ref="B13:B14"/>
    <mergeCell ref="C13:E13"/>
    <mergeCell ref="F13:H13"/>
    <mergeCell ref="I13:I14"/>
    <mergeCell ref="J13:L13"/>
  </mergeCells>
  <pageMargins left="0.7" right="0.7" top="0.75" bottom="0.75" header="0.3" footer="0.3"/>
  <pageSetup paperSize="9" orientation="landscape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R35"/>
  <sheetViews>
    <sheetView workbookViewId="0">
      <selection activeCell="P37" sqref="P37:P39"/>
    </sheetView>
  </sheetViews>
  <sheetFormatPr defaultColWidth="8.85546875" defaultRowHeight="12.75" x14ac:dyDescent="0.2"/>
  <cols>
    <col min="1" max="1" width="1" style="15" customWidth="1"/>
    <col min="2" max="2" width="15.5703125" style="15" customWidth="1"/>
    <col min="3" max="3" width="20.28515625" style="15" customWidth="1"/>
    <col min="4" max="4" width="9.7109375" style="15" customWidth="1"/>
    <col min="5" max="5" width="7.85546875" style="15" customWidth="1"/>
    <col min="6" max="6" width="11.42578125" style="15" customWidth="1"/>
    <col min="7" max="8" width="6.42578125" style="15" customWidth="1"/>
    <col min="9" max="9" width="11" style="15" customWidth="1"/>
    <col min="10" max="12" width="6.42578125" style="15" customWidth="1"/>
    <col min="13" max="13" width="10.42578125" style="15" customWidth="1"/>
    <col min="14" max="15" width="6.42578125" style="15" customWidth="1"/>
    <col min="16" max="16" width="10.28515625" style="15" customWidth="1"/>
    <col min="17" max="17" width="8" style="15" customWidth="1"/>
    <col min="18" max="18" width="11.28515625" style="15" customWidth="1"/>
    <col min="19" max="19" width="4.7109375" style="15" customWidth="1"/>
    <col min="20" max="16384" width="8.85546875" style="15"/>
  </cols>
  <sheetData>
    <row r="1" spans="2:18" s="1" customFormat="1" ht="7.7" customHeight="1" thickBot="1" x14ac:dyDescent="0.2"/>
    <row r="2" spans="2:18" s="1" customFormat="1" ht="14.1" customHeight="1" thickBot="1" x14ac:dyDescent="0.25">
      <c r="B2" s="159"/>
      <c r="F2" s="160" t="s">
        <v>0</v>
      </c>
      <c r="G2" s="160"/>
      <c r="H2" s="160"/>
      <c r="I2" s="160"/>
      <c r="M2" s="161" t="s">
        <v>2741</v>
      </c>
      <c r="N2" s="161"/>
    </row>
    <row r="3" spans="2:18" s="1" customFormat="1" ht="2.1" customHeight="1" thickBot="1" x14ac:dyDescent="0.2">
      <c r="B3" s="159"/>
      <c r="F3" s="160"/>
      <c r="G3" s="160"/>
      <c r="H3" s="160"/>
      <c r="I3" s="160"/>
    </row>
    <row r="4" spans="2:18" s="1" customFormat="1" ht="21.4" customHeight="1" x14ac:dyDescent="0.15">
      <c r="B4" s="159"/>
    </row>
    <row r="5" spans="2:18" s="1" customFormat="1" ht="4.1500000000000004" customHeight="1" thickBot="1" x14ac:dyDescent="0.2">
      <c r="B5" s="159"/>
      <c r="F5" s="164" t="s">
        <v>2742</v>
      </c>
      <c r="G5" s="164"/>
      <c r="H5" s="164"/>
      <c r="I5" s="164"/>
      <c r="J5" s="164"/>
      <c r="K5" s="164"/>
    </row>
    <row r="6" spans="2:18" s="1" customFormat="1" ht="10.15" customHeight="1" thickBot="1" x14ac:dyDescent="0.2">
      <c r="B6" s="161" t="s">
        <v>3</v>
      </c>
      <c r="F6" s="164"/>
      <c r="G6" s="164"/>
      <c r="H6" s="164"/>
      <c r="I6" s="164"/>
      <c r="J6" s="164"/>
      <c r="K6" s="164"/>
    </row>
    <row r="7" spans="2:18" s="1" customFormat="1" ht="1.7" customHeight="1" x14ac:dyDescent="0.15">
      <c r="B7" s="161"/>
    </row>
    <row r="8" spans="2:18" s="1" customFormat="1" ht="11.85" customHeight="1" x14ac:dyDescent="0.2">
      <c r="B8" s="2" t="s">
        <v>1991</v>
      </c>
    </row>
    <row r="9" spans="2:18" s="1" customFormat="1" ht="4.7" customHeight="1" x14ac:dyDescent="0.15"/>
    <row r="10" spans="2:18" s="1" customFormat="1" ht="14.1" customHeight="1" x14ac:dyDescent="0.15">
      <c r="B10" s="200" t="s">
        <v>2743</v>
      </c>
      <c r="C10" s="167" t="s">
        <v>1993</v>
      </c>
      <c r="D10" s="163" t="s">
        <v>1994</v>
      </c>
      <c r="E10" s="163"/>
      <c r="F10" s="163"/>
      <c r="G10" s="163" t="s">
        <v>1995</v>
      </c>
      <c r="H10" s="163"/>
      <c r="I10" s="163"/>
      <c r="J10" s="174" t="s">
        <v>1996</v>
      </c>
      <c r="K10" s="174" t="s">
        <v>1997</v>
      </c>
      <c r="L10" s="174"/>
      <c r="M10" s="174"/>
      <c r="N10" s="174" t="s">
        <v>1998</v>
      </c>
      <c r="O10" s="174"/>
      <c r="P10" s="174"/>
      <c r="Q10" s="174" t="s">
        <v>832</v>
      </c>
      <c r="R10" s="174"/>
    </row>
    <row r="11" spans="2:18" s="1" customFormat="1" ht="12.75" customHeight="1" x14ac:dyDescent="0.15">
      <c r="B11" s="200"/>
      <c r="C11" s="167"/>
      <c r="D11" s="5" t="s">
        <v>892</v>
      </c>
      <c r="E11" s="5" t="s">
        <v>1802</v>
      </c>
      <c r="F11" s="5" t="s">
        <v>1999</v>
      </c>
      <c r="G11" s="5" t="s">
        <v>892</v>
      </c>
      <c r="H11" s="5" t="s">
        <v>1802</v>
      </c>
      <c r="I11" s="5" t="s">
        <v>1999</v>
      </c>
      <c r="J11" s="174"/>
      <c r="K11" s="27" t="s">
        <v>892</v>
      </c>
      <c r="L11" s="27" t="s">
        <v>1802</v>
      </c>
      <c r="M11" s="27" t="s">
        <v>1999</v>
      </c>
      <c r="N11" s="27" t="s">
        <v>892</v>
      </c>
      <c r="O11" s="27" t="s">
        <v>1802</v>
      </c>
      <c r="P11" s="27" t="s">
        <v>1999</v>
      </c>
      <c r="Q11" s="27" t="s">
        <v>892</v>
      </c>
      <c r="R11" s="27" t="s">
        <v>1999</v>
      </c>
    </row>
    <row r="12" spans="2:18" s="1" customFormat="1" ht="10.7" customHeight="1" x14ac:dyDescent="0.15">
      <c r="B12" s="174" t="s">
        <v>875</v>
      </c>
      <c r="C12" s="79" t="s">
        <v>2000</v>
      </c>
      <c r="D12" s="8">
        <v>89169</v>
      </c>
      <c r="E12" s="8">
        <v>674038</v>
      </c>
      <c r="F12" s="55">
        <v>569762071</v>
      </c>
      <c r="G12" s="8">
        <v>5437</v>
      </c>
      <c r="H12" s="53">
        <v>52655</v>
      </c>
      <c r="I12" s="53">
        <v>16462795.33</v>
      </c>
      <c r="J12" s="8">
        <v>2998</v>
      </c>
      <c r="K12" s="8">
        <v>26122</v>
      </c>
      <c r="L12" s="8">
        <v>28311</v>
      </c>
      <c r="M12" s="55">
        <v>63773125</v>
      </c>
      <c r="N12" s="8">
        <v>29618</v>
      </c>
      <c r="O12" s="8">
        <v>31543</v>
      </c>
      <c r="P12" s="55">
        <v>52364630</v>
      </c>
      <c r="Q12" s="8">
        <v>144909</v>
      </c>
      <c r="R12" s="55">
        <v>685899826</v>
      </c>
    </row>
    <row r="13" spans="2:18" s="1" customFormat="1" ht="10.7" customHeight="1" x14ac:dyDescent="0.15">
      <c r="B13" s="174"/>
      <c r="C13" s="79" t="s">
        <v>2001</v>
      </c>
      <c r="D13" s="10">
        <v>23473</v>
      </c>
      <c r="E13" s="10">
        <v>569379</v>
      </c>
      <c r="F13" s="59">
        <v>178166382</v>
      </c>
      <c r="G13" s="10">
        <v>4079</v>
      </c>
      <c r="H13" s="57">
        <v>41430</v>
      </c>
      <c r="I13" s="57">
        <v>5057708.3899999997</v>
      </c>
      <c r="J13" s="10"/>
      <c r="K13" s="10"/>
      <c r="L13" s="10"/>
      <c r="M13" s="59"/>
      <c r="N13" s="10">
        <v>863</v>
      </c>
      <c r="O13" s="10">
        <v>4325</v>
      </c>
      <c r="P13" s="59">
        <v>1089694</v>
      </c>
      <c r="Q13" s="10">
        <v>24336</v>
      </c>
      <c r="R13" s="59">
        <v>179256076</v>
      </c>
    </row>
    <row r="14" spans="2:18" s="1" customFormat="1" ht="10.7" customHeight="1" x14ac:dyDescent="0.15">
      <c r="B14" s="174"/>
      <c r="C14" s="79" t="s">
        <v>2002</v>
      </c>
      <c r="D14" s="8">
        <v>2909</v>
      </c>
      <c r="E14" s="8">
        <v>29886</v>
      </c>
      <c r="F14" s="55">
        <v>6241063</v>
      </c>
      <c r="G14" s="8">
        <v>29</v>
      </c>
      <c r="H14" s="53">
        <v>1612</v>
      </c>
      <c r="I14" s="53">
        <v>151677.6</v>
      </c>
      <c r="J14" s="8"/>
      <c r="K14" s="8"/>
      <c r="L14" s="8"/>
      <c r="M14" s="55"/>
      <c r="N14" s="8"/>
      <c r="O14" s="8"/>
      <c r="P14" s="55"/>
      <c r="Q14" s="8">
        <v>2909</v>
      </c>
      <c r="R14" s="55">
        <v>6241063</v>
      </c>
    </row>
    <row r="15" spans="2:18" s="1" customFormat="1" ht="10.7" customHeight="1" x14ac:dyDescent="0.15">
      <c r="B15" s="170" t="s">
        <v>2744</v>
      </c>
      <c r="C15" s="170"/>
      <c r="D15" s="13">
        <v>115551</v>
      </c>
      <c r="E15" s="13">
        <v>1273303</v>
      </c>
      <c r="F15" s="61">
        <v>754169516</v>
      </c>
      <c r="G15" s="13">
        <v>9545</v>
      </c>
      <c r="H15" s="13">
        <v>95697</v>
      </c>
      <c r="I15" s="61">
        <v>21672181.32</v>
      </c>
      <c r="J15" s="13">
        <v>2998</v>
      </c>
      <c r="K15" s="13">
        <v>26122</v>
      </c>
      <c r="L15" s="13">
        <v>28311</v>
      </c>
      <c r="M15" s="61">
        <v>63773125</v>
      </c>
      <c r="N15" s="13">
        <v>30481</v>
      </c>
      <c r="O15" s="13">
        <v>35868</v>
      </c>
      <c r="P15" s="61">
        <v>53454324</v>
      </c>
      <c r="Q15" s="13">
        <v>172154</v>
      </c>
      <c r="R15" s="61">
        <v>871396965</v>
      </c>
    </row>
    <row r="16" spans="2:18" s="1" customFormat="1" ht="10.7" customHeight="1" x14ac:dyDescent="0.15">
      <c r="B16" s="174" t="s">
        <v>874</v>
      </c>
      <c r="C16" s="79" t="s">
        <v>2000</v>
      </c>
      <c r="D16" s="10">
        <v>23896</v>
      </c>
      <c r="E16" s="10">
        <v>162677</v>
      </c>
      <c r="F16" s="59">
        <v>89370923</v>
      </c>
      <c r="G16" s="10">
        <v>1491</v>
      </c>
      <c r="H16" s="57">
        <v>10714</v>
      </c>
      <c r="I16" s="57">
        <v>2514142.21</v>
      </c>
      <c r="J16" s="10">
        <v>688</v>
      </c>
      <c r="K16" s="10">
        <v>3841</v>
      </c>
      <c r="L16" s="10">
        <v>4695</v>
      </c>
      <c r="M16" s="59">
        <v>5137488</v>
      </c>
      <c r="N16" s="10">
        <v>6226</v>
      </c>
      <c r="O16" s="10">
        <v>6606</v>
      </c>
      <c r="P16" s="59">
        <v>8409041</v>
      </c>
      <c r="Q16" s="10">
        <v>33963</v>
      </c>
      <c r="R16" s="59">
        <v>102917452</v>
      </c>
    </row>
    <row r="17" spans="2:18" s="1" customFormat="1" ht="10.7" customHeight="1" x14ac:dyDescent="0.15">
      <c r="B17" s="174"/>
      <c r="C17" s="79" t="s">
        <v>2001</v>
      </c>
      <c r="D17" s="8">
        <v>3579</v>
      </c>
      <c r="E17" s="8">
        <v>109512</v>
      </c>
      <c r="F17" s="55">
        <v>39016790</v>
      </c>
      <c r="G17" s="8">
        <v>423</v>
      </c>
      <c r="H17" s="53">
        <v>4516</v>
      </c>
      <c r="I17" s="53">
        <v>585261.09</v>
      </c>
      <c r="J17" s="8"/>
      <c r="K17" s="8"/>
      <c r="L17" s="8"/>
      <c r="M17" s="55"/>
      <c r="N17" s="8">
        <v>126</v>
      </c>
      <c r="O17" s="8">
        <v>1328</v>
      </c>
      <c r="P17" s="55">
        <v>363671</v>
      </c>
      <c r="Q17" s="8">
        <v>3705</v>
      </c>
      <c r="R17" s="55">
        <v>39380461</v>
      </c>
    </row>
    <row r="18" spans="2:18" s="1" customFormat="1" ht="10.7" customHeight="1" x14ac:dyDescent="0.15">
      <c r="B18" s="174"/>
      <c r="C18" s="79" t="s">
        <v>2002</v>
      </c>
      <c r="D18" s="10">
        <v>629</v>
      </c>
      <c r="E18" s="10">
        <v>2620</v>
      </c>
      <c r="F18" s="59">
        <v>564612</v>
      </c>
      <c r="G18" s="10">
        <v>4</v>
      </c>
      <c r="H18" s="57">
        <v>29</v>
      </c>
      <c r="I18" s="57">
        <v>2728.6</v>
      </c>
      <c r="J18" s="10"/>
      <c r="K18" s="10"/>
      <c r="L18" s="10"/>
      <c r="M18" s="59"/>
      <c r="N18" s="10"/>
      <c r="O18" s="10"/>
      <c r="P18" s="59"/>
      <c r="Q18" s="10">
        <v>629</v>
      </c>
      <c r="R18" s="59">
        <v>564612</v>
      </c>
    </row>
    <row r="19" spans="2:18" s="1" customFormat="1" ht="10.7" customHeight="1" x14ac:dyDescent="0.15">
      <c r="B19" s="170" t="s">
        <v>2745</v>
      </c>
      <c r="C19" s="170"/>
      <c r="D19" s="13">
        <v>28104</v>
      </c>
      <c r="E19" s="13">
        <v>274809</v>
      </c>
      <c r="F19" s="61">
        <v>128952325</v>
      </c>
      <c r="G19" s="13">
        <v>1918</v>
      </c>
      <c r="H19" s="13">
        <v>15259</v>
      </c>
      <c r="I19" s="61">
        <v>3102131.9</v>
      </c>
      <c r="J19" s="13">
        <v>688</v>
      </c>
      <c r="K19" s="13">
        <v>3841</v>
      </c>
      <c r="L19" s="13">
        <v>4695</v>
      </c>
      <c r="M19" s="61">
        <v>5137488</v>
      </c>
      <c r="N19" s="13">
        <v>6352</v>
      </c>
      <c r="O19" s="13">
        <v>7934</v>
      </c>
      <c r="P19" s="61">
        <v>8772712</v>
      </c>
      <c r="Q19" s="13">
        <v>38297</v>
      </c>
      <c r="R19" s="61">
        <v>142862525</v>
      </c>
    </row>
    <row r="20" spans="2:18" s="1" customFormat="1" ht="10.7" customHeight="1" x14ac:dyDescent="0.15">
      <c r="B20" s="174" t="s">
        <v>873</v>
      </c>
      <c r="C20" s="79" t="s">
        <v>2000</v>
      </c>
      <c r="D20" s="8">
        <v>135890</v>
      </c>
      <c r="E20" s="8">
        <v>862887</v>
      </c>
      <c r="F20" s="55">
        <v>657823525</v>
      </c>
      <c r="G20" s="8">
        <v>5967</v>
      </c>
      <c r="H20" s="53">
        <v>45436</v>
      </c>
      <c r="I20" s="53">
        <v>10636861.35</v>
      </c>
      <c r="J20" s="8">
        <v>3298</v>
      </c>
      <c r="K20" s="8">
        <v>44375</v>
      </c>
      <c r="L20" s="8">
        <v>47826</v>
      </c>
      <c r="M20" s="55">
        <v>83563595</v>
      </c>
      <c r="N20" s="8">
        <v>47942</v>
      </c>
      <c r="O20" s="8">
        <v>49749</v>
      </c>
      <c r="P20" s="55">
        <v>74409820</v>
      </c>
      <c r="Q20" s="8">
        <v>228207</v>
      </c>
      <c r="R20" s="55">
        <v>815796940</v>
      </c>
    </row>
    <row r="21" spans="2:18" s="1" customFormat="1" ht="10.7" customHeight="1" x14ac:dyDescent="0.15">
      <c r="B21" s="174"/>
      <c r="C21" s="79" t="s">
        <v>2001</v>
      </c>
      <c r="D21" s="10">
        <v>41872</v>
      </c>
      <c r="E21" s="10">
        <v>990656</v>
      </c>
      <c r="F21" s="59">
        <v>296706704</v>
      </c>
      <c r="G21" s="10">
        <v>4662</v>
      </c>
      <c r="H21" s="57">
        <v>37776</v>
      </c>
      <c r="I21" s="57">
        <v>4192522.55</v>
      </c>
      <c r="J21" s="10"/>
      <c r="K21" s="10"/>
      <c r="L21" s="10"/>
      <c r="M21" s="59"/>
      <c r="N21" s="10">
        <v>842</v>
      </c>
      <c r="O21" s="10">
        <v>12478</v>
      </c>
      <c r="P21" s="59">
        <v>3269636</v>
      </c>
      <c r="Q21" s="10">
        <v>42714</v>
      </c>
      <c r="R21" s="59">
        <v>299976340</v>
      </c>
    </row>
    <row r="22" spans="2:18" s="1" customFormat="1" ht="10.7" customHeight="1" x14ac:dyDescent="0.15">
      <c r="B22" s="174"/>
      <c r="C22" s="79" t="s">
        <v>2002</v>
      </c>
      <c r="D22" s="8">
        <v>7855</v>
      </c>
      <c r="E22" s="8">
        <v>142159</v>
      </c>
      <c r="F22" s="55">
        <v>24874910</v>
      </c>
      <c r="G22" s="8">
        <v>69</v>
      </c>
      <c r="H22" s="53">
        <v>1908</v>
      </c>
      <c r="I22" s="53">
        <v>176796.52</v>
      </c>
      <c r="J22" s="8"/>
      <c r="K22" s="8"/>
      <c r="L22" s="8"/>
      <c r="M22" s="55"/>
      <c r="N22" s="8"/>
      <c r="O22" s="8"/>
      <c r="P22" s="55"/>
      <c r="Q22" s="8">
        <v>7855</v>
      </c>
      <c r="R22" s="55">
        <v>24874910</v>
      </c>
    </row>
    <row r="23" spans="2:18" s="1" customFormat="1" ht="10.7" customHeight="1" x14ac:dyDescent="0.15">
      <c r="B23" s="174"/>
      <c r="C23" s="79" t="s">
        <v>2071</v>
      </c>
      <c r="D23" s="10"/>
      <c r="E23" s="10"/>
      <c r="F23" s="59"/>
      <c r="G23" s="10"/>
      <c r="H23" s="57"/>
      <c r="I23" s="57"/>
      <c r="J23" s="10"/>
      <c r="K23" s="10"/>
      <c r="L23" s="10"/>
      <c r="M23" s="59"/>
      <c r="N23" s="10"/>
      <c r="O23" s="10"/>
      <c r="P23" s="59"/>
      <c r="Q23" s="10">
        <v>197</v>
      </c>
      <c r="R23" s="59">
        <v>793350</v>
      </c>
    </row>
    <row r="24" spans="2:18" s="1" customFormat="1" ht="10.7" customHeight="1" x14ac:dyDescent="0.15">
      <c r="B24" s="170" t="s">
        <v>2746</v>
      </c>
      <c r="C24" s="170"/>
      <c r="D24" s="13">
        <v>185617</v>
      </c>
      <c r="E24" s="13">
        <v>1995702</v>
      </c>
      <c r="F24" s="61">
        <v>979405139</v>
      </c>
      <c r="G24" s="13">
        <v>10698</v>
      </c>
      <c r="H24" s="13">
        <v>85120</v>
      </c>
      <c r="I24" s="61">
        <v>15006180.42</v>
      </c>
      <c r="J24" s="13">
        <v>3298</v>
      </c>
      <c r="K24" s="13">
        <v>44375</v>
      </c>
      <c r="L24" s="13">
        <v>47826</v>
      </c>
      <c r="M24" s="61">
        <v>83563595</v>
      </c>
      <c r="N24" s="13">
        <v>48784</v>
      </c>
      <c r="O24" s="13">
        <v>62227</v>
      </c>
      <c r="P24" s="61">
        <v>77679456</v>
      </c>
      <c r="Q24" s="13">
        <v>278973</v>
      </c>
      <c r="R24" s="61">
        <v>1141441540</v>
      </c>
    </row>
    <row r="25" spans="2:18" s="1" customFormat="1" ht="10.7" customHeight="1" x14ac:dyDescent="0.15">
      <c r="B25" s="174" t="s">
        <v>877</v>
      </c>
      <c r="C25" s="79" t="s">
        <v>2000</v>
      </c>
      <c r="D25" s="8">
        <v>579879</v>
      </c>
      <c r="E25" s="8">
        <v>5040332</v>
      </c>
      <c r="F25" s="55">
        <v>2411167516</v>
      </c>
      <c r="G25" s="8">
        <v>52742</v>
      </c>
      <c r="H25" s="53">
        <v>490232</v>
      </c>
      <c r="I25" s="53">
        <v>111763612.83</v>
      </c>
      <c r="J25" s="8">
        <v>22029</v>
      </c>
      <c r="K25" s="8">
        <v>89099</v>
      </c>
      <c r="L25" s="8">
        <v>108430</v>
      </c>
      <c r="M25" s="55">
        <v>116727600</v>
      </c>
      <c r="N25" s="8">
        <v>113696</v>
      </c>
      <c r="O25" s="8">
        <v>148008</v>
      </c>
      <c r="P25" s="55">
        <v>152711796</v>
      </c>
      <c r="Q25" s="8">
        <v>782674</v>
      </c>
      <c r="R25" s="55">
        <v>2680606912</v>
      </c>
    </row>
    <row r="26" spans="2:18" s="1" customFormat="1" ht="10.7" customHeight="1" x14ac:dyDescent="0.15">
      <c r="B26" s="174"/>
      <c r="C26" s="79" t="s">
        <v>2001</v>
      </c>
      <c r="D26" s="10">
        <v>20881</v>
      </c>
      <c r="E26" s="10">
        <v>502363</v>
      </c>
      <c r="F26" s="59">
        <v>148568812</v>
      </c>
      <c r="G26" s="10">
        <v>2962</v>
      </c>
      <c r="H26" s="57">
        <v>29587</v>
      </c>
      <c r="I26" s="57">
        <v>3412064.68</v>
      </c>
      <c r="J26" s="10"/>
      <c r="K26" s="10"/>
      <c r="L26" s="10"/>
      <c r="M26" s="59"/>
      <c r="N26" s="10">
        <v>23</v>
      </c>
      <c r="O26" s="10">
        <v>722</v>
      </c>
      <c r="P26" s="59">
        <v>201019</v>
      </c>
      <c r="Q26" s="10">
        <v>20904</v>
      </c>
      <c r="R26" s="59">
        <v>148769831</v>
      </c>
    </row>
    <row r="27" spans="2:18" s="1" customFormat="1" ht="10.7" customHeight="1" x14ac:dyDescent="0.15">
      <c r="B27" s="174"/>
      <c r="C27" s="79" t="s">
        <v>2002</v>
      </c>
      <c r="D27" s="8">
        <v>21499</v>
      </c>
      <c r="E27" s="8">
        <v>188982</v>
      </c>
      <c r="F27" s="55">
        <v>41471082</v>
      </c>
      <c r="G27" s="8">
        <v>67</v>
      </c>
      <c r="H27" s="53">
        <v>981</v>
      </c>
      <c r="I27" s="53">
        <v>92306.96</v>
      </c>
      <c r="J27" s="8"/>
      <c r="K27" s="8"/>
      <c r="L27" s="8"/>
      <c r="M27" s="55"/>
      <c r="N27" s="8"/>
      <c r="O27" s="8"/>
      <c r="P27" s="55"/>
      <c r="Q27" s="8">
        <v>21499</v>
      </c>
      <c r="R27" s="55">
        <v>41471082</v>
      </c>
    </row>
    <row r="28" spans="2:18" s="1" customFormat="1" ht="10.7" customHeight="1" x14ac:dyDescent="0.15">
      <c r="B28" s="170" t="s">
        <v>2747</v>
      </c>
      <c r="C28" s="170"/>
      <c r="D28" s="13">
        <v>622259</v>
      </c>
      <c r="E28" s="13">
        <v>5731677</v>
      </c>
      <c r="F28" s="61">
        <v>2601207410</v>
      </c>
      <c r="G28" s="13">
        <v>55771</v>
      </c>
      <c r="H28" s="13">
        <v>520800</v>
      </c>
      <c r="I28" s="61">
        <v>115267984.47</v>
      </c>
      <c r="J28" s="13">
        <v>22029</v>
      </c>
      <c r="K28" s="13">
        <v>89099</v>
      </c>
      <c r="L28" s="13">
        <v>108430</v>
      </c>
      <c r="M28" s="61">
        <v>116727600</v>
      </c>
      <c r="N28" s="13">
        <v>113719</v>
      </c>
      <c r="O28" s="13">
        <v>148730</v>
      </c>
      <c r="P28" s="61">
        <v>152912815</v>
      </c>
      <c r="Q28" s="13">
        <v>825077</v>
      </c>
      <c r="R28" s="61">
        <v>2870847825</v>
      </c>
    </row>
    <row r="29" spans="2:18" s="1" customFormat="1" ht="10.7" customHeight="1" x14ac:dyDescent="0.15">
      <c r="B29" s="174" t="s">
        <v>878</v>
      </c>
      <c r="C29" s="79" t="s">
        <v>2000</v>
      </c>
      <c r="D29" s="10">
        <v>67855</v>
      </c>
      <c r="E29" s="10">
        <v>561115</v>
      </c>
      <c r="F29" s="59">
        <v>325818288</v>
      </c>
      <c r="G29" s="10">
        <v>5578</v>
      </c>
      <c r="H29" s="57">
        <v>55761</v>
      </c>
      <c r="I29" s="57">
        <v>13305263.08</v>
      </c>
      <c r="J29" s="10">
        <v>2842</v>
      </c>
      <c r="K29" s="10">
        <v>14121</v>
      </c>
      <c r="L29" s="10">
        <v>16566</v>
      </c>
      <c r="M29" s="59">
        <v>16168178</v>
      </c>
      <c r="N29" s="10">
        <v>16729</v>
      </c>
      <c r="O29" s="10">
        <v>19459</v>
      </c>
      <c r="P29" s="59">
        <v>20598199</v>
      </c>
      <c r="Q29" s="10">
        <v>98705</v>
      </c>
      <c r="R29" s="59">
        <v>362584665</v>
      </c>
    </row>
    <row r="30" spans="2:18" s="1" customFormat="1" ht="10.7" customHeight="1" x14ac:dyDescent="0.15">
      <c r="B30" s="174"/>
      <c r="C30" s="79" t="s">
        <v>2001</v>
      </c>
      <c r="D30" s="8">
        <v>713</v>
      </c>
      <c r="E30" s="8">
        <v>9594</v>
      </c>
      <c r="F30" s="55">
        <v>2865800</v>
      </c>
      <c r="G30" s="8">
        <v>31</v>
      </c>
      <c r="H30" s="53">
        <v>298</v>
      </c>
      <c r="I30" s="53">
        <v>34335.57</v>
      </c>
      <c r="J30" s="8"/>
      <c r="K30" s="8"/>
      <c r="L30" s="8"/>
      <c r="M30" s="55"/>
      <c r="N30" s="8"/>
      <c r="O30" s="8"/>
      <c r="P30" s="55"/>
      <c r="Q30" s="8">
        <v>713</v>
      </c>
      <c r="R30" s="55">
        <v>2865800</v>
      </c>
    </row>
    <row r="31" spans="2:18" s="1" customFormat="1" ht="10.7" customHeight="1" x14ac:dyDescent="0.15">
      <c r="B31" s="174"/>
      <c r="C31" s="79" t="s">
        <v>2002</v>
      </c>
      <c r="D31" s="10">
        <v>2827</v>
      </c>
      <c r="E31" s="10">
        <v>16666</v>
      </c>
      <c r="F31" s="59">
        <v>4459214</v>
      </c>
      <c r="G31" s="10"/>
      <c r="H31" s="57">
        <v>0</v>
      </c>
      <c r="I31" s="57"/>
      <c r="J31" s="10"/>
      <c r="K31" s="10"/>
      <c r="L31" s="10"/>
      <c r="M31" s="59"/>
      <c r="N31" s="10"/>
      <c r="O31" s="10"/>
      <c r="P31" s="59"/>
      <c r="Q31" s="10">
        <v>2827</v>
      </c>
      <c r="R31" s="59">
        <v>4459214</v>
      </c>
    </row>
    <row r="32" spans="2:18" s="1" customFormat="1" ht="10.7" customHeight="1" x14ac:dyDescent="0.15">
      <c r="B32" s="170" t="s">
        <v>2748</v>
      </c>
      <c r="C32" s="170"/>
      <c r="D32" s="13">
        <v>71395</v>
      </c>
      <c r="E32" s="13">
        <v>587375</v>
      </c>
      <c r="F32" s="61">
        <v>333143302</v>
      </c>
      <c r="G32" s="13">
        <v>5609</v>
      </c>
      <c r="H32" s="13">
        <v>56059</v>
      </c>
      <c r="I32" s="61">
        <v>13339598.65</v>
      </c>
      <c r="J32" s="13">
        <v>2842</v>
      </c>
      <c r="K32" s="13">
        <v>14121</v>
      </c>
      <c r="L32" s="13">
        <v>16566</v>
      </c>
      <c r="M32" s="61">
        <v>16168178</v>
      </c>
      <c r="N32" s="13">
        <v>16729</v>
      </c>
      <c r="O32" s="13">
        <v>19459</v>
      </c>
      <c r="P32" s="61">
        <v>20598199</v>
      </c>
      <c r="Q32" s="13">
        <v>102245</v>
      </c>
      <c r="R32" s="61">
        <v>369909679</v>
      </c>
    </row>
    <row r="33" spans="2:18" s="1" customFormat="1" ht="11.65" customHeight="1" x14ac:dyDescent="0.15">
      <c r="B33" s="170" t="s">
        <v>2183</v>
      </c>
      <c r="C33" s="170"/>
      <c r="D33" s="13">
        <v>1022926</v>
      </c>
      <c r="E33" s="13">
        <v>9862866</v>
      </c>
      <c r="F33" s="61">
        <v>4796877692</v>
      </c>
      <c r="G33" s="13">
        <v>83541</v>
      </c>
      <c r="H33" s="13">
        <v>772935</v>
      </c>
      <c r="I33" s="61">
        <v>168388076.75999999</v>
      </c>
      <c r="J33" s="13">
        <v>31855</v>
      </c>
      <c r="K33" s="13">
        <v>177558</v>
      </c>
      <c r="L33" s="60">
        <v>205828</v>
      </c>
      <c r="M33" s="61">
        <v>285369986</v>
      </c>
      <c r="N33" s="13">
        <v>216065</v>
      </c>
      <c r="O33" s="13">
        <v>274218</v>
      </c>
      <c r="P33" s="61">
        <v>313417506</v>
      </c>
      <c r="Q33" s="13">
        <v>1416746</v>
      </c>
      <c r="R33" s="61">
        <v>5396458534</v>
      </c>
    </row>
    <row r="34" spans="2:18" s="1" customFormat="1" ht="12.75" customHeight="1" x14ac:dyDescent="0.15">
      <c r="B34" s="211" t="s">
        <v>2749</v>
      </c>
      <c r="C34" s="211"/>
      <c r="D34" s="210" t="s">
        <v>2750</v>
      </c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</row>
    <row r="35" spans="2:18" s="1" customFormat="1" ht="13.15" customHeight="1" x14ac:dyDescent="0.15">
      <c r="B35" s="211" t="s">
        <v>2751</v>
      </c>
      <c r="C35" s="211"/>
      <c r="D35" s="210" t="s">
        <v>2752</v>
      </c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</row>
  </sheetData>
  <mergeCells count="28">
    <mergeCell ref="B35:C35"/>
    <mergeCell ref="D35:R35"/>
    <mergeCell ref="B28:C28"/>
    <mergeCell ref="B32:C32"/>
    <mergeCell ref="B33:C33"/>
    <mergeCell ref="B34:C34"/>
    <mergeCell ref="D34:R34"/>
    <mergeCell ref="B29:B31"/>
    <mergeCell ref="K10:M10"/>
    <mergeCell ref="N10:P10"/>
    <mergeCell ref="Q10:R10"/>
    <mergeCell ref="B12:B14"/>
    <mergeCell ref="B15:C15"/>
    <mergeCell ref="B16:B18"/>
    <mergeCell ref="B10:B11"/>
    <mergeCell ref="C10:C11"/>
    <mergeCell ref="D10:F10"/>
    <mergeCell ref="G10:I10"/>
    <mergeCell ref="J10:J11"/>
    <mergeCell ref="B19:C19"/>
    <mergeCell ref="B20:B23"/>
    <mergeCell ref="B24:C24"/>
    <mergeCell ref="B25:B27"/>
    <mergeCell ref="B2:B5"/>
    <mergeCell ref="F2:I3"/>
    <mergeCell ref="M2:N2"/>
    <mergeCell ref="F5:K6"/>
    <mergeCell ref="B6:B7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N37"/>
  <sheetViews>
    <sheetView topLeftCell="A2" workbookViewId="0">
      <selection activeCell="N35" sqref="N35:N36"/>
    </sheetView>
  </sheetViews>
  <sheetFormatPr defaultColWidth="8.85546875" defaultRowHeight="12.75" x14ac:dyDescent="0.2"/>
  <cols>
    <col min="1" max="1" width="0.7109375" style="15" customWidth="1"/>
    <col min="2" max="2" width="0.42578125" style="15" customWidth="1"/>
    <col min="3" max="3" width="20.7109375" style="15" customWidth="1"/>
    <col min="4" max="5" width="9.28515625" style="15" customWidth="1"/>
    <col min="6" max="6" width="8.140625" style="15" customWidth="1"/>
    <col min="7" max="7" width="9.5703125" style="15" customWidth="1"/>
    <col min="8" max="8" width="9" style="15" customWidth="1"/>
    <col min="9" max="10" width="9.28515625" style="15" customWidth="1"/>
    <col min="11" max="11" width="7.140625" style="15" customWidth="1"/>
    <col min="12" max="12" width="2" style="15" customWidth="1"/>
    <col min="13" max="13" width="10.85546875" style="15" customWidth="1"/>
    <col min="14" max="14" width="31" style="15" customWidth="1"/>
    <col min="15" max="15" width="4.7109375" style="15" customWidth="1"/>
    <col min="16" max="16384" width="8.85546875" style="15"/>
  </cols>
  <sheetData>
    <row r="1" spans="2:14" s="1" customFormat="1" ht="8.85" customHeight="1" thickBot="1" x14ac:dyDescent="0.2"/>
    <row r="2" spans="2:14" s="1" customFormat="1" ht="12.75" customHeight="1" thickBot="1" x14ac:dyDescent="0.25">
      <c r="B2" s="159"/>
      <c r="H2" s="160" t="s">
        <v>0</v>
      </c>
      <c r="I2" s="160"/>
      <c r="J2" s="160"/>
      <c r="N2" s="2" t="s">
        <v>2753</v>
      </c>
    </row>
    <row r="3" spans="2:14" s="1" customFormat="1" ht="2.1" customHeight="1" thickBot="1" x14ac:dyDescent="0.2">
      <c r="B3" s="159"/>
      <c r="H3" s="160"/>
      <c r="I3" s="160"/>
      <c r="J3" s="160"/>
    </row>
    <row r="4" spans="2:14" s="1" customFormat="1" ht="16.149999999999999" customHeight="1" x14ac:dyDescent="0.15">
      <c r="B4" s="159"/>
    </row>
    <row r="5" spans="2:14" s="1" customFormat="1" ht="11.1" customHeight="1" thickBot="1" x14ac:dyDescent="0.2">
      <c r="B5" s="159"/>
      <c r="H5" s="188" t="s">
        <v>2754</v>
      </c>
      <c r="I5" s="188"/>
      <c r="J5" s="188"/>
      <c r="K5" s="188"/>
      <c r="L5" s="188"/>
    </row>
    <row r="6" spans="2:14" s="1" customFormat="1" ht="3.4" customHeight="1" thickBot="1" x14ac:dyDescent="0.2">
      <c r="H6" s="188"/>
      <c r="I6" s="188"/>
      <c r="J6" s="188"/>
      <c r="K6" s="188"/>
      <c r="L6" s="188"/>
    </row>
    <row r="7" spans="2:14" s="1" customFormat="1" ht="11.85" customHeight="1" x14ac:dyDescent="0.2">
      <c r="C7" s="2" t="s">
        <v>3</v>
      </c>
    </row>
    <row r="8" spans="2:14" s="1" customFormat="1" ht="6" customHeight="1" x14ac:dyDescent="0.15"/>
    <row r="9" spans="2:14" s="1" customFormat="1" ht="11.85" customHeight="1" x14ac:dyDescent="0.2">
      <c r="C9" s="2" t="s">
        <v>2755</v>
      </c>
    </row>
    <row r="10" spans="2:14" s="1" customFormat="1" ht="6" customHeight="1" x14ac:dyDescent="0.15"/>
    <row r="11" spans="2:14" s="1" customFormat="1" ht="11.85" customHeight="1" x14ac:dyDescent="0.2">
      <c r="C11" s="2" t="s">
        <v>2756</v>
      </c>
    </row>
    <row r="12" spans="2:14" s="1" customFormat="1" ht="4.7" customHeight="1" x14ac:dyDescent="0.15"/>
    <row r="13" spans="2:14" s="1" customFormat="1" ht="13.15" customHeight="1" x14ac:dyDescent="0.2">
      <c r="C13" s="25"/>
      <c r="D13" s="173"/>
      <c r="E13" s="173"/>
      <c r="F13" s="167" t="s">
        <v>860</v>
      </c>
      <c r="G13" s="167"/>
      <c r="H13" s="167"/>
      <c r="I13" s="167" t="s">
        <v>851</v>
      </c>
      <c r="J13" s="167"/>
    </row>
    <row r="14" spans="2:14" s="1" customFormat="1" ht="14.65" customHeight="1" x14ac:dyDescent="0.15">
      <c r="C14" s="26" t="s">
        <v>815</v>
      </c>
      <c r="D14" s="50" t="s">
        <v>2757</v>
      </c>
      <c r="E14" s="50" t="s">
        <v>859</v>
      </c>
      <c r="F14" s="50" t="s">
        <v>2758</v>
      </c>
      <c r="G14" s="50" t="s">
        <v>2759</v>
      </c>
      <c r="H14" s="27" t="s">
        <v>867</v>
      </c>
      <c r="I14" s="27" t="s">
        <v>890</v>
      </c>
      <c r="J14" s="27" t="s">
        <v>1802</v>
      </c>
    </row>
    <row r="15" spans="2:14" s="1" customFormat="1" ht="11.85" customHeight="1" x14ac:dyDescent="0.15">
      <c r="C15" s="17" t="s">
        <v>2760</v>
      </c>
      <c r="D15" s="8">
        <v>22178</v>
      </c>
      <c r="E15" s="8">
        <v>4289</v>
      </c>
      <c r="F15" s="8">
        <v>17889</v>
      </c>
      <c r="G15" s="76">
        <v>8.9626586170272198</v>
      </c>
      <c r="H15" s="141">
        <v>1.4882768461065401</v>
      </c>
      <c r="I15" s="8">
        <v>5919</v>
      </c>
      <c r="J15" s="8">
        <v>9101</v>
      </c>
    </row>
    <row r="16" spans="2:14" s="1" customFormat="1" ht="11.85" customHeight="1" x14ac:dyDescent="0.15">
      <c r="C16" s="17" t="s">
        <v>2761</v>
      </c>
      <c r="D16" s="10">
        <v>529</v>
      </c>
      <c r="E16" s="10">
        <v>128</v>
      </c>
      <c r="F16" s="10">
        <v>401</v>
      </c>
      <c r="G16" s="78">
        <v>8.9276807980049906</v>
      </c>
      <c r="H16" s="142">
        <v>1.85166234413965</v>
      </c>
      <c r="I16" s="10">
        <v>144</v>
      </c>
      <c r="J16" s="10">
        <v>198</v>
      </c>
    </row>
    <row r="17" spans="3:10" s="1" customFormat="1" ht="11.85" customHeight="1" x14ac:dyDescent="0.15">
      <c r="C17" s="17" t="s">
        <v>2762</v>
      </c>
      <c r="D17" s="8">
        <v>590</v>
      </c>
      <c r="E17" s="8">
        <v>158</v>
      </c>
      <c r="F17" s="8">
        <v>432</v>
      </c>
      <c r="G17" s="76">
        <v>8.5740740740740797</v>
      </c>
      <c r="H17" s="141">
        <v>1.8101375</v>
      </c>
      <c r="I17" s="8">
        <v>118</v>
      </c>
      <c r="J17" s="8">
        <v>119</v>
      </c>
    </row>
    <row r="18" spans="3:10" s="1" customFormat="1" ht="11.85" customHeight="1" x14ac:dyDescent="0.15">
      <c r="C18" s="17" t="s">
        <v>2763</v>
      </c>
      <c r="D18" s="10">
        <v>1427</v>
      </c>
      <c r="E18" s="10">
        <v>284</v>
      </c>
      <c r="F18" s="10">
        <v>1143</v>
      </c>
      <c r="G18" s="78">
        <v>8.3385826771653502</v>
      </c>
      <c r="H18" s="142">
        <v>1.6939277340332499</v>
      </c>
      <c r="I18" s="10">
        <v>584</v>
      </c>
      <c r="J18" s="10">
        <v>641</v>
      </c>
    </row>
    <row r="19" spans="3:10" s="1" customFormat="1" ht="11.85" customHeight="1" x14ac:dyDescent="0.15">
      <c r="C19" s="17" t="s">
        <v>2764</v>
      </c>
      <c r="D19" s="8">
        <v>11033</v>
      </c>
      <c r="E19" s="8">
        <v>2767</v>
      </c>
      <c r="F19" s="8">
        <v>8266</v>
      </c>
      <c r="G19" s="76">
        <v>8.4364868134526994</v>
      </c>
      <c r="H19" s="141">
        <v>1.61713357125574</v>
      </c>
      <c r="I19" s="8">
        <v>3523</v>
      </c>
      <c r="J19" s="8">
        <v>3738</v>
      </c>
    </row>
    <row r="20" spans="3:10" s="1" customFormat="1" ht="11.85" customHeight="1" x14ac:dyDescent="0.15">
      <c r="C20" s="17" t="s">
        <v>2765</v>
      </c>
      <c r="D20" s="10">
        <v>1609</v>
      </c>
      <c r="E20" s="10">
        <v>311</v>
      </c>
      <c r="F20" s="10">
        <v>1298</v>
      </c>
      <c r="G20" s="78">
        <v>9.1941448382126403</v>
      </c>
      <c r="H20" s="142">
        <v>1.67980762711864</v>
      </c>
      <c r="I20" s="10">
        <v>293</v>
      </c>
      <c r="J20" s="10">
        <v>318</v>
      </c>
    </row>
    <row r="21" spans="3:10" s="1" customFormat="1" ht="11.85" customHeight="1" x14ac:dyDescent="0.15">
      <c r="C21" s="17" t="s">
        <v>2766</v>
      </c>
      <c r="D21" s="8">
        <v>9990</v>
      </c>
      <c r="E21" s="8">
        <v>1871</v>
      </c>
      <c r="F21" s="8">
        <v>8119</v>
      </c>
      <c r="G21" s="76">
        <v>8.6929424806010598</v>
      </c>
      <c r="H21" s="141">
        <v>1.69338290429856</v>
      </c>
      <c r="I21" s="8">
        <v>2040</v>
      </c>
      <c r="J21" s="8">
        <v>2206</v>
      </c>
    </row>
    <row r="22" spans="3:10" s="1" customFormat="1" ht="11.85" customHeight="1" x14ac:dyDescent="0.15">
      <c r="C22" s="17" t="s">
        <v>2767</v>
      </c>
      <c r="D22" s="10">
        <v>17447</v>
      </c>
      <c r="E22" s="10">
        <v>3998</v>
      </c>
      <c r="F22" s="10">
        <v>13449</v>
      </c>
      <c r="G22" s="78">
        <v>8.1049148635586299</v>
      </c>
      <c r="H22" s="142">
        <v>1.5769672243289501</v>
      </c>
      <c r="I22" s="10">
        <v>4617</v>
      </c>
      <c r="J22" s="10">
        <v>5008</v>
      </c>
    </row>
    <row r="23" spans="3:10" s="1" customFormat="1" ht="11.85" customHeight="1" x14ac:dyDescent="0.15">
      <c r="C23" s="17" t="s">
        <v>2768</v>
      </c>
      <c r="D23" s="8">
        <v>6379</v>
      </c>
      <c r="E23" s="8">
        <v>1178</v>
      </c>
      <c r="F23" s="8">
        <v>5201</v>
      </c>
      <c r="G23" s="76">
        <v>8.1386271870794094</v>
      </c>
      <c r="H23" s="141">
        <v>1.7797584118438801</v>
      </c>
      <c r="I23" s="8">
        <v>1206</v>
      </c>
      <c r="J23" s="8">
        <v>1701</v>
      </c>
    </row>
    <row r="24" spans="3:10" s="1" customFormat="1" ht="11.85" customHeight="1" x14ac:dyDescent="0.15">
      <c r="C24" s="17" t="s">
        <v>2769</v>
      </c>
      <c r="D24" s="10">
        <v>1259</v>
      </c>
      <c r="E24" s="10">
        <v>250</v>
      </c>
      <c r="F24" s="10">
        <v>1009</v>
      </c>
      <c r="G24" s="78">
        <v>8.4796828543111999</v>
      </c>
      <c r="H24" s="142">
        <v>1.71534440039643</v>
      </c>
      <c r="I24" s="10">
        <v>236</v>
      </c>
      <c r="J24" s="10">
        <v>266</v>
      </c>
    </row>
    <row r="25" spans="3:10" s="1" customFormat="1" ht="11.85" customHeight="1" x14ac:dyDescent="0.15">
      <c r="C25" s="17" t="s">
        <v>2770</v>
      </c>
      <c r="D25" s="8">
        <v>3524</v>
      </c>
      <c r="E25" s="8">
        <v>588</v>
      </c>
      <c r="F25" s="8">
        <v>2936</v>
      </c>
      <c r="G25" s="76">
        <v>8.3535422343324193</v>
      </c>
      <c r="H25" s="141">
        <v>1.7950136580381499</v>
      </c>
      <c r="I25" s="8">
        <v>656</v>
      </c>
      <c r="J25" s="8">
        <v>741</v>
      </c>
    </row>
    <row r="26" spans="3:10" s="1" customFormat="1" ht="11.85" customHeight="1" x14ac:dyDescent="0.15">
      <c r="C26" s="17" t="s">
        <v>2771</v>
      </c>
      <c r="D26" s="10">
        <v>5713</v>
      </c>
      <c r="E26" s="10">
        <v>1081</v>
      </c>
      <c r="F26" s="10">
        <v>4632</v>
      </c>
      <c r="G26" s="78">
        <v>8.9063039723661497</v>
      </c>
      <c r="H26" s="142">
        <v>1.7107896588946501</v>
      </c>
      <c r="I26" s="10">
        <v>1181</v>
      </c>
      <c r="J26" s="10">
        <v>1315</v>
      </c>
    </row>
    <row r="27" spans="3:10" s="1" customFormat="1" ht="11.85" customHeight="1" x14ac:dyDescent="0.15">
      <c r="C27" s="17" t="s">
        <v>2772</v>
      </c>
      <c r="D27" s="8">
        <v>3192</v>
      </c>
      <c r="E27" s="8">
        <v>713</v>
      </c>
      <c r="F27" s="8">
        <v>2479</v>
      </c>
      <c r="G27" s="76">
        <v>8.7474788221056894</v>
      </c>
      <c r="H27" s="141">
        <v>2.0670996369503798</v>
      </c>
      <c r="I27" s="8">
        <v>432</v>
      </c>
      <c r="J27" s="8">
        <v>476</v>
      </c>
    </row>
    <row r="28" spans="3:10" s="1" customFormat="1" ht="11.85" customHeight="1" x14ac:dyDescent="0.15">
      <c r="C28" s="17" t="s">
        <v>2773</v>
      </c>
      <c r="D28" s="10">
        <v>751</v>
      </c>
      <c r="E28" s="10">
        <v>115</v>
      </c>
      <c r="F28" s="10">
        <v>636</v>
      </c>
      <c r="G28" s="78">
        <v>8.4025157232704402</v>
      </c>
      <c r="H28" s="142">
        <v>2.0775149371069199</v>
      </c>
      <c r="I28" s="10">
        <v>120</v>
      </c>
      <c r="J28" s="10">
        <v>134</v>
      </c>
    </row>
    <row r="29" spans="3:10" s="1" customFormat="1" ht="11.85" customHeight="1" x14ac:dyDescent="0.15">
      <c r="C29" s="17" t="s">
        <v>2774</v>
      </c>
      <c r="D29" s="8">
        <v>12639</v>
      </c>
      <c r="E29" s="8">
        <v>1586</v>
      </c>
      <c r="F29" s="8">
        <v>11053</v>
      </c>
      <c r="G29" s="76">
        <v>8.0770831448475509</v>
      </c>
      <c r="H29" s="141">
        <v>1.66057572604723</v>
      </c>
      <c r="I29" s="8">
        <v>1535</v>
      </c>
      <c r="J29" s="8">
        <v>2002</v>
      </c>
    </row>
    <row r="30" spans="3:10" s="1" customFormat="1" ht="11.85" customHeight="1" x14ac:dyDescent="0.15">
      <c r="C30" s="17" t="s">
        <v>2775</v>
      </c>
      <c r="D30" s="10">
        <v>11654</v>
      </c>
      <c r="E30" s="10">
        <v>1491</v>
      </c>
      <c r="F30" s="10">
        <v>10163</v>
      </c>
      <c r="G30" s="78">
        <v>8.0002951884286109</v>
      </c>
      <c r="H30" s="142">
        <v>1.7028021450359201</v>
      </c>
      <c r="I30" s="10">
        <v>2435</v>
      </c>
      <c r="J30" s="10">
        <v>2696</v>
      </c>
    </row>
    <row r="31" spans="3:10" s="1" customFormat="1" ht="11.85" customHeight="1" x14ac:dyDescent="0.15">
      <c r="C31" s="17" t="s">
        <v>2776</v>
      </c>
      <c r="D31" s="8">
        <v>1760</v>
      </c>
      <c r="E31" s="8">
        <v>238</v>
      </c>
      <c r="F31" s="8">
        <v>1522</v>
      </c>
      <c r="G31" s="76">
        <v>9.4349540078843592</v>
      </c>
      <c r="H31" s="141">
        <v>1.68725538764783</v>
      </c>
      <c r="I31" s="8">
        <v>286</v>
      </c>
      <c r="J31" s="8">
        <v>309</v>
      </c>
    </row>
    <row r="32" spans="3:10" s="1" customFormat="1" ht="11.85" customHeight="1" x14ac:dyDescent="0.15">
      <c r="C32" s="17" t="s">
        <v>2777</v>
      </c>
      <c r="D32" s="10">
        <v>9658</v>
      </c>
      <c r="E32" s="10">
        <v>1314</v>
      </c>
      <c r="F32" s="10">
        <v>8344</v>
      </c>
      <c r="G32" s="78">
        <v>9.0794582933844694</v>
      </c>
      <c r="H32" s="142">
        <v>1.6174556927133299</v>
      </c>
      <c r="I32" s="10">
        <v>1663</v>
      </c>
      <c r="J32" s="10">
        <v>2126</v>
      </c>
    </row>
    <row r="33" spans="3:10" s="1" customFormat="1" ht="11.85" customHeight="1" x14ac:dyDescent="0.15">
      <c r="C33" s="17" t="s">
        <v>2778</v>
      </c>
      <c r="D33" s="8">
        <v>13328</v>
      </c>
      <c r="E33" s="8">
        <v>1647</v>
      </c>
      <c r="F33" s="8">
        <v>11681</v>
      </c>
      <c r="G33" s="76">
        <v>8.8806609023200096</v>
      </c>
      <c r="H33" s="141">
        <v>1.6114365978940099</v>
      </c>
      <c r="I33" s="8">
        <v>2260</v>
      </c>
      <c r="J33" s="8">
        <v>2692</v>
      </c>
    </row>
    <row r="34" spans="3:10" s="1" customFormat="1" ht="11.85" customHeight="1" x14ac:dyDescent="0.15">
      <c r="C34" s="17" t="s">
        <v>2779</v>
      </c>
      <c r="D34" s="10">
        <v>4612</v>
      </c>
      <c r="E34" s="10">
        <v>673</v>
      </c>
      <c r="F34" s="10">
        <v>3939</v>
      </c>
      <c r="G34" s="78">
        <v>8.3521198273673498</v>
      </c>
      <c r="H34" s="142">
        <v>1.7558959888296499</v>
      </c>
      <c r="I34" s="10">
        <v>1547</v>
      </c>
      <c r="J34" s="10">
        <v>1715</v>
      </c>
    </row>
    <row r="35" spans="3:10" s="1" customFormat="1" ht="11.85" customHeight="1" x14ac:dyDescent="0.15">
      <c r="C35" s="17" t="s">
        <v>2780</v>
      </c>
      <c r="D35" s="8">
        <v>1</v>
      </c>
      <c r="E35" s="8"/>
      <c r="F35" s="8">
        <v>1</v>
      </c>
      <c r="G35" s="76">
        <v>10</v>
      </c>
      <c r="H35" s="141">
        <v>1.6166</v>
      </c>
      <c r="I35" s="8"/>
      <c r="J35" s="8"/>
    </row>
    <row r="36" spans="3:10" s="1" customFormat="1" ht="11.85" customHeight="1" x14ac:dyDescent="0.15">
      <c r="C36" s="17" t="s">
        <v>2781</v>
      </c>
      <c r="D36" s="10">
        <v>10630</v>
      </c>
      <c r="E36" s="10">
        <v>1507</v>
      </c>
      <c r="F36" s="10">
        <v>9123</v>
      </c>
      <c r="G36" s="78">
        <v>10.8291132302971</v>
      </c>
      <c r="H36" s="142">
        <v>1.3854305930066799</v>
      </c>
      <c r="I36" s="10">
        <v>1540</v>
      </c>
      <c r="J36" s="10">
        <v>3013</v>
      </c>
    </row>
    <row r="37" spans="3:10" s="1" customFormat="1" ht="12.75" customHeight="1" x14ac:dyDescent="0.15">
      <c r="C37" s="12" t="s">
        <v>879</v>
      </c>
      <c r="D37" s="13">
        <v>149903</v>
      </c>
      <c r="E37" s="13">
        <v>26187</v>
      </c>
      <c r="F37" s="13">
        <v>123716</v>
      </c>
      <c r="G37" s="80">
        <v>8.7153884703676194</v>
      </c>
      <c r="H37" s="143">
        <v>1.62728577871903</v>
      </c>
      <c r="I37" s="13">
        <v>32335</v>
      </c>
      <c r="J37" s="13">
        <v>40515</v>
      </c>
    </row>
  </sheetData>
  <mergeCells count="6">
    <mergeCell ref="B2:B5"/>
    <mergeCell ref="H2:J3"/>
    <mergeCell ref="H5:L6"/>
    <mergeCell ref="D13:E13"/>
    <mergeCell ref="F13:H13"/>
    <mergeCell ref="I13:J1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O25"/>
  <sheetViews>
    <sheetView workbookViewId="0">
      <selection activeCell="N35" sqref="N35:N36"/>
    </sheetView>
  </sheetViews>
  <sheetFormatPr defaultColWidth="8.85546875" defaultRowHeight="12.75" x14ac:dyDescent="0.2"/>
  <cols>
    <col min="1" max="1" width="0.28515625" style="15" customWidth="1"/>
    <col min="2" max="2" width="0.5703125" style="15" customWidth="1"/>
    <col min="3" max="3" width="0.28515625" style="15" customWidth="1"/>
    <col min="4" max="4" width="18.5703125" style="15" customWidth="1"/>
    <col min="5" max="5" width="9" style="15" customWidth="1"/>
    <col min="6" max="11" width="9.28515625" style="15" customWidth="1"/>
    <col min="12" max="12" width="8.28515625" style="15" customWidth="1"/>
    <col min="13" max="13" width="8.7109375" style="15" customWidth="1"/>
    <col min="14" max="14" width="4.140625" style="15" customWidth="1"/>
    <col min="15" max="15" width="31" style="15" customWidth="1"/>
    <col min="16" max="16" width="4.7109375" style="15" customWidth="1"/>
    <col min="17" max="16384" width="8.85546875" style="15"/>
  </cols>
  <sheetData>
    <row r="1" spans="2:15" s="1" customFormat="1" ht="8.85" customHeight="1" thickBot="1" x14ac:dyDescent="0.2">
      <c r="B1" s="159"/>
      <c r="C1" s="159"/>
      <c r="D1" s="159"/>
    </row>
    <row r="2" spans="2:15" s="1" customFormat="1" ht="12.75" customHeight="1" thickBot="1" x14ac:dyDescent="0.25">
      <c r="B2" s="159"/>
      <c r="C2" s="159"/>
      <c r="D2" s="159"/>
      <c r="I2" s="160" t="s">
        <v>0</v>
      </c>
      <c r="J2" s="160"/>
      <c r="K2" s="160"/>
      <c r="O2" s="2" t="s">
        <v>2753</v>
      </c>
    </row>
    <row r="3" spans="2:15" s="1" customFormat="1" ht="2.1" customHeight="1" thickBot="1" x14ac:dyDescent="0.2">
      <c r="B3" s="159"/>
      <c r="C3" s="159"/>
      <c r="D3" s="159"/>
      <c r="I3" s="160"/>
      <c r="J3" s="160"/>
      <c r="K3" s="160"/>
    </row>
    <row r="4" spans="2:15" s="1" customFormat="1" ht="17.850000000000001" customHeight="1" x14ac:dyDescent="0.15">
      <c r="B4" s="159"/>
      <c r="C4" s="159"/>
      <c r="D4" s="159"/>
    </row>
    <row r="5" spans="2:15" s="1" customFormat="1" ht="7.15" customHeight="1" x14ac:dyDescent="0.15"/>
    <row r="6" spans="2:15" s="1" customFormat="1" ht="14.65" customHeight="1" thickBot="1" x14ac:dyDescent="0.2">
      <c r="H6" s="164" t="s">
        <v>2782</v>
      </c>
      <c r="I6" s="164"/>
      <c r="J6" s="164"/>
      <c r="K6" s="164"/>
      <c r="L6" s="164"/>
    </row>
    <row r="7" spans="2:15" s="1" customFormat="1" ht="3" customHeight="1" x14ac:dyDescent="0.15"/>
    <row r="8" spans="2:15" s="1" customFormat="1" ht="11.85" customHeight="1" x14ac:dyDescent="0.2">
      <c r="D8" s="2" t="s">
        <v>3</v>
      </c>
    </row>
    <row r="9" spans="2:15" s="1" customFormat="1" ht="6" customHeight="1" x14ac:dyDescent="0.15"/>
    <row r="10" spans="2:15" s="1" customFormat="1" ht="11.85" customHeight="1" x14ac:dyDescent="0.2">
      <c r="D10" s="2" t="s">
        <v>2755</v>
      </c>
    </row>
    <row r="11" spans="2:15" s="1" customFormat="1" ht="6" customHeight="1" x14ac:dyDescent="0.15"/>
    <row r="12" spans="2:15" s="1" customFormat="1" ht="11.85" customHeight="1" x14ac:dyDescent="0.2">
      <c r="D12" s="2" t="s">
        <v>2756</v>
      </c>
    </row>
    <row r="13" spans="2:15" s="1" customFormat="1" ht="14.65" customHeight="1" x14ac:dyDescent="0.15"/>
    <row r="14" spans="2:15" s="1" customFormat="1" ht="16.149999999999999" customHeight="1" x14ac:dyDescent="0.2">
      <c r="C14" s="25"/>
      <c r="D14" s="25"/>
      <c r="E14" s="173"/>
      <c r="F14" s="173"/>
      <c r="G14" s="167" t="s">
        <v>860</v>
      </c>
      <c r="H14" s="167"/>
      <c r="I14" s="167"/>
      <c r="J14" s="167" t="s">
        <v>851</v>
      </c>
      <c r="K14" s="167"/>
    </row>
    <row r="15" spans="2:15" s="1" customFormat="1" ht="15.4" customHeight="1" x14ac:dyDescent="0.15">
      <c r="C15" s="25"/>
      <c r="D15" s="26" t="s">
        <v>2783</v>
      </c>
      <c r="E15" s="50" t="s">
        <v>2757</v>
      </c>
      <c r="F15" s="50" t="s">
        <v>859</v>
      </c>
      <c r="G15" s="50" t="s">
        <v>2758</v>
      </c>
      <c r="H15" s="50" t="s">
        <v>2759</v>
      </c>
      <c r="I15" s="27" t="s">
        <v>867</v>
      </c>
      <c r="J15" s="27" t="s">
        <v>890</v>
      </c>
      <c r="K15" s="27" t="s">
        <v>1802</v>
      </c>
    </row>
    <row r="16" spans="2:15" s="1" customFormat="1" ht="14.65" customHeight="1" x14ac:dyDescent="0.2">
      <c r="C16" s="28" t="s">
        <v>872</v>
      </c>
      <c r="D16" s="17" t="s">
        <v>875</v>
      </c>
      <c r="E16" s="8">
        <v>51526</v>
      </c>
      <c r="F16" s="8">
        <v>8579</v>
      </c>
      <c r="G16" s="8">
        <v>42947</v>
      </c>
      <c r="H16" s="76">
        <v>8.5869793000675294</v>
      </c>
      <c r="I16" s="141">
        <v>1.8395727873891099</v>
      </c>
      <c r="J16" s="8">
        <v>9909</v>
      </c>
      <c r="K16" s="8">
        <v>10896</v>
      </c>
    </row>
    <row r="17" spans="3:11" s="1" customFormat="1" ht="14.65" customHeight="1" x14ac:dyDescent="0.2">
      <c r="C17" s="35"/>
      <c r="D17" s="17" t="s">
        <v>874</v>
      </c>
      <c r="E17" s="10">
        <v>1853</v>
      </c>
      <c r="F17" s="10">
        <v>269</v>
      </c>
      <c r="G17" s="10">
        <v>1584</v>
      </c>
      <c r="H17" s="78">
        <v>15.710858585858601</v>
      </c>
      <c r="I17" s="142">
        <v>1.1100940025252499</v>
      </c>
      <c r="J17" s="10">
        <v>1061</v>
      </c>
      <c r="K17" s="10">
        <v>1614</v>
      </c>
    </row>
    <row r="18" spans="3:11" s="1" customFormat="1" ht="14.65" customHeight="1" x14ac:dyDescent="0.2">
      <c r="C18" s="35"/>
      <c r="D18" s="17" t="s">
        <v>873</v>
      </c>
      <c r="E18" s="8">
        <v>45949</v>
      </c>
      <c r="F18" s="8">
        <v>11146</v>
      </c>
      <c r="G18" s="8">
        <v>34803</v>
      </c>
      <c r="H18" s="76">
        <v>8.3985001292991992</v>
      </c>
      <c r="I18" s="141">
        <v>1.69052996006092</v>
      </c>
      <c r="J18" s="8">
        <v>11317</v>
      </c>
      <c r="K18" s="8">
        <v>14462</v>
      </c>
    </row>
    <row r="19" spans="3:11" s="1" customFormat="1" ht="14.65" customHeight="1" x14ac:dyDescent="0.15">
      <c r="C19" s="25"/>
      <c r="D19" s="12" t="s">
        <v>872</v>
      </c>
      <c r="E19" s="13">
        <v>99328</v>
      </c>
      <c r="F19" s="13">
        <v>19994</v>
      </c>
      <c r="G19" s="13">
        <v>79334</v>
      </c>
      <c r="H19" s="80">
        <v>8.6465323820808209</v>
      </c>
      <c r="I19" s="143">
        <v>1.75962431744272</v>
      </c>
      <c r="J19" s="13">
        <v>22287</v>
      </c>
      <c r="K19" s="13">
        <v>26972</v>
      </c>
    </row>
    <row r="20" spans="3:11" s="1" customFormat="1" ht="14.65" customHeight="1" x14ac:dyDescent="0.2">
      <c r="C20" s="28" t="s">
        <v>876</v>
      </c>
      <c r="D20" s="17" t="s">
        <v>877</v>
      </c>
      <c r="E20" s="10">
        <v>35352</v>
      </c>
      <c r="F20" s="10">
        <v>4190</v>
      </c>
      <c r="G20" s="10">
        <v>31162</v>
      </c>
      <c r="H20" s="78">
        <v>9.1347153584493892</v>
      </c>
      <c r="I20" s="142">
        <v>1.33303947115077</v>
      </c>
      <c r="J20" s="10">
        <v>7103</v>
      </c>
      <c r="K20" s="10">
        <v>9692</v>
      </c>
    </row>
    <row r="21" spans="3:11" s="1" customFormat="1" ht="14.65" customHeight="1" x14ac:dyDescent="0.2">
      <c r="C21" s="35"/>
      <c r="D21" s="17" t="s">
        <v>878</v>
      </c>
      <c r="E21" s="8">
        <v>35</v>
      </c>
      <c r="F21" s="8">
        <v>1</v>
      </c>
      <c r="G21" s="8">
        <v>34</v>
      </c>
      <c r="H21" s="76">
        <v>12.5</v>
      </c>
      <c r="I21" s="141">
        <v>1.0313088235294099</v>
      </c>
      <c r="J21" s="8"/>
      <c r="K21" s="8"/>
    </row>
    <row r="22" spans="3:11" s="1" customFormat="1" ht="14.65" customHeight="1" x14ac:dyDescent="0.15">
      <c r="C22" s="25"/>
      <c r="D22" s="12" t="s">
        <v>876</v>
      </c>
      <c r="E22" s="13">
        <v>35387</v>
      </c>
      <c r="F22" s="13">
        <v>4191</v>
      </c>
      <c r="G22" s="13">
        <v>31196</v>
      </c>
      <c r="H22" s="80">
        <v>9.1383831260418003</v>
      </c>
      <c r="I22" s="143">
        <v>1.3327106199512899</v>
      </c>
      <c r="J22" s="13">
        <v>7103</v>
      </c>
      <c r="K22" s="13">
        <v>9692</v>
      </c>
    </row>
    <row r="23" spans="3:11" s="1" customFormat="1" ht="14.65" customHeight="1" x14ac:dyDescent="0.2">
      <c r="C23" s="28" t="s">
        <v>2784</v>
      </c>
      <c r="D23" s="17" t="s">
        <v>2785</v>
      </c>
      <c r="E23" s="10">
        <v>15188</v>
      </c>
      <c r="F23" s="10">
        <v>2002</v>
      </c>
      <c r="G23" s="10">
        <v>13186</v>
      </c>
      <c r="H23" s="78">
        <v>8.1289246170180505</v>
      </c>
      <c r="I23" s="142">
        <v>1.52798508266343</v>
      </c>
      <c r="J23" s="10">
        <v>2945</v>
      </c>
      <c r="K23" s="10">
        <v>3851</v>
      </c>
    </row>
    <row r="24" spans="3:11" s="1" customFormat="1" ht="14.65" customHeight="1" x14ac:dyDescent="0.15">
      <c r="C24" s="25"/>
      <c r="D24" s="12" t="s">
        <v>2784</v>
      </c>
      <c r="E24" s="13">
        <v>15188</v>
      </c>
      <c r="F24" s="13">
        <v>2002</v>
      </c>
      <c r="G24" s="13">
        <v>13186</v>
      </c>
      <c r="H24" s="80">
        <v>8.1289246170180505</v>
      </c>
      <c r="I24" s="143">
        <v>1.52798508266343</v>
      </c>
      <c r="J24" s="13">
        <v>2945</v>
      </c>
      <c r="K24" s="13">
        <v>3851</v>
      </c>
    </row>
    <row r="25" spans="3:11" s="1" customFormat="1" ht="14.65" customHeight="1" x14ac:dyDescent="0.15">
      <c r="C25" s="25"/>
      <c r="D25" s="12" t="s">
        <v>879</v>
      </c>
      <c r="E25" s="13">
        <v>149903</v>
      </c>
      <c r="F25" s="13">
        <v>26187</v>
      </c>
      <c r="G25" s="13">
        <v>123716</v>
      </c>
      <c r="H25" s="80">
        <v>8.7153884703676194</v>
      </c>
      <c r="I25" s="143">
        <v>1.62728577871903</v>
      </c>
      <c r="J25" s="13">
        <v>32335</v>
      </c>
      <c r="K25" s="13">
        <v>40515</v>
      </c>
    </row>
  </sheetData>
  <mergeCells count="6">
    <mergeCell ref="B1:D4"/>
    <mergeCell ref="I2:K3"/>
    <mergeCell ref="H6:L6"/>
    <mergeCell ref="E14:F14"/>
    <mergeCell ref="G14:I14"/>
    <mergeCell ref="J14:K1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M71"/>
  <sheetViews>
    <sheetView workbookViewId="0"/>
  </sheetViews>
  <sheetFormatPr defaultColWidth="8.85546875" defaultRowHeight="12.75" x14ac:dyDescent="0.2"/>
  <cols>
    <col min="1" max="1" width="1" style="15" customWidth="1"/>
    <col min="2" max="2" width="0.28515625" style="15" customWidth="1"/>
    <col min="3" max="3" width="44.140625" style="15" customWidth="1"/>
    <col min="4" max="9" width="7.85546875" style="15" customWidth="1"/>
    <col min="10" max="10" width="4.28515625" style="15" customWidth="1"/>
    <col min="11" max="11" width="3.28515625" style="15" customWidth="1"/>
    <col min="12" max="12" width="9.5703125" style="15" customWidth="1"/>
    <col min="13" max="13" width="30.5703125" style="15" customWidth="1"/>
    <col min="14" max="14" width="4.7109375" style="15" customWidth="1"/>
    <col min="15" max="16384" width="8.85546875" style="15"/>
  </cols>
  <sheetData>
    <row r="1" spans="2:13" s="1" customFormat="1" ht="8.85" customHeight="1" thickBot="1" x14ac:dyDescent="0.2">
      <c r="B1" s="159"/>
    </row>
    <row r="2" spans="2:13" s="1" customFormat="1" ht="12.75" customHeight="1" thickBot="1" x14ac:dyDescent="0.25">
      <c r="B2" s="159"/>
      <c r="F2" s="160" t="s">
        <v>0</v>
      </c>
      <c r="G2" s="160"/>
      <c r="H2" s="160"/>
      <c r="I2" s="160"/>
      <c r="M2" s="2" t="s">
        <v>211</v>
      </c>
    </row>
    <row r="3" spans="2:13" s="1" customFormat="1" ht="3" customHeight="1" thickBot="1" x14ac:dyDescent="0.2">
      <c r="B3" s="159"/>
      <c r="F3" s="160"/>
      <c r="G3" s="160"/>
      <c r="H3" s="160"/>
      <c r="I3" s="160"/>
    </row>
    <row r="4" spans="2:13" s="1" customFormat="1" ht="18.399999999999999" customHeight="1" x14ac:dyDescent="0.15">
      <c r="B4" s="159"/>
    </row>
    <row r="5" spans="2:13" s="1" customFormat="1" ht="10.15" customHeight="1" x14ac:dyDescent="0.15"/>
    <row r="6" spans="2:13" s="1" customFormat="1" ht="14.65" customHeight="1" thickBot="1" x14ac:dyDescent="0.2">
      <c r="F6" s="164" t="s">
        <v>212</v>
      </c>
      <c r="G6" s="164"/>
      <c r="H6" s="164"/>
      <c r="I6" s="164"/>
      <c r="J6" s="164"/>
    </row>
    <row r="7" spans="2:13" s="1" customFormat="1" ht="11.1" customHeight="1" x14ac:dyDescent="0.2">
      <c r="C7" s="2" t="s">
        <v>3</v>
      </c>
    </row>
    <row r="8" spans="2:13" s="1" customFormat="1" ht="6.4" customHeight="1" x14ac:dyDescent="0.15"/>
    <row r="9" spans="2:13" s="1" customFormat="1" ht="11.85" customHeight="1" x14ac:dyDescent="0.2">
      <c r="C9" s="2" t="s">
        <v>4</v>
      </c>
    </row>
    <row r="10" spans="2:13" s="1" customFormat="1" ht="8.85" customHeight="1" x14ac:dyDescent="0.15"/>
    <row r="11" spans="2:13" s="1" customFormat="1" ht="14.65" customHeight="1" x14ac:dyDescent="0.15">
      <c r="C11" s="162" t="s">
        <v>213</v>
      </c>
      <c r="D11" s="163" t="s">
        <v>6</v>
      </c>
      <c r="E11" s="163"/>
      <c r="F11" s="163"/>
      <c r="G11" s="163" t="s">
        <v>7</v>
      </c>
      <c r="H11" s="163"/>
      <c r="I11" s="163"/>
    </row>
    <row r="12" spans="2:13" s="1" customFormat="1" ht="14.65" customHeight="1" x14ac:dyDescent="0.15">
      <c r="C12" s="162"/>
      <c r="D12" s="4">
        <v>2017</v>
      </c>
      <c r="E12" s="4">
        <v>2018</v>
      </c>
      <c r="F12" s="5" t="s">
        <v>8</v>
      </c>
      <c r="G12" s="6">
        <v>2017</v>
      </c>
      <c r="H12" s="6">
        <v>2018</v>
      </c>
      <c r="I12" s="5" t="s">
        <v>8</v>
      </c>
    </row>
    <row r="13" spans="2:13" s="1" customFormat="1" ht="13.15" customHeight="1" x14ac:dyDescent="0.15">
      <c r="C13" s="7" t="s">
        <v>214</v>
      </c>
      <c r="D13" s="8">
        <v>146</v>
      </c>
      <c r="E13" s="8">
        <v>93</v>
      </c>
      <c r="F13" s="9">
        <v>-0.36301369863013699</v>
      </c>
      <c r="G13" s="8">
        <v>40</v>
      </c>
      <c r="H13" s="8"/>
      <c r="I13" s="9">
        <v>-1</v>
      </c>
    </row>
    <row r="14" spans="2:13" s="1" customFormat="1" ht="13.15" customHeight="1" x14ac:dyDescent="0.15">
      <c r="C14" s="7" t="s">
        <v>215</v>
      </c>
      <c r="D14" s="10">
        <v>4</v>
      </c>
      <c r="E14" s="10"/>
      <c r="F14" s="11">
        <v>-1</v>
      </c>
      <c r="G14" s="10">
        <v>12893</v>
      </c>
      <c r="H14" s="10">
        <v>14970</v>
      </c>
      <c r="I14" s="11">
        <v>0.16109516792057699</v>
      </c>
    </row>
    <row r="15" spans="2:13" s="1" customFormat="1" ht="13.15" customHeight="1" x14ac:dyDescent="0.15">
      <c r="C15" s="7" t="s">
        <v>216</v>
      </c>
      <c r="D15" s="8">
        <v>12487</v>
      </c>
      <c r="E15" s="8">
        <v>12378</v>
      </c>
      <c r="F15" s="9">
        <v>-8.7290782413710303E-3</v>
      </c>
      <c r="G15" s="8">
        <v>685</v>
      </c>
      <c r="H15" s="8">
        <v>635</v>
      </c>
      <c r="I15" s="9">
        <v>-7.2992700729927001E-2</v>
      </c>
    </row>
    <row r="16" spans="2:13" s="1" customFormat="1" ht="13.15" customHeight="1" x14ac:dyDescent="0.15">
      <c r="C16" s="7" t="s">
        <v>217</v>
      </c>
      <c r="D16" s="10">
        <v>95446</v>
      </c>
      <c r="E16" s="10">
        <v>95603</v>
      </c>
      <c r="F16" s="11">
        <v>1.6449091632965199E-3</v>
      </c>
      <c r="G16" s="10">
        <v>5172</v>
      </c>
      <c r="H16" s="10">
        <v>5191</v>
      </c>
      <c r="I16" s="11">
        <v>3.67362722351121E-3</v>
      </c>
    </row>
    <row r="17" spans="3:9" s="1" customFormat="1" ht="13.15" customHeight="1" x14ac:dyDescent="0.15">
      <c r="C17" s="7" t="s">
        <v>218</v>
      </c>
      <c r="D17" s="8">
        <v>152910</v>
      </c>
      <c r="E17" s="8">
        <v>148923</v>
      </c>
      <c r="F17" s="9">
        <v>-2.6074161271336101E-2</v>
      </c>
      <c r="G17" s="8">
        <v>35160</v>
      </c>
      <c r="H17" s="8">
        <v>36146</v>
      </c>
      <c r="I17" s="9">
        <v>2.8043230944254802E-2</v>
      </c>
    </row>
    <row r="18" spans="3:9" s="1" customFormat="1" ht="13.15" customHeight="1" x14ac:dyDescent="0.15">
      <c r="C18" s="7" t="s">
        <v>219</v>
      </c>
      <c r="D18" s="10">
        <v>5005</v>
      </c>
      <c r="E18" s="10">
        <v>4930</v>
      </c>
      <c r="F18" s="11">
        <v>-1.4985014985015E-2</v>
      </c>
      <c r="G18" s="10">
        <v>1855</v>
      </c>
      <c r="H18" s="10">
        <v>1928</v>
      </c>
      <c r="I18" s="11">
        <v>3.9353099730458203E-2</v>
      </c>
    </row>
    <row r="19" spans="3:9" s="1" customFormat="1" ht="13.15" customHeight="1" x14ac:dyDescent="0.15">
      <c r="C19" s="7" t="s">
        <v>220</v>
      </c>
      <c r="D19" s="8">
        <v>6188</v>
      </c>
      <c r="E19" s="8">
        <v>5870</v>
      </c>
      <c r="F19" s="9">
        <v>-5.1389786683904301E-2</v>
      </c>
      <c r="G19" s="8">
        <v>3009</v>
      </c>
      <c r="H19" s="8">
        <v>3012</v>
      </c>
      <c r="I19" s="9">
        <v>9.9700897308075808E-4</v>
      </c>
    </row>
    <row r="20" spans="3:9" s="1" customFormat="1" ht="13.15" customHeight="1" x14ac:dyDescent="0.15">
      <c r="C20" s="7" t="s">
        <v>221</v>
      </c>
      <c r="D20" s="10">
        <v>9932</v>
      </c>
      <c r="E20" s="10">
        <v>8619</v>
      </c>
      <c r="F20" s="11">
        <v>-0.132198952879581</v>
      </c>
      <c r="G20" s="10">
        <v>4620</v>
      </c>
      <c r="H20" s="10">
        <v>4858</v>
      </c>
      <c r="I20" s="11">
        <v>5.15151515151515E-2</v>
      </c>
    </row>
    <row r="21" spans="3:9" s="1" customFormat="1" ht="13.15" customHeight="1" x14ac:dyDescent="0.15">
      <c r="C21" s="7" t="s">
        <v>222</v>
      </c>
      <c r="D21" s="8">
        <v>6508</v>
      </c>
      <c r="E21" s="8">
        <v>6989</v>
      </c>
      <c r="F21" s="9">
        <v>7.3909035033804596E-2</v>
      </c>
      <c r="G21" s="8">
        <v>509</v>
      </c>
      <c r="H21" s="8">
        <v>486</v>
      </c>
      <c r="I21" s="9">
        <v>-4.5186640471512801E-2</v>
      </c>
    </row>
    <row r="22" spans="3:9" s="1" customFormat="1" ht="13.15" customHeight="1" x14ac:dyDescent="0.15">
      <c r="C22" s="7" t="s">
        <v>223</v>
      </c>
      <c r="D22" s="10">
        <v>16417</v>
      </c>
      <c r="E22" s="10">
        <v>16350</v>
      </c>
      <c r="F22" s="11">
        <v>-4.0811354084181002E-3</v>
      </c>
      <c r="G22" s="10">
        <v>1073</v>
      </c>
      <c r="H22" s="10">
        <v>1038</v>
      </c>
      <c r="I22" s="11">
        <v>-3.2618825722274002E-2</v>
      </c>
    </row>
    <row r="23" spans="3:9" s="1" customFormat="1" ht="13.15" customHeight="1" x14ac:dyDescent="0.15">
      <c r="C23" s="7" t="s">
        <v>224</v>
      </c>
      <c r="D23" s="8">
        <v>4508</v>
      </c>
      <c r="E23" s="8">
        <v>5058</v>
      </c>
      <c r="F23" s="9">
        <v>0.122005323868678</v>
      </c>
      <c r="G23" s="8">
        <v>1322</v>
      </c>
      <c r="H23" s="8">
        <v>1215</v>
      </c>
      <c r="I23" s="9">
        <v>-8.0937972768532498E-2</v>
      </c>
    </row>
    <row r="24" spans="3:9" s="1" customFormat="1" ht="13.15" customHeight="1" x14ac:dyDescent="0.15">
      <c r="C24" s="7" t="s">
        <v>225</v>
      </c>
      <c r="D24" s="10">
        <v>723</v>
      </c>
      <c r="E24" s="10">
        <v>659</v>
      </c>
      <c r="F24" s="11">
        <v>-8.8520055325034597E-2</v>
      </c>
      <c r="G24" s="10">
        <v>208</v>
      </c>
      <c r="H24" s="10">
        <v>241</v>
      </c>
      <c r="I24" s="11">
        <v>0.15865384615384601</v>
      </c>
    </row>
    <row r="25" spans="3:9" s="1" customFormat="1" ht="13.15" customHeight="1" x14ac:dyDescent="0.15">
      <c r="C25" s="7" t="s">
        <v>226</v>
      </c>
      <c r="D25" s="8"/>
      <c r="E25" s="8"/>
      <c r="F25" s="9"/>
      <c r="G25" s="8">
        <v>75</v>
      </c>
      <c r="H25" s="8">
        <v>57</v>
      </c>
      <c r="I25" s="9">
        <v>-0.24</v>
      </c>
    </row>
    <row r="26" spans="3:9" s="1" customFormat="1" ht="13.15" customHeight="1" x14ac:dyDescent="0.15">
      <c r="C26" s="7" t="s">
        <v>227</v>
      </c>
      <c r="D26" s="10">
        <v>8460</v>
      </c>
      <c r="E26" s="10">
        <v>8320</v>
      </c>
      <c r="F26" s="11">
        <v>-1.6548463356973998E-2</v>
      </c>
      <c r="G26" s="10">
        <v>366</v>
      </c>
      <c r="H26" s="10">
        <v>249</v>
      </c>
      <c r="I26" s="11">
        <v>-0.31967213114754101</v>
      </c>
    </row>
    <row r="27" spans="3:9" s="1" customFormat="1" ht="13.15" customHeight="1" x14ac:dyDescent="0.15">
      <c r="C27" s="7" t="s">
        <v>228</v>
      </c>
      <c r="D27" s="8">
        <v>9928</v>
      </c>
      <c r="E27" s="8">
        <v>9676</v>
      </c>
      <c r="F27" s="9">
        <v>-2.5382755842062898E-2</v>
      </c>
      <c r="G27" s="8">
        <v>537</v>
      </c>
      <c r="H27" s="8">
        <v>760</v>
      </c>
      <c r="I27" s="9">
        <v>0.41527001862197399</v>
      </c>
    </row>
    <row r="28" spans="3:9" s="1" customFormat="1" ht="13.15" customHeight="1" x14ac:dyDescent="0.15">
      <c r="C28" s="7" t="s">
        <v>229</v>
      </c>
      <c r="D28" s="10">
        <v>589</v>
      </c>
      <c r="E28" s="10">
        <v>173</v>
      </c>
      <c r="F28" s="11">
        <v>-0.70628183361629904</v>
      </c>
      <c r="G28" s="10">
        <v>42</v>
      </c>
      <c r="H28" s="10">
        <v>30</v>
      </c>
      <c r="I28" s="11">
        <v>-0.28571428571428598</v>
      </c>
    </row>
    <row r="29" spans="3:9" s="1" customFormat="1" ht="13.15" customHeight="1" x14ac:dyDescent="0.15">
      <c r="C29" s="7" t="s">
        <v>230</v>
      </c>
      <c r="D29" s="8">
        <v>157706</v>
      </c>
      <c r="E29" s="8">
        <v>154430</v>
      </c>
      <c r="F29" s="9">
        <v>-2.0772830456672501E-2</v>
      </c>
      <c r="G29" s="8">
        <v>8194</v>
      </c>
      <c r="H29" s="8">
        <v>6806</v>
      </c>
      <c r="I29" s="9">
        <v>-0.16939223822308999</v>
      </c>
    </row>
    <row r="30" spans="3:9" s="1" customFormat="1" ht="13.15" customHeight="1" x14ac:dyDescent="0.15">
      <c r="C30" s="7" t="s">
        <v>231</v>
      </c>
      <c r="D30" s="10">
        <v>386</v>
      </c>
      <c r="E30" s="10">
        <v>356</v>
      </c>
      <c r="F30" s="11">
        <v>-7.7720207253885995E-2</v>
      </c>
      <c r="G30" s="10"/>
      <c r="H30" s="10"/>
      <c r="I30" s="11"/>
    </row>
    <row r="31" spans="3:9" s="1" customFormat="1" ht="13.15" customHeight="1" x14ac:dyDescent="0.15">
      <c r="C31" s="7" t="s">
        <v>232</v>
      </c>
      <c r="D31" s="8">
        <v>11382</v>
      </c>
      <c r="E31" s="8">
        <v>11396</v>
      </c>
      <c r="F31" s="9">
        <v>1.230012300123E-3</v>
      </c>
      <c r="G31" s="8">
        <v>2479</v>
      </c>
      <c r="H31" s="8">
        <v>2563</v>
      </c>
      <c r="I31" s="9">
        <v>3.3884630899556303E-2</v>
      </c>
    </row>
    <row r="32" spans="3:9" s="1" customFormat="1" ht="13.15" customHeight="1" x14ac:dyDescent="0.15">
      <c r="C32" s="7" t="s">
        <v>233</v>
      </c>
      <c r="D32" s="10">
        <v>21772</v>
      </c>
      <c r="E32" s="10">
        <v>21675</v>
      </c>
      <c r="F32" s="11">
        <v>-4.4552636413742403E-3</v>
      </c>
      <c r="G32" s="10">
        <v>868</v>
      </c>
      <c r="H32" s="10">
        <v>751</v>
      </c>
      <c r="I32" s="11">
        <v>-0.13479262672811099</v>
      </c>
    </row>
    <row r="33" spans="3:9" s="1" customFormat="1" ht="13.15" customHeight="1" x14ac:dyDescent="0.15">
      <c r="C33" s="7" t="s">
        <v>234</v>
      </c>
      <c r="D33" s="8">
        <v>62433</v>
      </c>
      <c r="E33" s="8">
        <v>56886</v>
      </c>
      <c r="F33" s="9">
        <v>-8.88472442458315E-2</v>
      </c>
      <c r="G33" s="8"/>
      <c r="H33" s="8"/>
      <c r="I33" s="9"/>
    </row>
    <row r="34" spans="3:9" s="1" customFormat="1" ht="13.15" customHeight="1" x14ac:dyDescent="0.15">
      <c r="C34" s="7" t="s">
        <v>235</v>
      </c>
      <c r="D34" s="10">
        <v>37470</v>
      </c>
      <c r="E34" s="10">
        <v>37317</v>
      </c>
      <c r="F34" s="11">
        <v>-4.0832666132906304E-3</v>
      </c>
      <c r="G34" s="10">
        <v>919</v>
      </c>
      <c r="H34" s="10">
        <v>1016</v>
      </c>
      <c r="I34" s="11">
        <v>0.105549510337323</v>
      </c>
    </row>
    <row r="35" spans="3:9" s="1" customFormat="1" ht="13.15" customHeight="1" x14ac:dyDescent="0.15">
      <c r="C35" s="7" t="s">
        <v>236</v>
      </c>
      <c r="D35" s="8">
        <v>2636</v>
      </c>
      <c r="E35" s="8">
        <v>2799</v>
      </c>
      <c r="F35" s="9">
        <v>6.1836115326251898E-2</v>
      </c>
      <c r="G35" s="8">
        <v>3773</v>
      </c>
      <c r="H35" s="8">
        <v>3618</v>
      </c>
      <c r="I35" s="9">
        <v>-4.1081367611979898E-2</v>
      </c>
    </row>
    <row r="36" spans="3:9" s="1" customFormat="1" ht="13.15" customHeight="1" x14ac:dyDescent="0.15">
      <c r="C36" s="7" t="s">
        <v>237</v>
      </c>
      <c r="D36" s="10">
        <v>10618</v>
      </c>
      <c r="E36" s="10">
        <v>9877</v>
      </c>
      <c r="F36" s="11">
        <v>-6.9787153889621395E-2</v>
      </c>
      <c r="G36" s="10">
        <v>6888</v>
      </c>
      <c r="H36" s="10">
        <v>6715</v>
      </c>
      <c r="I36" s="11">
        <v>-2.5116144018583E-2</v>
      </c>
    </row>
    <row r="37" spans="3:9" s="1" customFormat="1" ht="13.15" customHeight="1" x14ac:dyDescent="0.15">
      <c r="C37" s="7" t="s">
        <v>238</v>
      </c>
      <c r="D37" s="8">
        <v>6</v>
      </c>
      <c r="E37" s="8">
        <v>12</v>
      </c>
      <c r="F37" s="9">
        <v>1</v>
      </c>
      <c r="G37" s="8">
        <v>3087</v>
      </c>
      <c r="H37" s="8">
        <v>1713</v>
      </c>
      <c r="I37" s="9">
        <v>-0.44509232264334297</v>
      </c>
    </row>
    <row r="38" spans="3:9" s="1" customFormat="1" ht="13.15" customHeight="1" x14ac:dyDescent="0.15">
      <c r="C38" s="7" t="s">
        <v>239</v>
      </c>
      <c r="D38" s="10">
        <v>135923</v>
      </c>
      <c r="E38" s="10">
        <v>133953</v>
      </c>
      <c r="F38" s="11">
        <v>-1.44934999963214E-2</v>
      </c>
      <c r="G38" s="10">
        <v>19130</v>
      </c>
      <c r="H38" s="10">
        <v>19743</v>
      </c>
      <c r="I38" s="11">
        <v>3.2043910088865701E-2</v>
      </c>
    </row>
    <row r="39" spans="3:9" s="1" customFormat="1" ht="13.15" customHeight="1" x14ac:dyDescent="0.15">
      <c r="C39" s="7" t="s">
        <v>240</v>
      </c>
      <c r="D39" s="8">
        <v>128981</v>
      </c>
      <c r="E39" s="8">
        <v>125515</v>
      </c>
      <c r="F39" s="9">
        <v>-2.6872174971507401E-2</v>
      </c>
      <c r="G39" s="8">
        <v>49231</v>
      </c>
      <c r="H39" s="8">
        <v>47685</v>
      </c>
      <c r="I39" s="9">
        <v>-3.1402977798541599E-2</v>
      </c>
    </row>
    <row r="40" spans="3:9" s="1" customFormat="1" ht="13.15" customHeight="1" x14ac:dyDescent="0.15">
      <c r="C40" s="7" t="s">
        <v>241</v>
      </c>
      <c r="D40" s="10">
        <v>35051</v>
      </c>
      <c r="E40" s="10">
        <v>33369</v>
      </c>
      <c r="F40" s="11">
        <v>-4.7987218624290298E-2</v>
      </c>
      <c r="G40" s="10">
        <v>10134</v>
      </c>
      <c r="H40" s="10">
        <v>10591</v>
      </c>
      <c r="I40" s="11">
        <v>4.5095717387013998E-2</v>
      </c>
    </row>
    <row r="41" spans="3:9" s="1" customFormat="1" ht="13.15" customHeight="1" x14ac:dyDescent="0.15">
      <c r="C41" s="7" t="s">
        <v>242</v>
      </c>
      <c r="D41" s="8">
        <v>53462</v>
      </c>
      <c r="E41" s="8">
        <v>53742</v>
      </c>
      <c r="F41" s="9">
        <v>5.2373648572818102E-3</v>
      </c>
      <c r="G41" s="8">
        <v>8476</v>
      </c>
      <c r="H41" s="8">
        <v>8408</v>
      </c>
      <c r="I41" s="9">
        <v>-8.0226521944313407E-3</v>
      </c>
    </row>
    <row r="42" spans="3:9" s="1" customFormat="1" ht="13.15" customHeight="1" x14ac:dyDescent="0.15">
      <c r="C42" s="7" t="s">
        <v>243</v>
      </c>
      <c r="D42" s="10">
        <v>20387</v>
      </c>
      <c r="E42" s="10">
        <v>19695</v>
      </c>
      <c r="F42" s="11">
        <v>-3.39431990974641E-2</v>
      </c>
      <c r="G42" s="10">
        <v>8986</v>
      </c>
      <c r="H42" s="10">
        <v>7335</v>
      </c>
      <c r="I42" s="11">
        <v>-0.18373024705096799</v>
      </c>
    </row>
    <row r="43" spans="3:9" s="1" customFormat="1" ht="13.15" customHeight="1" x14ac:dyDescent="0.15">
      <c r="C43" s="7" t="s">
        <v>244</v>
      </c>
      <c r="D43" s="8">
        <v>55627</v>
      </c>
      <c r="E43" s="8">
        <v>56216</v>
      </c>
      <c r="F43" s="9">
        <v>1.0588383339026E-2</v>
      </c>
      <c r="G43" s="8">
        <v>18509</v>
      </c>
      <c r="H43" s="8">
        <v>17087</v>
      </c>
      <c r="I43" s="9">
        <v>-7.68274893295154E-2</v>
      </c>
    </row>
    <row r="44" spans="3:9" s="1" customFormat="1" ht="13.15" customHeight="1" x14ac:dyDescent="0.15">
      <c r="C44" s="7" t="s">
        <v>245</v>
      </c>
      <c r="D44" s="10">
        <v>93</v>
      </c>
      <c r="E44" s="10">
        <v>78</v>
      </c>
      <c r="F44" s="11">
        <v>-0.16129032258064499</v>
      </c>
      <c r="G44" s="10"/>
      <c r="H44" s="10"/>
      <c r="I44" s="11"/>
    </row>
    <row r="45" spans="3:9" s="1" customFormat="1" ht="13.15" customHeight="1" x14ac:dyDescent="0.15">
      <c r="C45" s="7" t="s">
        <v>246</v>
      </c>
      <c r="D45" s="8">
        <v>3084</v>
      </c>
      <c r="E45" s="8">
        <v>3111</v>
      </c>
      <c r="F45" s="9">
        <v>8.7548638132295704E-3</v>
      </c>
      <c r="G45" s="8">
        <v>1001</v>
      </c>
      <c r="H45" s="8">
        <v>602</v>
      </c>
      <c r="I45" s="9">
        <v>-0.39860139860139898</v>
      </c>
    </row>
    <row r="46" spans="3:9" s="1" customFormat="1" ht="13.15" customHeight="1" x14ac:dyDescent="0.15">
      <c r="C46" s="7" t="s">
        <v>247</v>
      </c>
      <c r="D46" s="10">
        <v>8400</v>
      </c>
      <c r="E46" s="10">
        <v>8302</v>
      </c>
      <c r="F46" s="11">
        <v>-1.16666666666667E-2</v>
      </c>
      <c r="G46" s="10">
        <v>323</v>
      </c>
      <c r="H46" s="10">
        <v>257</v>
      </c>
      <c r="I46" s="11">
        <v>-0.20433436532507701</v>
      </c>
    </row>
    <row r="47" spans="3:9" s="1" customFormat="1" ht="13.15" customHeight="1" x14ac:dyDescent="0.15">
      <c r="C47" s="7" t="s">
        <v>248</v>
      </c>
      <c r="D47" s="8">
        <v>3103</v>
      </c>
      <c r="E47" s="8">
        <v>3123</v>
      </c>
      <c r="F47" s="9">
        <v>6.4453754431195599E-3</v>
      </c>
      <c r="G47" s="8"/>
      <c r="H47" s="8"/>
      <c r="I47" s="9"/>
    </row>
    <row r="48" spans="3:9" s="1" customFormat="1" ht="13.15" customHeight="1" x14ac:dyDescent="0.15">
      <c r="C48" s="7" t="s">
        <v>249</v>
      </c>
      <c r="D48" s="10">
        <v>1803</v>
      </c>
      <c r="E48" s="10">
        <v>1918</v>
      </c>
      <c r="F48" s="11">
        <v>6.3782584581253493E-2</v>
      </c>
      <c r="G48" s="10"/>
      <c r="H48" s="10"/>
      <c r="I48" s="11"/>
    </row>
    <row r="49" spans="3:9" s="1" customFormat="1" ht="13.15" customHeight="1" x14ac:dyDescent="0.15">
      <c r="C49" s="7" t="s">
        <v>250</v>
      </c>
      <c r="D49" s="8">
        <v>1004</v>
      </c>
      <c r="E49" s="8">
        <v>803</v>
      </c>
      <c r="F49" s="9">
        <v>-0.20019920318725101</v>
      </c>
      <c r="G49" s="8">
        <v>5437</v>
      </c>
      <c r="H49" s="8">
        <v>4992</v>
      </c>
      <c r="I49" s="9">
        <v>-8.1846606584513495E-2</v>
      </c>
    </row>
    <row r="50" spans="3:9" s="1" customFormat="1" ht="13.15" customHeight="1" x14ac:dyDescent="0.15">
      <c r="C50" s="7" t="s">
        <v>251</v>
      </c>
      <c r="D50" s="10">
        <v>165</v>
      </c>
      <c r="E50" s="10">
        <v>182</v>
      </c>
      <c r="F50" s="11">
        <v>0.103030303030303</v>
      </c>
      <c r="G50" s="10"/>
      <c r="H50" s="10"/>
      <c r="I50" s="11"/>
    </row>
    <row r="51" spans="3:9" s="1" customFormat="1" ht="13.15" customHeight="1" x14ac:dyDescent="0.15">
      <c r="C51" s="7" t="s">
        <v>252</v>
      </c>
      <c r="D51" s="8">
        <v>87690</v>
      </c>
      <c r="E51" s="8">
        <v>87277</v>
      </c>
      <c r="F51" s="9">
        <v>-4.7097730642034503E-3</v>
      </c>
      <c r="G51" s="8">
        <v>17161</v>
      </c>
      <c r="H51" s="8">
        <v>16630</v>
      </c>
      <c r="I51" s="9">
        <v>-3.09422527824719E-2</v>
      </c>
    </row>
    <row r="52" spans="3:9" s="1" customFormat="1" ht="13.15" customHeight="1" x14ac:dyDescent="0.15">
      <c r="C52" s="7" t="s">
        <v>253</v>
      </c>
      <c r="D52" s="10">
        <v>7138</v>
      </c>
      <c r="E52" s="10">
        <v>7203</v>
      </c>
      <c r="F52" s="11">
        <v>9.1061922107032803E-3</v>
      </c>
      <c r="G52" s="10">
        <v>1825</v>
      </c>
      <c r="H52" s="10">
        <v>1614</v>
      </c>
      <c r="I52" s="11">
        <v>-0.115616438356164</v>
      </c>
    </row>
    <row r="53" spans="3:9" s="1" customFormat="1" ht="13.15" customHeight="1" x14ac:dyDescent="0.15">
      <c r="C53" s="7" t="s">
        <v>254</v>
      </c>
      <c r="D53" s="8">
        <v>6840</v>
      </c>
      <c r="E53" s="8">
        <v>6511</v>
      </c>
      <c r="F53" s="9">
        <v>-4.8099415204678399E-2</v>
      </c>
      <c r="G53" s="8"/>
      <c r="H53" s="8"/>
      <c r="I53" s="9"/>
    </row>
    <row r="54" spans="3:9" s="1" customFormat="1" ht="13.15" customHeight="1" x14ac:dyDescent="0.15">
      <c r="C54" s="7" t="s">
        <v>255</v>
      </c>
      <c r="D54" s="10">
        <v>1258</v>
      </c>
      <c r="E54" s="10">
        <v>1285</v>
      </c>
      <c r="F54" s="11">
        <v>2.1462639109697899E-2</v>
      </c>
      <c r="G54" s="10"/>
      <c r="H54" s="10"/>
      <c r="I54" s="11"/>
    </row>
    <row r="55" spans="3:9" s="1" customFormat="1" ht="13.15" customHeight="1" x14ac:dyDescent="0.15">
      <c r="C55" s="7" t="s">
        <v>256</v>
      </c>
      <c r="D55" s="8">
        <v>18008</v>
      </c>
      <c r="E55" s="8">
        <v>18467</v>
      </c>
      <c r="F55" s="9">
        <v>2.5488671701466001E-2</v>
      </c>
      <c r="G55" s="8">
        <v>213</v>
      </c>
      <c r="H55" s="8">
        <v>238</v>
      </c>
      <c r="I55" s="9">
        <v>0.117370892018779</v>
      </c>
    </row>
    <row r="56" spans="3:9" s="1" customFormat="1" ht="13.15" customHeight="1" x14ac:dyDescent="0.15">
      <c r="C56" s="7" t="s">
        <v>257</v>
      </c>
      <c r="D56" s="10">
        <v>25263</v>
      </c>
      <c r="E56" s="10">
        <v>23440</v>
      </c>
      <c r="F56" s="11">
        <v>-7.2160867672089596E-2</v>
      </c>
      <c r="G56" s="10">
        <v>618</v>
      </c>
      <c r="H56" s="10">
        <v>422</v>
      </c>
      <c r="I56" s="11">
        <v>-0.317152103559871</v>
      </c>
    </row>
    <row r="57" spans="3:9" s="1" customFormat="1" ht="13.15" customHeight="1" x14ac:dyDescent="0.15">
      <c r="C57" s="7" t="s">
        <v>258</v>
      </c>
      <c r="D57" s="8">
        <v>326</v>
      </c>
      <c r="E57" s="8">
        <v>357</v>
      </c>
      <c r="F57" s="9">
        <v>9.5092024539877307E-2</v>
      </c>
      <c r="G57" s="8">
        <v>1070</v>
      </c>
      <c r="H57" s="8">
        <v>612</v>
      </c>
      <c r="I57" s="9">
        <v>-0.42803738317757001</v>
      </c>
    </row>
    <row r="58" spans="3:9" s="1" customFormat="1" ht="13.15" customHeight="1" x14ac:dyDescent="0.15">
      <c r="C58" s="7" t="s">
        <v>259</v>
      </c>
      <c r="D58" s="10">
        <v>798</v>
      </c>
      <c r="E58" s="10">
        <v>793</v>
      </c>
      <c r="F58" s="11">
        <v>-6.2656641604010004E-3</v>
      </c>
      <c r="G58" s="10"/>
      <c r="H58" s="10"/>
      <c r="I58" s="11"/>
    </row>
    <row r="59" spans="3:9" s="1" customFormat="1" ht="13.15" customHeight="1" x14ac:dyDescent="0.15">
      <c r="C59" s="7" t="s">
        <v>260</v>
      </c>
      <c r="D59" s="8">
        <v>8154</v>
      </c>
      <c r="E59" s="8">
        <v>9134</v>
      </c>
      <c r="F59" s="9">
        <v>0.12018641157714</v>
      </c>
      <c r="G59" s="8">
        <v>70</v>
      </c>
      <c r="H59" s="8">
        <v>18</v>
      </c>
      <c r="I59" s="9">
        <v>-0.74285714285714299</v>
      </c>
    </row>
    <row r="60" spans="3:9" s="1" customFormat="1" ht="13.15" customHeight="1" x14ac:dyDescent="0.15">
      <c r="C60" s="7" t="s">
        <v>261</v>
      </c>
      <c r="D60" s="10">
        <v>19124</v>
      </c>
      <c r="E60" s="10">
        <v>18994</v>
      </c>
      <c r="F60" s="11">
        <v>-6.7977410583559897E-3</v>
      </c>
      <c r="G60" s="10">
        <v>1460</v>
      </c>
      <c r="H60" s="10">
        <v>1396</v>
      </c>
      <c r="I60" s="11">
        <v>-4.3835616438356199E-2</v>
      </c>
    </row>
    <row r="61" spans="3:9" s="1" customFormat="1" ht="13.15" customHeight="1" x14ac:dyDescent="0.15">
      <c r="C61" s="7" t="s">
        <v>262</v>
      </c>
      <c r="D61" s="8"/>
      <c r="E61" s="8"/>
      <c r="F61" s="9"/>
      <c r="G61" s="8">
        <v>69</v>
      </c>
      <c r="H61" s="8">
        <v>62</v>
      </c>
      <c r="I61" s="9">
        <v>-0.101449275362319</v>
      </c>
    </row>
    <row r="62" spans="3:9" s="1" customFormat="1" ht="13.15" customHeight="1" x14ac:dyDescent="0.15">
      <c r="C62" s="7" t="s">
        <v>263</v>
      </c>
      <c r="D62" s="10">
        <v>1138</v>
      </c>
      <c r="E62" s="10">
        <v>1161</v>
      </c>
      <c r="F62" s="11">
        <v>2.0210896309314601E-2</v>
      </c>
      <c r="G62" s="10">
        <v>55</v>
      </c>
      <c r="H62" s="10">
        <v>38</v>
      </c>
      <c r="I62" s="11">
        <v>-0.30909090909090903</v>
      </c>
    </row>
    <row r="63" spans="3:9" s="1" customFormat="1" ht="13.15" customHeight="1" x14ac:dyDescent="0.15">
      <c r="C63" s="7" t="s">
        <v>264</v>
      </c>
      <c r="D63" s="8">
        <v>1559</v>
      </c>
      <c r="E63" s="8">
        <v>1210</v>
      </c>
      <c r="F63" s="9">
        <v>-0.22386144964721</v>
      </c>
      <c r="G63" s="8">
        <v>1723</v>
      </c>
      <c r="H63" s="8">
        <v>2069</v>
      </c>
      <c r="I63" s="9">
        <v>0.20081253627394099</v>
      </c>
    </row>
    <row r="64" spans="3:9" s="1" customFormat="1" ht="13.15" customHeight="1" x14ac:dyDescent="0.15">
      <c r="C64" s="7" t="s">
        <v>265</v>
      </c>
      <c r="D64" s="10">
        <v>486</v>
      </c>
      <c r="E64" s="10">
        <v>485</v>
      </c>
      <c r="F64" s="11">
        <v>-2.05761316872428E-3</v>
      </c>
      <c r="G64" s="10"/>
      <c r="H64" s="10"/>
      <c r="I64" s="11"/>
    </row>
    <row r="65" spans="3:9" s="1" customFormat="1" ht="13.15" customHeight="1" x14ac:dyDescent="0.15">
      <c r="C65" s="7" t="s">
        <v>266</v>
      </c>
      <c r="D65" s="8">
        <v>5124</v>
      </c>
      <c r="E65" s="8">
        <v>4361</v>
      </c>
      <c r="F65" s="9">
        <v>-0.148907103825137</v>
      </c>
      <c r="G65" s="8">
        <v>2596</v>
      </c>
      <c r="H65" s="8">
        <v>2329</v>
      </c>
      <c r="I65" s="9">
        <v>-0.102850539291217</v>
      </c>
    </row>
    <row r="66" spans="3:9" s="1" customFormat="1" ht="13.15" customHeight="1" x14ac:dyDescent="0.15">
      <c r="C66" s="7" t="s">
        <v>267</v>
      </c>
      <c r="D66" s="10">
        <v>11</v>
      </c>
      <c r="E66" s="10"/>
      <c r="F66" s="11">
        <v>-1</v>
      </c>
      <c r="G66" s="10">
        <v>23</v>
      </c>
      <c r="H66" s="10"/>
      <c r="I66" s="11">
        <v>-1</v>
      </c>
    </row>
    <row r="67" spans="3:9" s="1" customFormat="1" ht="13.15" customHeight="1" x14ac:dyDescent="0.15">
      <c r="C67" s="7" t="s">
        <v>268</v>
      </c>
      <c r="D67" s="8"/>
      <c r="E67" s="8">
        <v>2</v>
      </c>
      <c r="F67" s="9"/>
      <c r="G67" s="8">
        <v>56762</v>
      </c>
      <c r="H67" s="8">
        <v>58519</v>
      </c>
      <c r="I67" s="9">
        <v>3.09538071244847E-2</v>
      </c>
    </row>
    <row r="68" spans="3:9" s="1" customFormat="1" ht="13.15" customHeight="1" x14ac:dyDescent="0.15">
      <c r="C68" s="7" t="s">
        <v>269</v>
      </c>
      <c r="D68" s="10">
        <v>7714</v>
      </c>
      <c r="E68" s="10">
        <v>7552</v>
      </c>
      <c r="F68" s="11">
        <v>-2.1000777806585401E-2</v>
      </c>
      <c r="G68" s="10">
        <v>1464</v>
      </c>
      <c r="H68" s="10">
        <v>1059</v>
      </c>
      <c r="I68" s="11">
        <v>-0.27663934426229497</v>
      </c>
    </row>
    <row r="69" spans="3:9" s="1" customFormat="1" ht="13.15" customHeight="1" x14ac:dyDescent="0.15">
      <c r="C69" s="7" t="s">
        <v>270</v>
      </c>
      <c r="D69" s="8">
        <v>569</v>
      </c>
      <c r="E69" s="8">
        <v>572</v>
      </c>
      <c r="F69" s="9">
        <v>5.2724077328646802E-3</v>
      </c>
      <c r="G69" s="8"/>
      <c r="H69" s="8"/>
      <c r="I69" s="9"/>
    </row>
    <row r="70" spans="3:9" s="1" customFormat="1" ht="13.15" customHeight="1" x14ac:dyDescent="0.15">
      <c r="C70" s="7" t="s">
        <v>271</v>
      </c>
      <c r="D70" s="10"/>
      <c r="E70" s="10"/>
      <c r="F70" s="11"/>
      <c r="G70" s="10"/>
      <c r="H70" s="10"/>
      <c r="I70" s="11"/>
    </row>
    <row r="71" spans="3:9" s="1" customFormat="1" ht="14.65" customHeight="1" x14ac:dyDescent="0.15">
      <c r="C71" s="12" t="s">
        <v>210</v>
      </c>
      <c r="D71" s="13">
        <v>1271943</v>
      </c>
      <c r="E71" s="13">
        <v>1247200</v>
      </c>
      <c r="F71" s="14">
        <v>-1.9452915736003901E-2</v>
      </c>
      <c r="G71" s="13">
        <v>300110</v>
      </c>
      <c r="H71" s="13">
        <v>295704</v>
      </c>
      <c r="I71" s="14">
        <v>-1.4681283529372599E-2</v>
      </c>
    </row>
  </sheetData>
  <mergeCells count="6">
    <mergeCell ref="B1:B4"/>
    <mergeCell ref="F2:I3"/>
    <mergeCell ref="F6:J6"/>
    <mergeCell ref="C11:C12"/>
    <mergeCell ref="D11:F11"/>
    <mergeCell ref="G11:I11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J56"/>
  <sheetViews>
    <sheetView workbookViewId="0">
      <selection activeCell="N35" sqref="N35:N36"/>
    </sheetView>
  </sheetViews>
  <sheetFormatPr defaultColWidth="8.85546875" defaultRowHeight="12.75" x14ac:dyDescent="0.2"/>
  <cols>
    <col min="1" max="1" width="0.85546875" style="15" customWidth="1"/>
    <col min="2" max="2" width="0.28515625" style="15" customWidth="1"/>
    <col min="3" max="3" width="42.28515625" style="15" customWidth="1"/>
    <col min="4" max="4" width="9.7109375" style="15" customWidth="1"/>
    <col min="5" max="5" width="9.140625" style="15" customWidth="1"/>
    <col min="6" max="6" width="9.42578125" style="15" customWidth="1"/>
    <col min="7" max="10" width="9.28515625" style="15" customWidth="1"/>
    <col min="11" max="11" width="30" style="15" customWidth="1"/>
    <col min="12" max="12" width="4.7109375" style="15" customWidth="1"/>
    <col min="13" max="16384" width="8.85546875" style="15"/>
  </cols>
  <sheetData>
    <row r="1" spans="2:10" s="1" customFormat="1" ht="7.7" customHeight="1" thickBot="1" x14ac:dyDescent="0.2"/>
    <row r="2" spans="2:10" s="1" customFormat="1" ht="14.1" customHeight="1" thickBot="1" x14ac:dyDescent="0.25">
      <c r="B2" s="159"/>
      <c r="F2" s="160" t="s">
        <v>0</v>
      </c>
      <c r="G2" s="160"/>
      <c r="H2" s="160"/>
      <c r="J2" s="2" t="s">
        <v>2753</v>
      </c>
    </row>
    <row r="3" spans="2:10" s="1" customFormat="1" ht="2.1" customHeight="1" thickBot="1" x14ac:dyDescent="0.2">
      <c r="B3" s="159"/>
      <c r="F3" s="160"/>
      <c r="G3" s="160"/>
      <c r="H3" s="160"/>
    </row>
    <row r="4" spans="2:10" s="1" customFormat="1" ht="25.5" customHeight="1" x14ac:dyDescent="0.15">
      <c r="B4" s="159"/>
    </row>
    <row r="5" spans="2:10" s="1" customFormat="1" ht="2.65" customHeight="1" x14ac:dyDescent="0.15"/>
    <row r="6" spans="2:10" s="1" customFormat="1" ht="14.65" customHeight="1" thickBot="1" x14ac:dyDescent="0.2">
      <c r="E6" s="164" t="s">
        <v>2786</v>
      </c>
      <c r="F6" s="164"/>
      <c r="G6" s="164"/>
      <c r="H6" s="164"/>
    </row>
    <row r="7" spans="2:10" s="1" customFormat="1" ht="11.65" customHeight="1" x14ac:dyDescent="0.2">
      <c r="C7" s="2" t="s">
        <v>3</v>
      </c>
    </row>
    <row r="8" spans="2:10" s="1" customFormat="1" ht="6" customHeight="1" x14ac:dyDescent="0.15"/>
    <row r="9" spans="2:10" s="1" customFormat="1" ht="11.85" customHeight="1" x14ac:dyDescent="0.2">
      <c r="C9" s="2" t="s">
        <v>2755</v>
      </c>
    </row>
    <row r="10" spans="2:10" s="1" customFormat="1" ht="6" customHeight="1" x14ac:dyDescent="0.15"/>
    <row r="11" spans="2:10" s="1" customFormat="1" ht="11.85" customHeight="1" x14ac:dyDescent="0.2">
      <c r="C11" s="2" t="s">
        <v>2756</v>
      </c>
    </row>
    <row r="12" spans="2:10" s="1" customFormat="1" ht="17.649999999999999" customHeight="1" x14ac:dyDescent="0.2">
      <c r="C12" s="25"/>
      <c r="D12" s="25"/>
      <c r="E12" s="173"/>
      <c r="F12" s="173"/>
      <c r="G12" s="167" t="s">
        <v>860</v>
      </c>
      <c r="H12" s="167"/>
      <c r="I12" s="167" t="s">
        <v>851</v>
      </c>
      <c r="J12" s="167"/>
    </row>
    <row r="13" spans="2:10" s="1" customFormat="1" ht="14.65" customHeight="1" x14ac:dyDescent="0.15">
      <c r="C13" s="212" t="s">
        <v>274</v>
      </c>
      <c r="D13" s="212"/>
      <c r="E13" s="50" t="s">
        <v>2757</v>
      </c>
      <c r="F13" s="50" t="s">
        <v>859</v>
      </c>
      <c r="G13" s="50" t="s">
        <v>2758</v>
      </c>
      <c r="H13" s="50" t="s">
        <v>2759</v>
      </c>
      <c r="I13" s="27" t="s">
        <v>890</v>
      </c>
      <c r="J13" s="27" t="s">
        <v>1802</v>
      </c>
    </row>
    <row r="14" spans="2:10" s="1" customFormat="1" ht="11.85" customHeight="1" x14ac:dyDescent="0.15">
      <c r="C14" s="17" t="s">
        <v>2787</v>
      </c>
      <c r="D14" s="17" t="s">
        <v>1567</v>
      </c>
      <c r="E14" s="8">
        <v>9439</v>
      </c>
      <c r="F14" s="8">
        <v>7</v>
      </c>
      <c r="G14" s="8">
        <v>9432</v>
      </c>
      <c r="H14" s="76">
        <v>5.63019508057676</v>
      </c>
      <c r="I14" s="8">
        <v>1</v>
      </c>
      <c r="J14" s="8">
        <v>1</v>
      </c>
    </row>
    <row r="15" spans="2:10" s="1" customFormat="1" ht="11.85" customHeight="1" x14ac:dyDescent="0.15">
      <c r="C15" s="17" t="s">
        <v>2788</v>
      </c>
      <c r="D15" s="17" t="s">
        <v>1568</v>
      </c>
      <c r="E15" s="10">
        <v>8191</v>
      </c>
      <c r="F15" s="10">
        <v>48</v>
      </c>
      <c r="G15" s="10">
        <v>8143</v>
      </c>
      <c r="H15" s="78">
        <v>12.0320520692619</v>
      </c>
      <c r="I15" s="10">
        <v>76</v>
      </c>
      <c r="J15" s="10">
        <v>112</v>
      </c>
    </row>
    <row r="16" spans="2:10" s="1" customFormat="1" ht="11.85" customHeight="1" x14ac:dyDescent="0.15">
      <c r="C16" s="17" t="s">
        <v>2789</v>
      </c>
      <c r="D16" s="17" t="s">
        <v>1567</v>
      </c>
      <c r="E16" s="8">
        <v>5975</v>
      </c>
      <c r="F16" s="8">
        <v>36</v>
      </c>
      <c r="G16" s="8">
        <v>5939</v>
      </c>
      <c r="H16" s="76">
        <v>3.2193972049166502</v>
      </c>
      <c r="I16" s="8">
        <v>3</v>
      </c>
      <c r="J16" s="8">
        <v>3</v>
      </c>
    </row>
    <row r="17" spans="3:10" s="1" customFormat="1" ht="11.85" customHeight="1" x14ac:dyDescent="0.15">
      <c r="C17" s="17" t="s">
        <v>2790</v>
      </c>
      <c r="D17" s="17" t="s">
        <v>1567</v>
      </c>
      <c r="E17" s="10">
        <v>3903</v>
      </c>
      <c r="F17" s="10">
        <v>794</v>
      </c>
      <c r="G17" s="10">
        <v>3109</v>
      </c>
      <c r="H17" s="78">
        <v>2.9971051785139902</v>
      </c>
      <c r="I17" s="10">
        <v>2</v>
      </c>
      <c r="J17" s="10">
        <v>2</v>
      </c>
    </row>
    <row r="18" spans="3:10" s="1" customFormat="1" ht="11.85" customHeight="1" x14ac:dyDescent="0.15">
      <c r="C18" s="17" t="s">
        <v>2791</v>
      </c>
      <c r="D18" s="17" t="s">
        <v>1567</v>
      </c>
      <c r="E18" s="8">
        <v>3152</v>
      </c>
      <c r="F18" s="8">
        <v>2465</v>
      </c>
      <c r="G18" s="8">
        <v>687</v>
      </c>
      <c r="H18" s="76">
        <v>2.73653566229985</v>
      </c>
      <c r="I18" s="8">
        <v>356</v>
      </c>
      <c r="J18" s="8">
        <v>356</v>
      </c>
    </row>
    <row r="19" spans="3:10" s="1" customFormat="1" ht="11.85" customHeight="1" x14ac:dyDescent="0.15">
      <c r="C19" s="17" t="s">
        <v>2792</v>
      </c>
      <c r="D19" s="17" t="s">
        <v>1568</v>
      </c>
      <c r="E19" s="10">
        <v>3148</v>
      </c>
      <c r="F19" s="10">
        <v>68</v>
      </c>
      <c r="G19" s="10">
        <v>3080</v>
      </c>
      <c r="H19" s="78">
        <v>22.894805194805201</v>
      </c>
      <c r="I19" s="10">
        <v>212</v>
      </c>
      <c r="J19" s="10">
        <v>2604</v>
      </c>
    </row>
    <row r="20" spans="3:10" s="1" customFormat="1" ht="11.85" customHeight="1" x14ac:dyDescent="0.15">
      <c r="C20" s="17" t="s">
        <v>2793</v>
      </c>
      <c r="D20" s="17" t="s">
        <v>1568</v>
      </c>
      <c r="E20" s="8">
        <v>2959</v>
      </c>
      <c r="F20" s="8">
        <v>679</v>
      </c>
      <c r="G20" s="8">
        <v>2280</v>
      </c>
      <c r="H20" s="76">
        <v>4.5561403508771896</v>
      </c>
      <c r="I20" s="8">
        <v>663</v>
      </c>
      <c r="J20" s="8">
        <v>1196</v>
      </c>
    </row>
    <row r="21" spans="3:10" s="1" customFormat="1" ht="11.85" customHeight="1" x14ac:dyDescent="0.15">
      <c r="C21" s="17" t="s">
        <v>2794</v>
      </c>
      <c r="D21" s="17" t="s">
        <v>1567</v>
      </c>
      <c r="E21" s="10">
        <v>2707</v>
      </c>
      <c r="F21" s="10">
        <v>1287</v>
      </c>
      <c r="G21" s="10">
        <v>1420</v>
      </c>
      <c r="H21" s="78">
        <v>3.4612676056337999</v>
      </c>
      <c r="I21" s="10">
        <v>4381</v>
      </c>
      <c r="J21" s="10">
        <v>4388</v>
      </c>
    </row>
    <row r="22" spans="3:10" s="1" customFormat="1" ht="11.85" customHeight="1" x14ac:dyDescent="0.15">
      <c r="C22" s="17" t="s">
        <v>2795</v>
      </c>
      <c r="D22" s="17" t="s">
        <v>1568</v>
      </c>
      <c r="E22" s="8">
        <v>2208</v>
      </c>
      <c r="F22" s="8">
        <v>1411</v>
      </c>
      <c r="G22" s="8">
        <v>797</v>
      </c>
      <c r="H22" s="76">
        <v>8.3425345043914696</v>
      </c>
      <c r="I22" s="8">
        <v>503</v>
      </c>
      <c r="J22" s="8">
        <v>646</v>
      </c>
    </row>
    <row r="23" spans="3:10" s="1" customFormat="1" ht="11.85" customHeight="1" x14ac:dyDescent="0.15">
      <c r="C23" s="17" t="s">
        <v>2796</v>
      </c>
      <c r="D23" s="17" t="s">
        <v>1568</v>
      </c>
      <c r="E23" s="10">
        <v>1962</v>
      </c>
      <c r="F23" s="10">
        <v>30</v>
      </c>
      <c r="G23" s="10">
        <v>1932</v>
      </c>
      <c r="H23" s="78">
        <v>3.8866459627329202</v>
      </c>
      <c r="I23" s="10"/>
      <c r="J23" s="10"/>
    </row>
    <row r="24" spans="3:10" s="1" customFormat="1" ht="11.85" customHeight="1" x14ac:dyDescent="0.15">
      <c r="C24" s="17" t="s">
        <v>2797</v>
      </c>
      <c r="D24" s="17" t="s">
        <v>1567</v>
      </c>
      <c r="E24" s="8">
        <v>1940</v>
      </c>
      <c r="F24" s="8"/>
      <c r="G24" s="8">
        <v>1940</v>
      </c>
      <c r="H24" s="76">
        <v>12.3335051546392</v>
      </c>
      <c r="I24" s="8"/>
      <c r="J24" s="8"/>
    </row>
    <row r="25" spans="3:10" s="1" customFormat="1" ht="11.85" customHeight="1" x14ac:dyDescent="0.15">
      <c r="C25" s="17" t="s">
        <v>2798</v>
      </c>
      <c r="D25" s="17" t="s">
        <v>1567</v>
      </c>
      <c r="E25" s="10">
        <v>1870</v>
      </c>
      <c r="F25" s="10">
        <v>1266</v>
      </c>
      <c r="G25" s="10">
        <v>604</v>
      </c>
      <c r="H25" s="78">
        <v>2.90397350993377</v>
      </c>
      <c r="I25" s="10">
        <v>2313</v>
      </c>
      <c r="J25" s="10">
        <v>2314</v>
      </c>
    </row>
    <row r="26" spans="3:10" s="1" customFormat="1" ht="11.85" customHeight="1" x14ac:dyDescent="0.15">
      <c r="C26" s="17" t="s">
        <v>2799</v>
      </c>
      <c r="D26" s="17" t="s">
        <v>1567</v>
      </c>
      <c r="E26" s="8">
        <v>1781</v>
      </c>
      <c r="F26" s="8">
        <v>1062</v>
      </c>
      <c r="G26" s="8">
        <v>719</v>
      </c>
      <c r="H26" s="76">
        <v>2.8497913769123802</v>
      </c>
      <c r="I26" s="8">
        <v>431</v>
      </c>
      <c r="J26" s="8">
        <v>431</v>
      </c>
    </row>
    <row r="27" spans="3:10" s="1" customFormat="1" ht="11.85" customHeight="1" x14ac:dyDescent="0.15">
      <c r="C27" s="17" t="s">
        <v>2800</v>
      </c>
      <c r="D27" s="17" t="s">
        <v>1567</v>
      </c>
      <c r="E27" s="10">
        <v>1756</v>
      </c>
      <c r="F27" s="10">
        <v>130</v>
      </c>
      <c r="G27" s="10">
        <v>1626</v>
      </c>
      <c r="H27" s="78">
        <v>3.56334563345633</v>
      </c>
      <c r="I27" s="10">
        <v>76</v>
      </c>
      <c r="J27" s="10">
        <v>76</v>
      </c>
    </row>
    <row r="28" spans="3:10" s="1" customFormat="1" ht="11.85" customHeight="1" x14ac:dyDescent="0.15">
      <c r="C28" s="17" t="s">
        <v>2801</v>
      </c>
      <c r="D28" s="17" t="s">
        <v>1568</v>
      </c>
      <c r="E28" s="8">
        <v>1726</v>
      </c>
      <c r="F28" s="8">
        <v>17</v>
      </c>
      <c r="G28" s="8">
        <v>1709</v>
      </c>
      <c r="H28" s="76">
        <v>3.2837916910474001</v>
      </c>
      <c r="I28" s="8"/>
      <c r="J28" s="8"/>
    </row>
    <row r="29" spans="3:10" s="1" customFormat="1" ht="11.85" customHeight="1" x14ac:dyDescent="0.15">
      <c r="C29" s="17" t="s">
        <v>2802</v>
      </c>
      <c r="D29" s="17" t="s">
        <v>1567</v>
      </c>
      <c r="E29" s="10">
        <v>1620</v>
      </c>
      <c r="F29" s="10">
        <v>3</v>
      </c>
      <c r="G29" s="10">
        <v>1617</v>
      </c>
      <c r="H29" s="78">
        <v>8.6499690785405097</v>
      </c>
      <c r="I29" s="10"/>
      <c r="J29" s="10"/>
    </row>
    <row r="30" spans="3:10" s="1" customFormat="1" ht="11.85" customHeight="1" x14ac:dyDescent="0.15">
      <c r="C30" s="17" t="s">
        <v>2803</v>
      </c>
      <c r="D30" s="17" t="s">
        <v>1567</v>
      </c>
      <c r="E30" s="8">
        <v>1585</v>
      </c>
      <c r="F30" s="8">
        <v>1</v>
      </c>
      <c r="G30" s="8">
        <v>1584</v>
      </c>
      <c r="H30" s="76">
        <v>5.2272727272727302</v>
      </c>
      <c r="I30" s="8"/>
      <c r="J30" s="8"/>
    </row>
    <row r="31" spans="3:10" s="1" customFormat="1" ht="11.85" customHeight="1" x14ac:dyDescent="0.15">
      <c r="C31" s="17" t="s">
        <v>2804</v>
      </c>
      <c r="D31" s="17" t="s">
        <v>1567</v>
      </c>
      <c r="E31" s="10">
        <v>1571</v>
      </c>
      <c r="F31" s="10">
        <v>240</v>
      </c>
      <c r="G31" s="10">
        <v>1331</v>
      </c>
      <c r="H31" s="78">
        <v>3.6303531179564201</v>
      </c>
      <c r="I31" s="10">
        <v>3</v>
      </c>
      <c r="J31" s="10">
        <v>3</v>
      </c>
    </row>
    <row r="32" spans="3:10" s="1" customFormat="1" ht="11.85" customHeight="1" x14ac:dyDescent="0.15">
      <c r="C32" s="17" t="s">
        <v>2805</v>
      </c>
      <c r="D32" s="17" t="s">
        <v>1568</v>
      </c>
      <c r="E32" s="8">
        <v>1478</v>
      </c>
      <c r="F32" s="8">
        <v>382</v>
      </c>
      <c r="G32" s="8">
        <v>1096</v>
      </c>
      <c r="H32" s="76">
        <v>3.9662408759124101</v>
      </c>
      <c r="I32" s="8">
        <v>243</v>
      </c>
      <c r="J32" s="8">
        <v>257</v>
      </c>
    </row>
    <row r="33" spans="3:10" s="1" customFormat="1" ht="11.85" customHeight="1" x14ac:dyDescent="0.15">
      <c r="C33" s="17" t="s">
        <v>2806</v>
      </c>
      <c r="D33" s="17" t="s">
        <v>1567</v>
      </c>
      <c r="E33" s="10">
        <v>1436</v>
      </c>
      <c r="F33" s="10">
        <v>227</v>
      </c>
      <c r="G33" s="10">
        <v>1209</v>
      </c>
      <c r="H33" s="78">
        <v>3.23573200992556</v>
      </c>
      <c r="I33" s="10">
        <v>95</v>
      </c>
      <c r="J33" s="10">
        <v>96</v>
      </c>
    </row>
    <row r="34" spans="3:10" s="1" customFormat="1" ht="11.85" customHeight="1" x14ac:dyDescent="0.15">
      <c r="C34" s="17" t="s">
        <v>2807</v>
      </c>
      <c r="D34" s="17" t="s">
        <v>1567</v>
      </c>
      <c r="E34" s="8">
        <v>1392</v>
      </c>
      <c r="F34" s="8">
        <v>1350</v>
      </c>
      <c r="G34" s="8">
        <v>42</v>
      </c>
      <c r="H34" s="76">
        <v>6.7619047619047601</v>
      </c>
      <c r="I34" s="8">
        <v>3920</v>
      </c>
      <c r="J34" s="8">
        <v>3920</v>
      </c>
    </row>
    <row r="35" spans="3:10" s="1" customFormat="1" ht="11.85" customHeight="1" x14ac:dyDescent="0.15">
      <c r="C35" s="17" t="s">
        <v>2808</v>
      </c>
      <c r="D35" s="17" t="s">
        <v>1568</v>
      </c>
      <c r="E35" s="10">
        <v>1375</v>
      </c>
      <c r="F35" s="10">
        <v>71</v>
      </c>
      <c r="G35" s="10">
        <v>1304</v>
      </c>
      <c r="H35" s="78">
        <v>14.6518404907975</v>
      </c>
      <c r="I35" s="10">
        <v>93</v>
      </c>
      <c r="J35" s="10">
        <v>390</v>
      </c>
    </row>
    <row r="36" spans="3:10" s="1" customFormat="1" ht="11.85" customHeight="1" x14ac:dyDescent="0.15">
      <c r="C36" s="17" t="s">
        <v>2809</v>
      </c>
      <c r="D36" s="17" t="s">
        <v>1567</v>
      </c>
      <c r="E36" s="8">
        <v>1313</v>
      </c>
      <c r="F36" s="8">
        <v>447</v>
      </c>
      <c r="G36" s="8">
        <v>866</v>
      </c>
      <c r="H36" s="76">
        <v>4.4122401847575103</v>
      </c>
      <c r="I36" s="8">
        <v>615</v>
      </c>
      <c r="J36" s="8">
        <v>616</v>
      </c>
    </row>
    <row r="37" spans="3:10" s="1" customFormat="1" ht="11.85" customHeight="1" x14ac:dyDescent="0.15">
      <c r="C37" s="17" t="s">
        <v>2810</v>
      </c>
      <c r="D37" s="17" t="s">
        <v>1567</v>
      </c>
      <c r="E37" s="10">
        <v>1249</v>
      </c>
      <c r="F37" s="10"/>
      <c r="G37" s="10">
        <v>1249</v>
      </c>
      <c r="H37" s="78">
        <v>9.3058446757405893</v>
      </c>
      <c r="I37" s="10">
        <v>1</v>
      </c>
      <c r="J37" s="10">
        <v>1</v>
      </c>
    </row>
    <row r="38" spans="3:10" s="1" customFormat="1" ht="11.85" customHeight="1" x14ac:dyDescent="0.15">
      <c r="C38" s="17" t="s">
        <v>2811</v>
      </c>
      <c r="D38" s="17" t="s">
        <v>1568</v>
      </c>
      <c r="E38" s="8">
        <v>1133</v>
      </c>
      <c r="F38" s="8">
        <v>15</v>
      </c>
      <c r="G38" s="8">
        <v>1118</v>
      </c>
      <c r="H38" s="76">
        <v>12.8926654740608</v>
      </c>
      <c r="I38" s="8">
        <v>11</v>
      </c>
      <c r="J38" s="8">
        <v>52</v>
      </c>
    </row>
    <row r="39" spans="3:10" s="1" customFormat="1" ht="11.85" customHeight="1" x14ac:dyDescent="0.15">
      <c r="C39" s="17" t="s">
        <v>2812</v>
      </c>
      <c r="D39" s="17" t="s">
        <v>1568</v>
      </c>
      <c r="E39" s="10">
        <v>1064</v>
      </c>
      <c r="F39" s="10">
        <v>1004</v>
      </c>
      <c r="G39" s="10">
        <v>60</v>
      </c>
      <c r="H39" s="78">
        <v>6.93333333333333</v>
      </c>
      <c r="I39" s="10">
        <v>85</v>
      </c>
      <c r="J39" s="10">
        <v>117</v>
      </c>
    </row>
    <row r="40" spans="3:10" s="1" customFormat="1" ht="11.85" customHeight="1" x14ac:dyDescent="0.15">
      <c r="C40" s="17" t="s">
        <v>2813</v>
      </c>
      <c r="D40" s="17" t="s">
        <v>1567</v>
      </c>
      <c r="E40" s="8">
        <v>1059</v>
      </c>
      <c r="F40" s="8">
        <v>511</v>
      </c>
      <c r="G40" s="8">
        <v>548</v>
      </c>
      <c r="H40" s="76">
        <v>3.85583941605839</v>
      </c>
      <c r="I40" s="8">
        <v>655</v>
      </c>
      <c r="J40" s="8">
        <v>661</v>
      </c>
    </row>
    <row r="41" spans="3:10" s="1" customFormat="1" ht="11.85" customHeight="1" x14ac:dyDescent="0.15">
      <c r="C41" s="17" t="s">
        <v>2814</v>
      </c>
      <c r="D41" s="17" t="s">
        <v>1567</v>
      </c>
      <c r="E41" s="10">
        <v>1048</v>
      </c>
      <c r="F41" s="10">
        <v>526</v>
      </c>
      <c r="G41" s="10">
        <v>522</v>
      </c>
      <c r="H41" s="78">
        <v>2.2873563218390802</v>
      </c>
      <c r="I41" s="10">
        <v>537</v>
      </c>
      <c r="J41" s="10">
        <v>537</v>
      </c>
    </row>
    <row r="42" spans="3:10" s="1" customFormat="1" ht="11.85" customHeight="1" x14ac:dyDescent="0.15">
      <c r="C42" s="17" t="s">
        <v>2815</v>
      </c>
      <c r="D42" s="17" t="s">
        <v>1567</v>
      </c>
      <c r="E42" s="8">
        <v>1032</v>
      </c>
      <c r="F42" s="8">
        <v>3</v>
      </c>
      <c r="G42" s="8">
        <v>1029</v>
      </c>
      <c r="H42" s="76">
        <v>5.4849368318756104</v>
      </c>
      <c r="I42" s="8"/>
      <c r="J42" s="8"/>
    </row>
    <row r="43" spans="3:10" s="1" customFormat="1" ht="11.85" customHeight="1" x14ac:dyDescent="0.15">
      <c r="C43" s="17" t="s">
        <v>2816</v>
      </c>
      <c r="D43" s="17" t="s">
        <v>1567</v>
      </c>
      <c r="E43" s="10">
        <v>1027</v>
      </c>
      <c r="F43" s="10">
        <v>6</v>
      </c>
      <c r="G43" s="10">
        <v>1021</v>
      </c>
      <c r="H43" s="78">
        <v>7.0763956904995098</v>
      </c>
      <c r="I43" s="10">
        <v>1</v>
      </c>
      <c r="J43" s="10">
        <v>2</v>
      </c>
    </row>
    <row r="44" spans="3:10" s="1" customFormat="1" ht="11.85" customHeight="1" x14ac:dyDescent="0.15">
      <c r="C44" s="17" t="s">
        <v>2817</v>
      </c>
      <c r="D44" s="17" t="s">
        <v>1567</v>
      </c>
      <c r="E44" s="8">
        <v>1025</v>
      </c>
      <c r="F44" s="8">
        <v>37</v>
      </c>
      <c r="G44" s="8">
        <v>988</v>
      </c>
      <c r="H44" s="76">
        <v>2.8927125506072899</v>
      </c>
      <c r="I44" s="8">
        <v>1</v>
      </c>
      <c r="J44" s="8">
        <v>1</v>
      </c>
    </row>
    <row r="45" spans="3:10" s="1" customFormat="1" ht="11.85" customHeight="1" x14ac:dyDescent="0.15">
      <c r="C45" s="17" t="s">
        <v>2818</v>
      </c>
      <c r="D45" s="17" t="s">
        <v>1568</v>
      </c>
      <c r="E45" s="10">
        <v>1017</v>
      </c>
      <c r="F45" s="10">
        <v>29</v>
      </c>
      <c r="G45" s="10">
        <v>988</v>
      </c>
      <c r="H45" s="78">
        <v>19.797570850202401</v>
      </c>
      <c r="I45" s="10">
        <v>28</v>
      </c>
      <c r="J45" s="10">
        <v>145</v>
      </c>
    </row>
    <row r="46" spans="3:10" s="1" customFormat="1" ht="11.85" customHeight="1" x14ac:dyDescent="0.15">
      <c r="C46" s="17" t="s">
        <v>2819</v>
      </c>
      <c r="D46" s="17" t="s">
        <v>1567</v>
      </c>
      <c r="E46" s="8">
        <v>1010</v>
      </c>
      <c r="F46" s="8">
        <v>196</v>
      </c>
      <c r="G46" s="8">
        <v>814</v>
      </c>
      <c r="H46" s="76">
        <v>4.1339066339066299</v>
      </c>
      <c r="I46" s="8">
        <v>31</v>
      </c>
      <c r="J46" s="8">
        <v>31</v>
      </c>
    </row>
    <row r="47" spans="3:10" s="1" customFormat="1" ht="11.85" customHeight="1" x14ac:dyDescent="0.15">
      <c r="C47" s="17" t="s">
        <v>2820</v>
      </c>
      <c r="D47" s="17" t="s">
        <v>1567</v>
      </c>
      <c r="E47" s="10">
        <v>939</v>
      </c>
      <c r="F47" s="10"/>
      <c r="G47" s="10">
        <v>939</v>
      </c>
      <c r="H47" s="78">
        <v>7.2438764643237503</v>
      </c>
      <c r="I47" s="10"/>
      <c r="J47" s="10"/>
    </row>
    <row r="48" spans="3:10" s="1" customFormat="1" ht="11.85" customHeight="1" x14ac:dyDescent="0.15">
      <c r="C48" s="17" t="s">
        <v>2821</v>
      </c>
      <c r="D48" s="17" t="s">
        <v>1568</v>
      </c>
      <c r="E48" s="8">
        <v>905</v>
      </c>
      <c r="F48" s="8">
        <v>8</v>
      </c>
      <c r="G48" s="8">
        <v>897</v>
      </c>
      <c r="H48" s="76">
        <v>18.141583054626501</v>
      </c>
      <c r="I48" s="8">
        <v>5</v>
      </c>
      <c r="J48" s="8">
        <v>5</v>
      </c>
    </row>
    <row r="49" spans="3:10" s="1" customFormat="1" ht="11.85" customHeight="1" x14ac:dyDescent="0.15">
      <c r="C49" s="17" t="s">
        <v>2822</v>
      </c>
      <c r="D49" s="17" t="s">
        <v>1567</v>
      </c>
      <c r="E49" s="10">
        <v>903</v>
      </c>
      <c r="F49" s="10">
        <v>109</v>
      </c>
      <c r="G49" s="10">
        <v>794</v>
      </c>
      <c r="H49" s="78">
        <v>5.9458438287153701</v>
      </c>
      <c r="I49" s="10">
        <v>25</v>
      </c>
      <c r="J49" s="10">
        <v>26</v>
      </c>
    </row>
    <row r="50" spans="3:10" s="1" customFormat="1" ht="11.85" customHeight="1" x14ac:dyDescent="0.15">
      <c r="C50" s="17" t="s">
        <v>2823</v>
      </c>
      <c r="D50" s="17" t="s">
        <v>1567</v>
      </c>
      <c r="E50" s="8">
        <v>901</v>
      </c>
      <c r="F50" s="8"/>
      <c r="G50" s="8">
        <v>901</v>
      </c>
      <c r="H50" s="76">
        <v>5.6681465038845698</v>
      </c>
      <c r="I50" s="8">
        <v>1</v>
      </c>
      <c r="J50" s="8">
        <v>1</v>
      </c>
    </row>
    <row r="51" spans="3:10" s="1" customFormat="1" ht="11.85" customHeight="1" x14ac:dyDescent="0.15">
      <c r="C51" s="17" t="s">
        <v>2824</v>
      </c>
      <c r="D51" s="17" t="s">
        <v>1567</v>
      </c>
      <c r="E51" s="10">
        <v>871</v>
      </c>
      <c r="F51" s="10">
        <v>36</v>
      </c>
      <c r="G51" s="10">
        <v>835</v>
      </c>
      <c r="H51" s="78">
        <v>3.7628742514970099</v>
      </c>
      <c r="I51" s="10">
        <v>2</v>
      </c>
      <c r="J51" s="10">
        <v>2</v>
      </c>
    </row>
    <row r="52" spans="3:10" s="1" customFormat="1" ht="11.85" customHeight="1" x14ac:dyDescent="0.15">
      <c r="C52" s="17" t="s">
        <v>2825</v>
      </c>
      <c r="D52" s="17" t="s">
        <v>1568</v>
      </c>
      <c r="E52" s="8">
        <v>843</v>
      </c>
      <c r="F52" s="8">
        <v>166</v>
      </c>
      <c r="G52" s="8">
        <v>677</v>
      </c>
      <c r="H52" s="76">
        <v>7.7104874446085701</v>
      </c>
      <c r="I52" s="8">
        <v>37</v>
      </c>
      <c r="J52" s="8">
        <v>46</v>
      </c>
    </row>
    <row r="53" spans="3:10" s="1" customFormat="1" ht="11.85" customHeight="1" x14ac:dyDescent="0.15">
      <c r="C53" s="17" t="s">
        <v>2826</v>
      </c>
      <c r="D53" s="17" t="s">
        <v>1568</v>
      </c>
      <c r="E53" s="10">
        <v>834</v>
      </c>
      <c r="F53" s="10">
        <v>11</v>
      </c>
      <c r="G53" s="10">
        <v>823</v>
      </c>
      <c r="H53" s="78">
        <v>36.688942891859099</v>
      </c>
      <c r="I53" s="10">
        <v>61</v>
      </c>
      <c r="J53" s="10">
        <v>484</v>
      </c>
    </row>
    <row r="54" spans="3:10" s="1" customFormat="1" ht="13.15" customHeight="1" x14ac:dyDescent="0.15">
      <c r="C54" s="19" t="s">
        <v>2827</v>
      </c>
      <c r="D54" s="19" t="s">
        <v>1567</v>
      </c>
      <c r="E54" s="20">
        <v>36687</v>
      </c>
      <c r="F54" s="20">
        <v>7772</v>
      </c>
      <c r="G54" s="20">
        <v>28915</v>
      </c>
      <c r="H54" s="64">
        <v>8.6337886909908406</v>
      </c>
      <c r="I54" s="20">
        <v>12217</v>
      </c>
      <c r="J54" s="20">
        <v>12366</v>
      </c>
    </row>
    <row r="55" spans="3:10" s="1" customFormat="1" ht="14.65" customHeight="1" x14ac:dyDescent="0.15">
      <c r="C55" s="19" t="s">
        <v>2828</v>
      </c>
      <c r="D55" s="19" t="s">
        <v>1568</v>
      </c>
      <c r="E55" s="21">
        <v>31869</v>
      </c>
      <c r="F55" s="21">
        <v>3737</v>
      </c>
      <c r="G55" s="21">
        <v>28132</v>
      </c>
      <c r="H55" s="66">
        <v>11.006469500924201</v>
      </c>
      <c r="I55" s="21">
        <v>4651</v>
      </c>
      <c r="J55" s="21">
        <v>8627</v>
      </c>
    </row>
    <row r="56" spans="3:10" s="1" customFormat="1" ht="14.65" customHeight="1" x14ac:dyDescent="0.15">
      <c r="C56" s="12" t="s">
        <v>879</v>
      </c>
      <c r="D56" s="136"/>
      <c r="E56" s="13">
        <v>149903</v>
      </c>
      <c r="F56" s="13">
        <v>26187</v>
      </c>
      <c r="G56" s="13">
        <v>123716</v>
      </c>
      <c r="H56" s="80">
        <v>7.7840225592104302</v>
      </c>
      <c r="I56" s="13">
        <v>15467</v>
      </c>
      <c r="J56" s="13">
        <v>19522</v>
      </c>
    </row>
  </sheetData>
  <mergeCells count="7">
    <mergeCell ref="I12:J12"/>
    <mergeCell ref="C13:D13"/>
    <mergeCell ref="B2:B4"/>
    <mergeCell ref="F2:H3"/>
    <mergeCell ref="E6:H6"/>
    <mergeCell ref="E12:F12"/>
    <mergeCell ref="G12:H12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R215"/>
  <sheetViews>
    <sheetView workbookViewId="0"/>
  </sheetViews>
  <sheetFormatPr defaultColWidth="8.85546875" defaultRowHeight="12.75" x14ac:dyDescent="0.2"/>
  <cols>
    <col min="1" max="1" width="0.42578125" style="15" customWidth="1"/>
    <col min="2" max="2" width="0.5703125" style="15" customWidth="1"/>
    <col min="3" max="3" width="45.42578125" style="15" customWidth="1"/>
    <col min="4" max="4" width="6.42578125" style="15" customWidth="1"/>
    <col min="5" max="6" width="7.140625" style="15" customWidth="1"/>
    <col min="7" max="18" width="6.42578125" style="15" customWidth="1"/>
    <col min="19" max="19" width="4.7109375" style="15" customWidth="1"/>
    <col min="20" max="16384" width="8.85546875" style="15"/>
  </cols>
  <sheetData>
    <row r="1" spans="2:18" s="1" customFormat="1" ht="8.65" customHeight="1" thickBot="1" x14ac:dyDescent="0.2"/>
    <row r="2" spans="2:18" s="1" customFormat="1" ht="13.15" customHeight="1" thickBot="1" x14ac:dyDescent="0.25">
      <c r="B2" s="159"/>
      <c r="F2" s="160" t="s">
        <v>0</v>
      </c>
      <c r="G2" s="160"/>
      <c r="H2" s="160"/>
      <c r="I2" s="160"/>
      <c r="M2" s="161" t="s">
        <v>2838</v>
      </c>
      <c r="N2" s="161"/>
      <c r="O2" s="161"/>
    </row>
    <row r="3" spans="2:18" s="1" customFormat="1" ht="2.1" customHeight="1" thickBot="1" x14ac:dyDescent="0.2">
      <c r="B3" s="159"/>
      <c r="F3" s="160"/>
      <c r="G3" s="160"/>
      <c r="H3" s="160"/>
      <c r="I3" s="160"/>
    </row>
    <row r="4" spans="2:18" s="1" customFormat="1" ht="25.5" customHeight="1" x14ac:dyDescent="0.15">
      <c r="B4" s="159"/>
    </row>
    <row r="5" spans="2:18" s="1" customFormat="1" ht="3" customHeight="1" x14ac:dyDescent="0.15"/>
    <row r="6" spans="2:18" s="1" customFormat="1" ht="5.65" customHeight="1" thickBot="1" x14ac:dyDescent="0.2">
      <c r="E6" s="164" t="s">
        <v>2839</v>
      </c>
      <c r="F6" s="164"/>
      <c r="G6" s="164"/>
      <c r="H6" s="164"/>
      <c r="I6" s="164"/>
      <c r="J6" s="164"/>
    </row>
    <row r="7" spans="2:18" s="1" customFormat="1" ht="8.85" customHeight="1" thickBot="1" x14ac:dyDescent="0.2">
      <c r="C7" s="161" t="s">
        <v>3</v>
      </c>
      <c r="E7" s="164"/>
      <c r="F7" s="164"/>
      <c r="G7" s="164"/>
      <c r="H7" s="164"/>
      <c r="I7" s="164"/>
      <c r="J7" s="164"/>
    </row>
    <row r="8" spans="2:18" s="1" customFormat="1" ht="3" customHeight="1" x14ac:dyDescent="0.15">
      <c r="C8" s="161"/>
    </row>
    <row r="9" spans="2:18" s="1" customFormat="1" ht="6" customHeight="1" x14ac:dyDescent="0.15"/>
    <row r="10" spans="2:18" s="1" customFormat="1" ht="11.85" customHeight="1" x14ac:dyDescent="0.2">
      <c r="C10" s="2" t="s">
        <v>1019</v>
      </c>
    </row>
    <row r="11" spans="2:18" s="1" customFormat="1" ht="4.1500000000000004" customHeight="1" x14ac:dyDescent="0.15"/>
    <row r="12" spans="2:18" s="1" customFormat="1" ht="21.75" customHeight="1" x14ac:dyDescent="0.15">
      <c r="B12" s="25"/>
      <c r="C12" s="25"/>
      <c r="D12" s="25"/>
      <c r="E12" s="25"/>
      <c r="F12" s="25"/>
      <c r="G12" s="167" t="s">
        <v>2840</v>
      </c>
      <c r="H12" s="167"/>
      <c r="I12" s="167"/>
      <c r="J12" s="167" t="s">
        <v>2841</v>
      </c>
      <c r="K12" s="167"/>
      <c r="L12" s="167"/>
      <c r="M12" s="167" t="s">
        <v>2842</v>
      </c>
      <c r="N12" s="167"/>
      <c r="O12" s="167"/>
      <c r="P12" s="167" t="s">
        <v>2843</v>
      </c>
      <c r="Q12" s="167"/>
      <c r="R12" s="167"/>
    </row>
    <row r="13" spans="2:18" s="1" customFormat="1" ht="15.75" customHeight="1" x14ac:dyDescent="0.15">
      <c r="B13" s="25"/>
      <c r="C13" s="26" t="s">
        <v>2844</v>
      </c>
      <c r="D13" s="147" t="s">
        <v>2845</v>
      </c>
      <c r="E13" s="147" t="s">
        <v>2846</v>
      </c>
      <c r="F13" s="147" t="s">
        <v>2847</v>
      </c>
      <c r="G13" s="27" t="s">
        <v>2848</v>
      </c>
      <c r="H13" s="27" t="s">
        <v>2849</v>
      </c>
      <c r="I13" s="27" t="s">
        <v>2850</v>
      </c>
      <c r="J13" s="27" t="s">
        <v>2848</v>
      </c>
      <c r="K13" s="27" t="s">
        <v>2849</v>
      </c>
      <c r="L13" s="27" t="s">
        <v>2850</v>
      </c>
      <c r="M13" s="27" t="s">
        <v>2848</v>
      </c>
      <c r="N13" s="27" t="s">
        <v>2849</v>
      </c>
      <c r="O13" s="27" t="s">
        <v>2850</v>
      </c>
      <c r="P13" s="27" t="s">
        <v>2848</v>
      </c>
      <c r="Q13" s="27" t="s">
        <v>2849</v>
      </c>
      <c r="R13" s="27" t="s">
        <v>2850</v>
      </c>
    </row>
    <row r="14" spans="2:18" s="1" customFormat="1" ht="11.85" customHeight="1" x14ac:dyDescent="0.2">
      <c r="B14" s="28" t="s">
        <v>873</v>
      </c>
      <c r="C14" s="17" t="s">
        <v>2851</v>
      </c>
      <c r="D14" s="148">
        <v>0.188133571854502</v>
      </c>
      <c r="E14" s="149">
        <v>3354</v>
      </c>
      <c r="F14" s="149">
        <v>2723</v>
      </c>
      <c r="G14" s="10">
        <v>963</v>
      </c>
      <c r="H14" s="59">
        <v>15.4434060228453</v>
      </c>
      <c r="I14" s="142">
        <v>1.1306890965732099</v>
      </c>
      <c r="J14" s="10">
        <v>259</v>
      </c>
      <c r="K14" s="59">
        <v>16.818532818532798</v>
      </c>
      <c r="L14" s="142">
        <v>1.1207779922779899</v>
      </c>
      <c r="M14" s="10">
        <v>10</v>
      </c>
      <c r="N14" s="59">
        <v>15.3</v>
      </c>
      <c r="O14" s="142">
        <v>1.1637999999999999</v>
      </c>
      <c r="P14" s="10">
        <v>1491</v>
      </c>
      <c r="Q14" s="59">
        <v>10.678739101274299</v>
      </c>
      <c r="R14" s="142">
        <v>1.27701643192488</v>
      </c>
    </row>
    <row r="15" spans="2:18" s="1" customFormat="1" ht="11.85" customHeight="1" x14ac:dyDescent="0.2">
      <c r="B15" s="35"/>
      <c r="C15" s="17" t="s">
        <v>2852</v>
      </c>
      <c r="D15" s="148">
        <v>0.27742338961851198</v>
      </c>
      <c r="E15" s="149">
        <v>7995</v>
      </c>
      <c r="F15" s="149">
        <v>5777</v>
      </c>
      <c r="G15" s="10">
        <v>2255</v>
      </c>
      <c r="H15" s="59">
        <v>6.5951219512195101</v>
      </c>
      <c r="I15" s="142">
        <v>1.3115875831485599</v>
      </c>
      <c r="J15" s="10">
        <v>1326</v>
      </c>
      <c r="K15" s="59">
        <v>5.1455505279034703</v>
      </c>
      <c r="L15" s="142">
        <v>1.7074411764705899</v>
      </c>
      <c r="M15" s="10">
        <v>26</v>
      </c>
      <c r="N15" s="59">
        <v>7.8461538461538503</v>
      </c>
      <c r="O15" s="142">
        <v>1.11492307692308</v>
      </c>
      <c r="P15" s="10">
        <v>2170</v>
      </c>
      <c r="Q15" s="59">
        <v>6.3889400921658996</v>
      </c>
      <c r="R15" s="142">
        <v>1.3991480184331799</v>
      </c>
    </row>
    <row r="16" spans="2:18" s="1" customFormat="1" ht="11.85" customHeight="1" x14ac:dyDescent="0.2">
      <c r="B16" s="35"/>
      <c r="C16" s="17" t="s">
        <v>2853</v>
      </c>
      <c r="D16" s="148">
        <v>0.29669221460266199</v>
      </c>
      <c r="E16" s="149">
        <v>4958</v>
      </c>
      <c r="F16" s="149">
        <v>3487</v>
      </c>
      <c r="G16" s="10">
        <v>688</v>
      </c>
      <c r="H16" s="59">
        <v>5.8154069767441898</v>
      </c>
      <c r="I16" s="142">
        <v>1.48862936046512</v>
      </c>
      <c r="J16" s="10">
        <v>770</v>
      </c>
      <c r="K16" s="59">
        <v>3.86233766233766</v>
      </c>
      <c r="L16" s="142">
        <v>1.65788</v>
      </c>
      <c r="M16" s="10">
        <v>17</v>
      </c>
      <c r="N16" s="59">
        <v>4.3529411764705896</v>
      </c>
      <c r="O16" s="142">
        <v>1.0657176470588201</v>
      </c>
      <c r="P16" s="10">
        <v>2012</v>
      </c>
      <c r="Q16" s="59">
        <v>7.0646123260437399</v>
      </c>
      <c r="R16" s="142">
        <v>1.2127264910536799</v>
      </c>
    </row>
    <row r="17" spans="2:18" s="1" customFormat="1" ht="11.85" customHeight="1" x14ac:dyDescent="0.2">
      <c r="B17" s="35"/>
      <c r="C17" s="17" t="s">
        <v>2854</v>
      </c>
      <c r="D17" s="148">
        <v>6.7463106113843999E-2</v>
      </c>
      <c r="E17" s="149">
        <v>1423</v>
      </c>
      <c r="F17" s="149">
        <v>1327</v>
      </c>
      <c r="G17" s="10">
        <v>84</v>
      </c>
      <c r="H17" s="59">
        <v>11.535714285714301</v>
      </c>
      <c r="I17" s="142">
        <v>1.1902892857142899</v>
      </c>
      <c r="J17" s="10">
        <v>19</v>
      </c>
      <c r="K17" s="59">
        <v>13.157894736842101</v>
      </c>
      <c r="L17" s="142">
        <v>1.14702631578947</v>
      </c>
      <c r="M17" s="10">
        <v>4</v>
      </c>
      <c r="N17" s="59">
        <v>17.25</v>
      </c>
      <c r="O17" s="142">
        <v>0.748525</v>
      </c>
      <c r="P17" s="10">
        <v>1220</v>
      </c>
      <c r="Q17" s="59">
        <v>12.7590163934426</v>
      </c>
      <c r="R17" s="142">
        <v>1.10206581967213</v>
      </c>
    </row>
    <row r="18" spans="2:18" s="1" customFormat="1" ht="11.85" customHeight="1" x14ac:dyDescent="0.2">
      <c r="B18" s="35"/>
      <c r="C18" s="17" t="s">
        <v>2855</v>
      </c>
      <c r="D18" s="148">
        <v>0.15948553054662401</v>
      </c>
      <c r="E18" s="149">
        <v>1555</v>
      </c>
      <c r="F18" s="149">
        <v>1307</v>
      </c>
      <c r="G18" s="10">
        <v>338</v>
      </c>
      <c r="H18" s="59">
        <v>3.8698224852070999</v>
      </c>
      <c r="I18" s="142">
        <v>1.09761952662722</v>
      </c>
      <c r="J18" s="10">
        <v>251</v>
      </c>
      <c r="K18" s="59">
        <v>3.6772908366533898</v>
      </c>
      <c r="L18" s="142">
        <v>1.2944792828685301</v>
      </c>
      <c r="M18" s="10">
        <v>6</v>
      </c>
      <c r="N18" s="59">
        <v>2.5</v>
      </c>
      <c r="O18" s="142">
        <v>0.86329999999999996</v>
      </c>
      <c r="P18" s="10">
        <v>712</v>
      </c>
      <c r="Q18" s="59">
        <v>4.45786516853933</v>
      </c>
      <c r="R18" s="142">
        <v>1.0636030898876401</v>
      </c>
    </row>
    <row r="19" spans="2:18" s="1" customFormat="1" ht="11.85" customHeight="1" x14ac:dyDescent="0.2">
      <c r="B19" s="35"/>
      <c r="C19" s="17" t="s">
        <v>2856</v>
      </c>
      <c r="D19" s="148">
        <v>0.107155202212236</v>
      </c>
      <c r="E19" s="149">
        <v>2893</v>
      </c>
      <c r="F19" s="149">
        <v>2583</v>
      </c>
      <c r="G19" s="10">
        <v>1863</v>
      </c>
      <c r="H19" s="59">
        <v>20.395061728395099</v>
      </c>
      <c r="I19" s="142">
        <v>1.10770590445518</v>
      </c>
      <c r="J19" s="10">
        <v>284</v>
      </c>
      <c r="K19" s="59">
        <v>14.2852112676056</v>
      </c>
      <c r="L19" s="142">
        <v>1.1989890845070399</v>
      </c>
      <c r="M19" s="10">
        <v>4</v>
      </c>
      <c r="N19" s="59">
        <v>12.75</v>
      </c>
      <c r="O19" s="142">
        <v>1.420425</v>
      </c>
      <c r="P19" s="10">
        <v>432</v>
      </c>
      <c r="Q19" s="59">
        <v>18.4375</v>
      </c>
      <c r="R19" s="142">
        <v>1.1741798611111101</v>
      </c>
    </row>
    <row r="20" spans="2:18" s="1" customFormat="1" ht="11.85" customHeight="1" x14ac:dyDescent="0.2">
      <c r="B20" s="35"/>
      <c r="C20" s="17" t="s">
        <v>2857</v>
      </c>
      <c r="D20" s="148">
        <v>1.1015911872705E-2</v>
      </c>
      <c r="E20" s="149">
        <v>817</v>
      </c>
      <c r="F20" s="149">
        <v>808</v>
      </c>
      <c r="G20" s="10">
        <v>490</v>
      </c>
      <c r="H20" s="59">
        <v>28.932653061224499</v>
      </c>
      <c r="I20" s="142">
        <v>0.67867387755102104</v>
      </c>
      <c r="J20" s="10">
        <v>52</v>
      </c>
      <c r="K20" s="59">
        <v>29.0961538461539</v>
      </c>
      <c r="L20" s="142">
        <v>0.63360192307692298</v>
      </c>
      <c r="M20" s="10"/>
      <c r="N20" s="59"/>
      <c r="O20" s="142"/>
      <c r="P20" s="10">
        <v>266</v>
      </c>
      <c r="Q20" s="59">
        <v>28.808270676691698</v>
      </c>
      <c r="R20" s="142">
        <v>0.65630864661654098</v>
      </c>
    </row>
    <row r="21" spans="2:18" s="1" customFormat="1" ht="11.85" customHeight="1" x14ac:dyDescent="0.2">
      <c r="B21" s="35"/>
      <c r="C21" s="17" t="s">
        <v>2858</v>
      </c>
      <c r="D21" s="148">
        <v>0.56319702602230504</v>
      </c>
      <c r="E21" s="149">
        <v>1076</v>
      </c>
      <c r="F21" s="149">
        <v>470</v>
      </c>
      <c r="G21" s="10">
        <v>229</v>
      </c>
      <c r="H21" s="59">
        <v>13.275109170305701</v>
      </c>
      <c r="I21" s="142">
        <v>0.63165764192139695</v>
      </c>
      <c r="J21" s="10">
        <v>80</v>
      </c>
      <c r="K21" s="59">
        <v>57.5</v>
      </c>
      <c r="L21" s="142">
        <v>0.67351375000000002</v>
      </c>
      <c r="M21" s="10">
        <v>18</v>
      </c>
      <c r="N21" s="59">
        <v>18</v>
      </c>
      <c r="O21" s="142">
        <v>0.80349999999999999</v>
      </c>
      <c r="P21" s="10">
        <v>143</v>
      </c>
      <c r="Q21" s="59">
        <v>13.909090909090899</v>
      </c>
      <c r="R21" s="142">
        <v>0.84631188811188796</v>
      </c>
    </row>
    <row r="22" spans="2:18" s="1" customFormat="1" ht="11.85" customHeight="1" x14ac:dyDescent="0.2">
      <c r="B22" s="35"/>
      <c r="C22" s="17" t="s">
        <v>2859</v>
      </c>
      <c r="D22" s="148">
        <v>5.29801324503311E-3</v>
      </c>
      <c r="E22" s="149">
        <v>755</v>
      </c>
      <c r="F22" s="149">
        <v>751</v>
      </c>
      <c r="G22" s="10">
        <v>64</v>
      </c>
      <c r="H22" s="59">
        <v>62.375</v>
      </c>
      <c r="I22" s="142">
        <v>1.0192578125</v>
      </c>
      <c r="J22" s="10">
        <v>42</v>
      </c>
      <c r="K22" s="59">
        <v>52.023809523809497</v>
      </c>
      <c r="L22" s="142">
        <v>0.94982380952380896</v>
      </c>
      <c r="M22" s="10">
        <v>4</v>
      </c>
      <c r="N22" s="59">
        <v>113.5</v>
      </c>
      <c r="O22" s="142">
        <v>1.0076499999999999</v>
      </c>
      <c r="P22" s="10">
        <v>641</v>
      </c>
      <c r="Q22" s="59">
        <v>53.265210608424297</v>
      </c>
      <c r="R22" s="142">
        <v>0.94229843993759799</v>
      </c>
    </row>
    <row r="23" spans="2:18" s="1" customFormat="1" ht="11.85" customHeight="1" x14ac:dyDescent="0.2">
      <c r="B23" s="35"/>
      <c r="C23" s="17" t="s">
        <v>2860</v>
      </c>
      <c r="D23" s="148">
        <v>0.17363311190597899</v>
      </c>
      <c r="E23" s="149">
        <v>9785</v>
      </c>
      <c r="F23" s="149">
        <v>8086</v>
      </c>
      <c r="G23" s="10">
        <v>552</v>
      </c>
      <c r="H23" s="59">
        <v>6.5887681159420302</v>
      </c>
      <c r="I23" s="142">
        <v>1.6750291666666699</v>
      </c>
      <c r="J23" s="10">
        <v>1264</v>
      </c>
      <c r="K23" s="59">
        <v>5.46993670886076</v>
      </c>
      <c r="L23" s="142">
        <v>1.6953566455696201</v>
      </c>
      <c r="M23" s="10">
        <v>92</v>
      </c>
      <c r="N23" s="59">
        <v>10.6086956521739</v>
      </c>
      <c r="O23" s="142">
        <v>1.2505684782608699</v>
      </c>
      <c r="P23" s="10">
        <v>6178</v>
      </c>
      <c r="Q23" s="59">
        <v>10.881029459372</v>
      </c>
      <c r="R23" s="142">
        <v>1.3586501456782101</v>
      </c>
    </row>
    <row r="24" spans="2:18" s="1" customFormat="1" ht="11.85" customHeight="1" x14ac:dyDescent="0.2">
      <c r="B24" s="35"/>
      <c r="C24" s="17" t="s">
        <v>2861</v>
      </c>
      <c r="D24" s="148">
        <v>7.6342654238792704E-2</v>
      </c>
      <c r="E24" s="149">
        <v>2253</v>
      </c>
      <c r="F24" s="149">
        <v>2081</v>
      </c>
      <c r="G24" s="10">
        <v>224</v>
      </c>
      <c r="H24" s="59">
        <v>4.90178571428571</v>
      </c>
      <c r="I24" s="142">
        <v>1.1693049107142901</v>
      </c>
      <c r="J24" s="10">
        <v>184</v>
      </c>
      <c r="K24" s="59">
        <v>5.4619565217391299</v>
      </c>
      <c r="L24" s="142">
        <v>1.0063516304347799</v>
      </c>
      <c r="M24" s="10">
        <v>7</v>
      </c>
      <c r="N24" s="59">
        <v>9</v>
      </c>
      <c r="O24" s="142">
        <v>1.1345000000000001</v>
      </c>
      <c r="P24" s="10">
        <v>1666</v>
      </c>
      <c r="Q24" s="59">
        <v>6.6560624249699902</v>
      </c>
      <c r="R24" s="142">
        <v>1.10799681872749</v>
      </c>
    </row>
    <row r="25" spans="2:18" s="1" customFormat="1" ht="11.85" customHeight="1" x14ac:dyDescent="0.2">
      <c r="B25" s="35"/>
      <c r="C25" s="17" t="s">
        <v>2862</v>
      </c>
      <c r="D25" s="148">
        <v>0.97368421052631604</v>
      </c>
      <c r="E25" s="149">
        <v>3762</v>
      </c>
      <c r="F25" s="149">
        <v>99</v>
      </c>
      <c r="G25" s="10">
        <v>18</v>
      </c>
      <c r="H25" s="59">
        <v>2.2222222222222201</v>
      </c>
      <c r="I25" s="142">
        <v>1.4682666666666699</v>
      </c>
      <c r="J25" s="10">
        <v>37</v>
      </c>
      <c r="K25" s="59">
        <v>2.3243243243243201</v>
      </c>
      <c r="L25" s="142">
        <v>0.90871351351351404</v>
      </c>
      <c r="M25" s="10">
        <v>11</v>
      </c>
      <c r="N25" s="59">
        <v>5.7272727272727302</v>
      </c>
      <c r="O25" s="142">
        <v>0.98478181818181798</v>
      </c>
      <c r="P25" s="10">
        <v>33</v>
      </c>
      <c r="Q25" s="59">
        <v>2.3636363636363602</v>
      </c>
      <c r="R25" s="142">
        <v>1.0264545454545499</v>
      </c>
    </row>
    <row r="26" spans="2:18" s="1" customFormat="1" ht="11.85" customHeight="1" x14ac:dyDescent="0.2">
      <c r="B26" s="35"/>
      <c r="C26" s="17" t="s">
        <v>2863</v>
      </c>
      <c r="D26" s="148">
        <v>6.0240963855421699E-3</v>
      </c>
      <c r="E26" s="149">
        <v>1328</v>
      </c>
      <c r="F26" s="149">
        <v>1320</v>
      </c>
      <c r="G26" s="10">
        <v>31</v>
      </c>
      <c r="H26" s="59">
        <v>19.709677419354801</v>
      </c>
      <c r="I26" s="142">
        <v>0.897141935483871</v>
      </c>
      <c r="J26" s="10">
        <v>31</v>
      </c>
      <c r="K26" s="59">
        <v>20.0322580645161</v>
      </c>
      <c r="L26" s="142">
        <v>0.90449999999999997</v>
      </c>
      <c r="M26" s="10">
        <v>4</v>
      </c>
      <c r="N26" s="59">
        <v>19.75</v>
      </c>
      <c r="O26" s="142">
        <v>1.1546000000000001</v>
      </c>
      <c r="P26" s="10">
        <v>1254</v>
      </c>
      <c r="Q26" s="59">
        <v>20.4322169059011</v>
      </c>
      <c r="R26" s="142">
        <v>0.91860837320574196</v>
      </c>
    </row>
    <row r="27" spans="2:18" s="1" customFormat="1" ht="11.85" customHeight="1" x14ac:dyDescent="0.2">
      <c r="B27" s="35"/>
      <c r="C27" s="17" t="s">
        <v>2864</v>
      </c>
      <c r="D27" s="148">
        <v>0.45368171021377701</v>
      </c>
      <c r="E27" s="149">
        <v>842</v>
      </c>
      <c r="F27" s="149">
        <v>460</v>
      </c>
      <c r="G27" s="10">
        <v>41</v>
      </c>
      <c r="H27" s="59">
        <v>18.780487804878099</v>
      </c>
      <c r="I27" s="142">
        <v>1.3648146341463401</v>
      </c>
      <c r="J27" s="10">
        <v>38</v>
      </c>
      <c r="K27" s="59">
        <v>6.7894736842105301</v>
      </c>
      <c r="L27" s="142">
        <v>1.07995789473684</v>
      </c>
      <c r="M27" s="10">
        <v>3</v>
      </c>
      <c r="N27" s="59">
        <v>5.6666666666666696</v>
      </c>
      <c r="O27" s="142">
        <v>1.0481</v>
      </c>
      <c r="P27" s="10">
        <v>378</v>
      </c>
      <c r="Q27" s="59">
        <v>14.8465608465608</v>
      </c>
      <c r="R27" s="142">
        <v>0.99847275132275104</v>
      </c>
    </row>
    <row r="28" spans="2:18" s="1" customFormat="1" ht="11.85" customHeight="1" x14ac:dyDescent="0.2">
      <c r="B28" s="35"/>
      <c r="C28" s="17" t="s">
        <v>2865</v>
      </c>
      <c r="D28" s="148">
        <v>8.5025913993556496E-2</v>
      </c>
      <c r="E28" s="149">
        <v>7139</v>
      </c>
      <c r="F28" s="149">
        <v>6532</v>
      </c>
      <c r="G28" s="10">
        <v>1308</v>
      </c>
      <c r="H28" s="59">
        <v>7.2660550458715596</v>
      </c>
      <c r="I28" s="142">
        <v>1.6445298165137601</v>
      </c>
      <c r="J28" s="10">
        <v>1835</v>
      </c>
      <c r="K28" s="59">
        <v>8.8855585831062704</v>
      </c>
      <c r="L28" s="142">
        <v>2.0164944414168899</v>
      </c>
      <c r="M28" s="10">
        <v>31</v>
      </c>
      <c r="N28" s="59">
        <v>9.1935483870967705</v>
      </c>
      <c r="O28" s="142">
        <v>1.9242032258064501</v>
      </c>
      <c r="P28" s="10">
        <v>3358</v>
      </c>
      <c r="Q28" s="59">
        <v>8.9353782013103</v>
      </c>
      <c r="R28" s="142">
        <v>1.6511515485407999</v>
      </c>
    </row>
    <row r="29" spans="2:18" s="1" customFormat="1" ht="11.85" customHeight="1" x14ac:dyDescent="0.2">
      <c r="B29" s="35"/>
      <c r="C29" s="17" t="s">
        <v>2866</v>
      </c>
      <c r="D29" s="148">
        <v>0.32740649908031899</v>
      </c>
      <c r="E29" s="149">
        <v>4893</v>
      </c>
      <c r="F29" s="149">
        <v>3291</v>
      </c>
      <c r="G29" s="10">
        <v>816</v>
      </c>
      <c r="H29" s="59">
        <v>7.7414215686274499</v>
      </c>
      <c r="I29" s="142">
        <v>1.4835416666666701</v>
      </c>
      <c r="J29" s="10">
        <v>560</v>
      </c>
      <c r="K29" s="59">
        <v>11.5</v>
      </c>
      <c r="L29" s="142">
        <v>1.3879532142857101</v>
      </c>
      <c r="M29" s="10">
        <v>5</v>
      </c>
      <c r="N29" s="59">
        <v>4.2</v>
      </c>
      <c r="O29" s="142">
        <v>1.8804399999999999</v>
      </c>
      <c r="P29" s="10">
        <v>1910</v>
      </c>
      <c r="Q29" s="59">
        <v>8.5727748691099492</v>
      </c>
      <c r="R29" s="142">
        <v>1.32135539267016</v>
      </c>
    </row>
    <row r="30" spans="2:18" s="1" customFormat="1" ht="11.85" customHeight="1" x14ac:dyDescent="0.2">
      <c r="B30" s="35"/>
      <c r="C30" s="17" t="s">
        <v>2867</v>
      </c>
      <c r="D30" s="148">
        <v>1.6920473773265701E-3</v>
      </c>
      <c r="E30" s="149">
        <v>1182</v>
      </c>
      <c r="F30" s="149">
        <v>1180</v>
      </c>
      <c r="G30" s="10">
        <v>292</v>
      </c>
      <c r="H30" s="59">
        <v>36.410958904109599</v>
      </c>
      <c r="I30" s="142">
        <v>0.77443184931506903</v>
      </c>
      <c r="J30" s="10">
        <v>38</v>
      </c>
      <c r="K30" s="59">
        <v>26.421052631578899</v>
      </c>
      <c r="L30" s="142">
        <v>0.77239210526315805</v>
      </c>
      <c r="M30" s="10">
        <v>1</v>
      </c>
      <c r="N30" s="59">
        <v>26</v>
      </c>
      <c r="O30" s="142">
        <v>0.93220000000000003</v>
      </c>
      <c r="P30" s="10">
        <v>849</v>
      </c>
      <c r="Q30" s="59">
        <v>34.638398115429901</v>
      </c>
      <c r="R30" s="142">
        <v>0.74411354534746799</v>
      </c>
    </row>
    <row r="31" spans="2:18" s="1" customFormat="1" ht="11.85" customHeight="1" x14ac:dyDescent="0.2">
      <c r="B31" s="35"/>
      <c r="C31" s="17" t="s">
        <v>2868</v>
      </c>
      <c r="D31" s="148">
        <v>4.8309178743961402E-3</v>
      </c>
      <c r="E31" s="149">
        <v>621</v>
      </c>
      <c r="F31" s="149">
        <v>618</v>
      </c>
      <c r="G31" s="10">
        <v>399</v>
      </c>
      <c r="H31" s="59">
        <v>32.817042606516303</v>
      </c>
      <c r="I31" s="142">
        <v>0.89816340852130305</v>
      </c>
      <c r="J31" s="10">
        <v>80</v>
      </c>
      <c r="K31" s="59">
        <v>26.837499999999999</v>
      </c>
      <c r="L31" s="142">
        <v>0.91604375000000005</v>
      </c>
      <c r="M31" s="10"/>
      <c r="N31" s="59"/>
      <c r="O31" s="142"/>
      <c r="P31" s="10">
        <v>139</v>
      </c>
      <c r="Q31" s="59">
        <v>32.035971223021598</v>
      </c>
      <c r="R31" s="142">
        <v>0.91502733812949599</v>
      </c>
    </row>
    <row r="32" spans="2:18" s="1" customFormat="1" ht="11.85" customHeight="1" x14ac:dyDescent="0.2">
      <c r="B32" s="35"/>
      <c r="C32" s="17" t="s">
        <v>2869</v>
      </c>
      <c r="D32" s="148">
        <v>0.82747804265997504</v>
      </c>
      <c r="E32" s="149">
        <v>1594</v>
      </c>
      <c r="F32" s="149">
        <v>275</v>
      </c>
      <c r="G32" s="10">
        <v>52</v>
      </c>
      <c r="H32" s="59">
        <v>7.8653846153846203</v>
      </c>
      <c r="I32" s="142">
        <v>1.97459230769231</v>
      </c>
      <c r="J32" s="10">
        <v>78</v>
      </c>
      <c r="K32" s="59">
        <v>4.3333333333333304</v>
      </c>
      <c r="L32" s="142">
        <v>1.70486025641026</v>
      </c>
      <c r="M32" s="10"/>
      <c r="N32" s="59"/>
      <c r="O32" s="142"/>
      <c r="P32" s="10">
        <v>145</v>
      </c>
      <c r="Q32" s="59">
        <v>7.4758620689655197</v>
      </c>
      <c r="R32" s="142">
        <v>1.9034406896551701</v>
      </c>
    </row>
    <row r="33" spans="2:18" s="1" customFormat="1" ht="11.85" customHeight="1" x14ac:dyDescent="0.2">
      <c r="B33" s="35"/>
      <c r="C33" s="17" t="s">
        <v>2870</v>
      </c>
      <c r="D33" s="148">
        <v>0.14217191097467399</v>
      </c>
      <c r="E33" s="149">
        <v>5212</v>
      </c>
      <c r="F33" s="149">
        <v>4471</v>
      </c>
      <c r="G33" s="10">
        <v>874</v>
      </c>
      <c r="H33" s="59">
        <v>5.8066361556064097</v>
      </c>
      <c r="I33" s="142">
        <v>2.8418772311212801</v>
      </c>
      <c r="J33" s="10">
        <v>909</v>
      </c>
      <c r="K33" s="59">
        <v>6.23322332233223</v>
      </c>
      <c r="L33" s="142">
        <v>3.2084148514851498</v>
      </c>
      <c r="M33" s="10">
        <v>23</v>
      </c>
      <c r="N33" s="59">
        <v>7.0434782608695699</v>
      </c>
      <c r="O33" s="142">
        <v>3.3287130434782601</v>
      </c>
      <c r="P33" s="10">
        <v>2665</v>
      </c>
      <c r="Q33" s="59">
        <v>6.0615384615384604</v>
      </c>
      <c r="R33" s="142">
        <v>2.11866277673546</v>
      </c>
    </row>
    <row r="34" spans="2:18" s="1" customFormat="1" ht="11.85" customHeight="1" x14ac:dyDescent="0.2">
      <c r="B34" s="35"/>
      <c r="C34" s="17" t="s">
        <v>2871</v>
      </c>
      <c r="D34" s="148">
        <v>0.232794457274827</v>
      </c>
      <c r="E34" s="149">
        <v>4330</v>
      </c>
      <c r="F34" s="149">
        <v>3322</v>
      </c>
      <c r="G34" s="10">
        <v>1081</v>
      </c>
      <c r="H34" s="59">
        <v>10.2349676225717</v>
      </c>
      <c r="I34" s="142">
        <v>1.4223973172988</v>
      </c>
      <c r="J34" s="10">
        <v>184</v>
      </c>
      <c r="K34" s="59">
        <v>7.0271739130434803</v>
      </c>
      <c r="L34" s="142">
        <v>2.2148717391304298</v>
      </c>
      <c r="M34" s="10">
        <v>11</v>
      </c>
      <c r="N34" s="59">
        <v>11.090909090909101</v>
      </c>
      <c r="O34" s="142">
        <v>1.1159090909090901</v>
      </c>
      <c r="P34" s="10">
        <v>2046</v>
      </c>
      <c r="Q34" s="59">
        <v>11.6461388074291</v>
      </c>
      <c r="R34" s="142">
        <v>1.35308504398827</v>
      </c>
    </row>
    <row r="35" spans="2:18" s="1" customFormat="1" ht="11.85" customHeight="1" x14ac:dyDescent="0.2">
      <c r="B35" s="35"/>
      <c r="C35" s="17" t="s">
        <v>2872</v>
      </c>
      <c r="D35" s="148">
        <v>0.184040404040404</v>
      </c>
      <c r="E35" s="149">
        <v>4950</v>
      </c>
      <c r="F35" s="149">
        <v>4039</v>
      </c>
      <c r="G35" s="10">
        <v>297</v>
      </c>
      <c r="H35" s="59">
        <v>7.9865319865319897</v>
      </c>
      <c r="I35" s="142">
        <v>1.41728653198653</v>
      </c>
      <c r="J35" s="10">
        <v>1821</v>
      </c>
      <c r="K35" s="59">
        <v>7.3882482152663398</v>
      </c>
      <c r="L35" s="142">
        <v>1.36308380010983</v>
      </c>
      <c r="M35" s="10">
        <v>1</v>
      </c>
      <c r="N35" s="59">
        <v>7</v>
      </c>
      <c r="O35" s="142">
        <v>1.7202999999999999</v>
      </c>
      <c r="P35" s="10">
        <v>1920</v>
      </c>
      <c r="Q35" s="59">
        <v>8.2447916666666696</v>
      </c>
      <c r="R35" s="142">
        <v>1.4026067708333301</v>
      </c>
    </row>
    <row r="36" spans="2:18" s="1" customFormat="1" ht="11.85" customHeight="1" x14ac:dyDescent="0.2">
      <c r="B36" s="35"/>
      <c r="C36" s="17" t="s">
        <v>2873</v>
      </c>
      <c r="D36" s="148">
        <v>0.22046669907632499</v>
      </c>
      <c r="E36" s="149">
        <v>8228</v>
      </c>
      <c r="F36" s="149">
        <v>6414</v>
      </c>
      <c r="G36" s="10">
        <v>923</v>
      </c>
      <c r="H36" s="59">
        <v>4.3846153846153904</v>
      </c>
      <c r="I36" s="142">
        <v>1.03038678223185</v>
      </c>
      <c r="J36" s="10">
        <v>1924</v>
      </c>
      <c r="K36" s="59">
        <v>5.6528066528066496</v>
      </c>
      <c r="L36" s="142">
        <v>1.7226651767151799</v>
      </c>
      <c r="M36" s="10">
        <v>11</v>
      </c>
      <c r="N36" s="59">
        <v>4.0909090909090899</v>
      </c>
      <c r="O36" s="142">
        <v>0.95436363636363597</v>
      </c>
      <c r="P36" s="10">
        <v>3556</v>
      </c>
      <c r="Q36" s="59">
        <v>4.7314398200224996</v>
      </c>
      <c r="R36" s="142">
        <v>0.91372384701912301</v>
      </c>
    </row>
    <row r="37" spans="2:18" s="1" customFormat="1" ht="11.85" customHeight="1" x14ac:dyDescent="0.2">
      <c r="B37" s="35"/>
      <c r="C37" s="17" t="s">
        <v>2874</v>
      </c>
      <c r="D37" s="148">
        <v>0.25337837837837801</v>
      </c>
      <c r="E37" s="149">
        <v>296</v>
      </c>
      <c r="F37" s="149">
        <v>221</v>
      </c>
      <c r="G37" s="10">
        <v>72</v>
      </c>
      <c r="H37" s="59">
        <v>2.5277777777777799</v>
      </c>
      <c r="I37" s="142">
        <v>1.2959055555555601</v>
      </c>
      <c r="J37" s="10">
        <v>69</v>
      </c>
      <c r="K37" s="59">
        <v>2.39130434782609</v>
      </c>
      <c r="L37" s="142">
        <v>1.45081884057971</v>
      </c>
      <c r="M37" s="10">
        <v>1</v>
      </c>
      <c r="N37" s="59">
        <v>3</v>
      </c>
      <c r="O37" s="142">
        <v>1.2219</v>
      </c>
      <c r="P37" s="10">
        <v>79</v>
      </c>
      <c r="Q37" s="59">
        <v>2.36708860759494</v>
      </c>
      <c r="R37" s="142">
        <v>1.3155303797468401</v>
      </c>
    </row>
    <row r="38" spans="2:18" s="1" customFormat="1" ht="11.85" customHeight="1" x14ac:dyDescent="0.2">
      <c r="B38" s="35"/>
      <c r="C38" s="17" t="s">
        <v>2875</v>
      </c>
      <c r="D38" s="148">
        <v>5.4508748317631202E-2</v>
      </c>
      <c r="E38" s="149">
        <v>1486</v>
      </c>
      <c r="F38" s="149">
        <v>1405</v>
      </c>
      <c r="G38" s="10">
        <v>60</v>
      </c>
      <c r="H38" s="59">
        <v>13.25</v>
      </c>
      <c r="I38" s="142">
        <v>0.88379333333333299</v>
      </c>
      <c r="J38" s="10">
        <v>43</v>
      </c>
      <c r="K38" s="59">
        <v>16.232558139534898</v>
      </c>
      <c r="L38" s="142">
        <v>0.87598139534883701</v>
      </c>
      <c r="M38" s="10">
        <v>2</v>
      </c>
      <c r="N38" s="59">
        <v>51.5</v>
      </c>
      <c r="O38" s="142">
        <v>0.99060000000000004</v>
      </c>
      <c r="P38" s="10">
        <v>1300</v>
      </c>
      <c r="Q38" s="59">
        <v>19.596923076923101</v>
      </c>
      <c r="R38" s="142">
        <v>0.942974538461538</v>
      </c>
    </row>
    <row r="39" spans="2:18" s="1" customFormat="1" ht="11.85" customHeight="1" x14ac:dyDescent="0.2">
      <c r="B39" s="35"/>
      <c r="C39" s="17" t="s">
        <v>2876</v>
      </c>
      <c r="D39" s="148">
        <v>0.180261519302615</v>
      </c>
      <c r="E39" s="149">
        <v>12848</v>
      </c>
      <c r="F39" s="149">
        <v>10532</v>
      </c>
      <c r="G39" s="10">
        <v>1435</v>
      </c>
      <c r="H39" s="59">
        <v>6.2606271777003499</v>
      </c>
      <c r="I39" s="142">
        <v>2.47722480836237</v>
      </c>
      <c r="J39" s="10">
        <v>3152</v>
      </c>
      <c r="K39" s="59">
        <v>5.7373096446700496</v>
      </c>
      <c r="L39" s="142">
        <v>2.4364472715735999</v>
      </c>
      <c r="M39" s="10">
        <v>30</v>
      </c>
      <c r="N39" s="59">
        <v>7.6</v>
      </c>
      <c r="O39" s="142">
        <v>1.2279933333333299</v>
      </c>
      <c r="P39" s="10">
        <v>5915</v>
      </c>
      <c r="Q39" s="59">
        <v>7.4116652578190996</v>
      </c>
      <c r="R39" s="142">
        <v>1.77597012679628</v>
      </c>
    </row>
    <row r="40" spans="2:18" s="1" customFormat="1" ht="11.85" customHeight="1" x14ac:dyDescent="0.2">
      <c r="B40" s="35"/>
      <c r="C40" s="17" t="s">
        <v>2877</v>
      </c>
      <c r="D40" s="148">
        <v>0.12873134328358199</v>
      </c>
      <c r="E40" s="149">
        <v>2680</v>
      </c>
      <c r="F40" s="149">
        <v>2335</v>
      </c>
      <c r="G40" s="10">
        <v>171</v>
      </c>
      <c r="H40" s="59">
        <v>15.2982456140351</v>
      </c>
      <c r="I40" s="142">
        <v>1.12020058479532</v>
      </c>
      <c r="J40" s="10">
        <v>135</v>
      </c>
      <c r="K40" s="59">
        <v>16.259259259259299</v>
      </c>
      <c r="L40" s="142">
        <v>0.93777777777777804</v>
      </c>
      <c r="M40" s="10">
        <v>4</v>
      </c>
      <c r="N40" s="59">
        <v>13</v>
      </c>
      <c r="O40" s="142">
        <v>0.77132500000000004</v>
      </c>
      <c r="P40" s="10">
        <v>2025</v>
      </c>
      <c r="Q40" s="59">
        <v>15.1027160493827</v>
      </c>
      <c r="R40" s="142">
        <v>0.96403674074074097</v>
      </c>
    </row>
    <row r="41" spans="2:18" s="1" customFormat="1" ht="11.85" customHeight="1" x14ac:dyDescent="0.2">
      <c r="B41" s="35"/>
      <c r="C41" s="17" t="s">
        <v>2878</v>
      </c>
      <c r="D41" s="148">
        <v>0.29264157341471703</v>
      </c>
      <c r="E41" s="149">
        <v>2949</v>
      </c>
      <c r="F41" s="149">
        <v>2086</v>
      </c>
      <c r="G41" s="10">
        <v>274</v>
      </c>
      <c r="H41" s="59">
        <v>3.16423357664234</v>
      </c>
      <c r="I41" s="142">
        <v>1.3957872262773701</v>
      </c>
      <c r="J41" s="10">
        <v>454</v>
      </c>
      <c r="K41" s="59">
        <v>4.98017621145374</v>
      </c>
      <c r="L41" s="142">
        <v>1.9302852422907499</v>
      </c>
      <c r="M41" s="10">
        <v>2</v>
      </c>
      <c r="N41" s="59">
        <v>9</v>
      </c>
      <c r="O41" s="142">
        <v>0.97629999999999995</v>
      </c>
      <c r="P41" s="10">
        <v>1356</v>
      </c>
      <c r="Q41" s="59">
        <v>6.4225663716814196</v>
      </c>
      <c r="R41" s="142">
        <v>1.03573643067847</v>
      </c>
    </row>
    <row r="42" spans="2:18" s="1" customFormat="1" ht="11.85" customHeight="1" x14ac:dyDescent="0.2">
      <c r="B42" s="35"/>
      <c r="C42" s="17" t="s">
        <v>2879</v>
      </c>
      <c r="D42" s="148">
        <v>0.13049853372434</v>
      </c>
      <c r="E42" s="149">
        <v>3410</v>
      </c>
      <c r="F42" s="149">
        <v>2965</v>
      </c>
      <c r="G42" s="10">
        <v>149</v>
      </c>
      <c r="H42" s="59">
        <v>9.7114093959731598</v>
      </c>
      <c r="I42" s="142">
        <v>1.13097315436242</v>
      </c>
      <c r="J42" s="10">
        <v>78</v>
      </c>
      <c r="K42" s="59">
        <v>8.7435897435897392</v>
      </c>
      <c r="L42" s="142">
        <v>1.15660897435897</v>
      </c>
      <c r="M42" s="10">
        <v>3</v>
      </c>
      <c r="N42" s="59">
        <v>5.6666666666666696</v>
      </c>
      <c r="O42" s="142">
        <v>0.99780000000000002</v>
      </c>
      <c r="P42" s="10">
        <v>2735</v>
      </c>
      <c r="Q42" s="59">
        <v>10.6621572212066</v>
      </c>
      <c r="R42" s="142">
        <v>1.08445272394881</v>
      </c>
    </row>
    <row r="43" spans="2:18" s="1" customFormat="1" ht="11.85" customHeight="1" x14ac:dyDescent="0.2">
      <c r="B43" s="35"/>
      <c r="C43" s="17" t="s">
        <v>2880</v>
      </c>
      <c r="D43" s="148">
        <v>0.33935247792538398</v>
      </c>
      <c r="E43" s="149">
        <v>12571</v>
      </c>
      <c r="F43" s="149">
        <v>8305</v>
      </c>
      <c r="G43" s="10">
        <v>1516</v>
      </c>
      <c r="H43" s="59">
        <v>9.2770448548812698</v>
      </c>
      <c r="I43" s="142">
        <v>1.3522390501319299</v>
      </c>
      <c r="J43" s="10">
        <v>1718</v>
      </c>
      <c r="K43" s="59">
        <v>5.3306169965075698</v>
      </c>
      <c r="L43" s="142">
        <v>1.875191443539</v>
      </c>
      <c r="M43" s="10">
        <v>39</v>
      </c>
      <c r="N43" s="59">
        <v>14.4102564102564</v>
      </c>
      <c r="O43" s="142">
        <v>1.3368179487179499</v>
      </c>
      <c r="P43" s="10">
        <v>5032</v>
      </c>
      <c r="Q43" s="59">
        <v>10.209062003179699</v>
      </c>
      <c r="R43" s="142">
        <v>1.28329650238474</v>
      </c>
    </row>
    <row r="44" spans="2:18" s="1" customFormat="1" ht="11.85" customHeight="1" x14ac:dyDescent="0.2">
      <c r="B44" s="35"/>
      <c r="C44" s="17" t="s">
        <v>2881</v>
      </c>
      <c r="D44" s="148">
        <v>0.139619520264682</v>
      </c>
      <c r="E44" s="149">
        <v>12090</v>
      </c>
      <c r="F44" s="149">
        <v>10402</v>
      </c>
      <c r="G44" s="10">
        <v>1029</v>
      </c>
      <c r="H44" s="59">
        <v>7.5393586005830899</v>
      </c>
      <c r="I44" s="142">
        <v>1.2827432458697801</v>
      </c>
      <c r="J44" s="10">
        <v>2233</v>
      </c>
      <c r="K44" s="59">
        <v>8.48858038513211</v>
      </c>
      <c r="L44" s="142">
        <v>1.52030067174205</v>
      </c>
      <c r="M44" s="10">
        <v>35</v>
      </c>
      <c r="N44" s="59">
        <v>7</v>
      </c>
      <c r="O44" s="142">
        <v>0.95685142857142802</v>
      </c>
      <c r="P44" s="10">
        <v>7105</v>
      </c>
      <c r="Q44" s="59">
        <v>7.2586910626319501</v>
      </c>
      <c r="R44" s="142">
        <v>1.0955126249120299</v>
      </c>
    </row>
    <row r="45" spans="2:18" s="1" customFormat="1" ht="11.85" customHeight="1" x14ac:dyDescent="0.2">
      <c r="B45" s="35"/>
      <c r="C45" s="17" t="s">
        <v>2882</v>
      </c>
      <c r="D45" s="148">
        <v>2.6367831245879998E-3</v>
      </c>
      <c r="E45" s="149">
        <v>1517</v>
      </c>
      <c r="F45" s="149">
        <v>1513</v>
      </c>
      <c r="G45" s="10">
        <v>257</v>
      </c>
      <c r="H45" s="59">
        <v>26.813229571984401</v>
      </c>
      <c r="I45" s="142">
        <v>0.88051167315175105</v>
      </c>
      <c r="J45" s="10">
        <v>131</v>
      </c>
      <c r="K45" s="59">
        <v>22.5572519083969</v>
      </c>
      <c r="L45" s="142">
        <v>0.84065954198473303</v>
      </c>
      <c r="M45" s="10"/>
      <c r="N45" s="59"/>
      <c r="O45" s="142"/>
      <c r="P45" s="10">
        <v>1125</v>
      </c>
      <c r="Q45" s="59">
        <v>20.6613333333333</v>
      </c>
      <c r="R45" s="142">
        <v>0.82923591111111095</v>
      </c>
    </row>
    <row r="46" spans="2:18" s="1" customFormat="1" ht="11.85" customHeight="1" x14ac:dyDescent="0.2">
      <c r="B46" s="35"/>
      <c r="C46" s="17" t="s">
        <v>2883</v>
      </c>
      <c r="D46" s="148">
        <v>0.31023981728207101</v>
      </c>
      <c r="E46" s="149">
        <v>2627</v>
      </c>
      <c r="F46" s="149">
        <v>1812</v>
      </c>
      <c r="G46" s="10">
        <v>164</v>
      </c>
      <c r="H46" s="59">
        <v>9.6463414634146307</v>
      </c>
      <c r="I46" s="142">
        <v>1.15307682926829</v>
      </c>
      <c r="J46" s="10">
        <v>69</v>
      </c>
      <c r="K46" s="59">
        <v>11.6811594202899</v>
      </c>
      <c r="L46" s="142">
        <v>1.29936376811594</v>
      </c>
      <c r="M46" s="10">
        <v>2</v>
      </c>
      <c r="N46" s="59">
        <v>2</v>
      </c>
      <c r="O46" s="142">
        <v>0.94869999999999999</v>
      </c>
      <c r="P46" s="10">
        <v>1577</v>
      </c>
      <c r="Q46" s="59">
        <v>10.8833227647432</v>
      </c>
      <c r="R46" s="142">
        <v>1.03295592897907</v>
      </c>
    </row>
    <row r="47" spans="2:18" s="1" customFormat="1" ht="11.85" customHeight="1" x14ac:dyDescent="0.2">
      <c r="B47" s="35"/>
      <c r="C47" s="17" t="s">
        <v>2884</v>
      </c>
      <c r="D47" s="148">
        <v>0.20880423614953</v>
      </c>
      <c r="E47" s="149">
        <v>12653</v>
      </c>
      <c r="F47" s="149">
        <v>10011</v>
      </c>
      <c r="G47" s="10">
        <v>874</v>
      </c>
      <c r="H47" s="59">
        <v>5.6967963386727698</v>
      </c>
      <c r="I47" s="142">
        <v>1.3542070938215101</v>
      </c>
      <c r="J47" s="10">
        <v>1172</v>
      </c>
      <c r="K47" s="59">
        <v>6.0460750853242304</v>
      </c>
      <c r="L47" s="142">
        <v>1.67383822525597</v>
      </c>
      <c r="M47" s="10">
        <v>36</v>
      </c>
      <c r="N47" s="59">
        <v>6.5555555555555598</v>
      </c>
      <c r="O47" s="142">
        <v>1.3494611111111099</v>
      </c>
      <c r="P47" s="10">
        <v>7929</v>
      </c>
      <c r="Q47" s="59">
        <v>6.8075419346702004</v>
      </c>
      <c r="R47" s="142">
        <v>1.1259960903014301</v>
      </c>
    </row>
    <row r="48" spans="2:18" s="1" customFormat="1" ht="11.85" customHeight="1" x14ac:dyDescent="0.2">
      <c r="B48" s="35"/>
      <c r="C48" s="17" t="s">
        <v>2885</v>
      </c>
      <c r="D48" s="148">
        <v>5.94353640416047E-3</v>
      </c>
      <c r="E48" s="149">
        <v>1346</v>
      </c>
      <c r="F48" s="149">
        <v>1338</v>
      </c>
      <c r="G48" s="10">
        <v>53</v>
      </c>
      <c r="H48" s="59">
        <v>15.5094339622642</v>
      </c>
      <c r="I48" s="142">
        <v>0.73620188679245302</v>
      </c>
      <c r="J48" s="10">
        <v>30</v>
      </c>
      <c r="K48" s="59">
        <v>11.8333333333333</v>
      </c>
      <c r="L48" s="142">
        <v>0.75465666666666698</v>
      </c>
      <c r="M48" s="10">
        <v>2</v>
      </c>
      <c r="N48" s="59">
        <v>16</v>
      </c>
      <c r="O48" s="142">
        <v>1.2357</v>
      </c>
      <c r="P48" s="10">
        <v>1253</v>
      </c>
      <c r="Q48" s="59">
        <v>13.4932162809258</v>
      </c>
      <c r="R48" s="142">
        <v>0.77818978451715903</v>
      </c>
    </row>
    <row r="49" spans="2:18" s="1" customFormat="1" ht="11.85" customHeight="1" x14ac:dyDescent="0.2">
      <c r="B49" s="35"/>
      <c r="C49" s="17" t="s">
        <v>2886</v>
      </c>
      <c r="D49" s="148">
        <v>0.187994462025316</v>
      </c>
      <c r="E49" s="149">
        <v>10112</v>
      </c>
      <c r="F49" s="149">
        <v>8211</v>
      </c>
      <c r="G49" s="10">
        <v>799</v>
      </c>
      <c r="H49" s="59">
        <v>6.7108886107634502</v>
      </c>
      <c r="I49" s="142">
        <v>1.1381540675844799</v>
      </c>
      <c r="J49" s="10">
        <v>1516</v>
      </c>
      <c r="K49" s="59">
        <v>7.4683377308707097</v>
      </c>
      <c r="L49" s="142">
        <v>1.4763433377308699</v>
      </c>
      <c r="M49" s="10">
        <v>18</v>
      </c>
      <c r="N49" s="59">
        <v>8.2777777777777803</v>
      </c>
      <c r="O49" s="142">
        <v>1.20214444444444</v>
      </c>
      <c r="P49" s="10">
        <v>5878</v>
      </c>
      <c r="Q49" s="59">
        <v>8.1461381422252508</v>
      </c>
      <c r="R49" s="142">
        <v>1.1313242259271901</v>
      </c>
    </row>
    <row r="50" spans="2:18" s="1" customFormat="1" ht="11.85" customHeight="1" x14ac:dyDescent="0.2">
      <c r="B50" s="35"/>
      <c r="C50" s="17" t="s">
        <v>2887</v>
      </c>
      <c r="D50" s="148">
        <v>1.7513134851138399E-3</v>
      </c>
      <c r="E50" s="149">
        <v>1142</v>
      </c>
      <c r="F50" s="149">
        <v>1140</v>
      </c>
      <c r="G50" s="10">
        <v>141</v>
      </c>
      <c r="H50" s="59">
        <v>28.5744680851064</v>
      </c>
      <c r="I50" s="142">
        <v>0.95428297872340395</v>
      </c>
      <c r="J50" s="10">
        <v>473</v>
      </c>
      <c r="K50" s="59">
        <v>30.3594080338266</v>
      </c>
      <c r="L50" s="142">
        <v>0.99204862579281206</v>
      </c>
      <c r="M50" s="10"/>
      <c r="N50" s="59"/>
      <c r="O50" s="142"/>
      <c r="P50" s="10">
        <v>526</v>
      </c>
      <c r="Q50" s="59">
        <v>30.0912547528517</v>
      </c>
      <c r="R50" s="142">
        <v>1.04275570342205</v>
      </c>
    </row>
    <row r="51" spans="2:18" s="1" customFormat="1" ht="11.85" customHeight="1" x14ac:dyDescent="0.2">
      <c r="B51" s="35"/>
      <c r="C51" s="17" t="s">
        <v>2888</v>
      </c>
      <c r="D51" s="148">
        <v>0.14305239179954399</v>
      </c>
      <c r="E51" s="149">
        <v>6585</v>
      </c>
      <c r="F51" s="149">
        <v>5643</v>
      </c>
      <c r="G51" s="10">
        <v>975</v>
      </c>
      <c r="H51" s="59">
        <v>7.4410256410256403</v>
      </c>
      <c r="I51" s="142">
        <v>1.3172931282051299</v>
      </c>
      <c r="J51" s="10">
        <v>1753</v>
      </c>
      <c r="K51" s="59">
        <v>3.4586423274386799</v>
      </c>
      <c r="L51" s="142">
        <v>1.69382578436965</v>
      </c>
      <c r="M51" s="10">
        <v>45</v>
      </c>
      <c r="N51" s="59">
        <v>12.7777777777778</v>
      </c>
      <c r="O51" s="142">
        <v>1.44187777777778</v>
      </c>
      <c r="P51" s="10">
        <v>2870</v>
      </c>
      <c r="Q51" s="59">
        <v>9.7832752613240395</v>
      </c>
      <c r="R51" s="142">
        <v>1.10812257839721</v>
      </c>
    </row>
    <row r="52" spans="2:18" s="1" customFormat="1" ht="11.85" customHeight="1" x14ac:dyDescent="0.2">
      <c r="B52" s="35"/>
      <c r="C52" s="17" t="s">
        <v>2889</v>
      </c>
      <c r="D52" s="148">
        <v>5.7636887608069204E-3</v>
      </c>
      <c r="E52" s="149">
        <v>347</v>
      </c>
      <c r="F52" s="149">
        <v>345</v>
      </c>
      <c r="G52" s="10">
        <v>19</v>
      </c>
      <c r="H52" s="59">
        <v>23.421052631578998</v>
      </c>
      <c r="I52" s="142">
        <v>0.86085263157894698</v>
      </c>
      <c r="J52" s="10">
        <v>183</v>
      </c>
      <c r="K52" s="59">
        <v>20.229508196721302</v>
      </c>
      <c r="L52" s="142">
        <v>0.85237814207650298</v>
      </c>
      <c r="M52" s="10"/>
      <c r="N52" s="59"/>
      <c r="O52" s="142"/>
      <c r="P52" s="10">
        <v>143</v>
      </c>
      <c r="Q52" s="59">
        <v>21.643356643356601</v>
      </c>
      <c r="R52" s="142">
        <v>0.85189370629370598</v>
      </c>
    </row>
    <row r="53" spans="2:18" s="1" customFormat="1" ht="11.85" customHeight="1" x14ac:dyDescent="0.2">
      <c r="B53" s="35"/>
      <c r="C53" s="17" t="s">
        <v>2890</v>
      </c>
      <c r="D53" s="148">
        <v>0.27834561445210398</v>
      </c>
      <c r="E53" s="149">
        <v>4207</v>
      </c>
      <c r="F53" s="149">
        <v>3036</v>
      </c>
      <c r="G53" s="10">
        <v>538</v>
      </c>
      <c r="H53" s="59">
        <v>7.2286245353159897</v>
      </c>
      <c r="I53" s="142">
        <v>1.51972955390335</v>
      </c>
      <c r="J53" s="10">
        <v>614</v>
      </c>
      <c r="K53" s="59">
        <v>6.3289902280130299</v>
      </c>
      <c r="L53" s="142">
        <v>1.6654933224755699</v>
      </c>
      <c r="M53" s="10">
        <v>7</v>
      </c>
      <c r="N53" s="59">
        <v>3.71428571428571</v>
      </c>
      <c r="O53" s="142">
        <v>1.4751857142857101</v>
      </c>
      <c r="P53" s="10">
        <v>1877</v>
      </c>
      <c r="Q53" s="59">
        <v>8.6760788492274905</v>
      </c>
      <c r="R53" s="142">
        <v>1.41498955780501</v>
      </c>
    </row>
    <row r="54" spans="2:18" s="1" customFormat="1" ht="11.85" customHeight="1" x14ac:dyDescent="0.2">
      <c r="B54" s="35"/>
      <c r="C54" s="17" t="s">
        <v>2891</v>
      </c>
      <c r="D54" s="148">
        <v>1.00603621730382E-3</v>
      </c>
      <c r="E54" s="149">
        <v>994</v>
      </c>
      <c r="F54" s="149">
        <v>993</v>
      </c>
      <c r="G54" s="10">
        <v>116</v>
      </c>
      <c r="H54" s="59">
        <v>37.189655172413801</v>
      </c>
      <c r="I54" s="142">
        <v>0.91841465517241405</v>
      </c>
      <c r="J54" s="10">
        <v>61</v>
      </c>
      <c r="K54" s="59">
        <v>32.393442622950801</v>
      </c>
      <c r="L54" s="142">
        <v>0.96403442622950797</v>
      </c>
      <c r="M54" s="10"/>
      <c r="N54" s="59"/>
      <c r="O54" s="142"/>
      <c r="P54" s="10">
        <v>816</v>
      </c>
      <c r="Q54" s="59">
        <v>31.5490196078431</v>
      </c>
      <c r="R54" s="142">
        <v>0.92559338235294097</v>
      </c>
    </row>
    <row r="55" spans="2:18" s="1" customFormat="1" ht="11.85" customHeight="1" x14ac:dyDescent="0.2">
      <c r="B55" s="35"/>
      <c r="C55" s="17" t="s">
        <v>2892</v>
      </c>
      <c r="D55" s="148">
        <v>0.196831493038886</v>
      </c>
      <c r="E55" s="149">
        <v>2083</v>
      </c>
      <c r="F55" s="149">
        <v>1673</v>
      </c>
      <c r="G55" s="10">
        <v>264</v>
      </c>
      <c r="H55" s="59">
        <v>6.5454545454545503</v>
      </c>
      <c r="I55" s="142">
        <v>0.99223636363636403</v>
      </c>
      <c r="J55" s="10">
        <v>230</v>
      </c>
      <c r="K55" s="59">
        <v>9.0434782608695592</v>
      </c>
      <c r="L55" s="142">
        <v>0.97001913043478305</v>
      </c>
      <c r="M55" s="10">
        <v>2</v>
      </c>
      <c r="N55" s="59">
        <v>38</v>
      </c>
      <c r="O55" s="142">
        <v>0.77610000000000001</v>
      </c>
      <c r="P55" s="10">
        <v>1177</v>
      </c>
      <c r="Q55" s="59">
        <v>11.519116397621101</v>
      </c>
      <c r="R55" s="142">
        <v>1.0098721325403599</v>
      </c>
    </row>
    <row r="56" spans="2:18" s="1" customFormat="1" ht="11.85" customHeight="1" x14ac:dyDescent="0.2">
      <c r="B56" s="35"/>
      <c r="C56" s="17" t="s">
        <v>2893</v>
      </c>
      <c r="D56" s="148">
        <v>5.3956834532374098E-2</v>
      </c>
      <c r="E56" s="149">
        <v>3058</v>
      </c>
      <c r="F56" s="149">
        <v>2893</v>
      </c>
      <c r="G56" s="10">
        <v>340</v>
      </c>
      <c r="H56" s="59">
        <v>9.7029411764705902</v>
      </c>
      <c r="I56" s="142">
        <v>1.25021823529412</v>
      </c>
      <c r="J56" s="10">
        <v>872</v>
      </c>
      <c r="K56" s="59">
        <v>7.2511467889908303</v>
      </c>
      <c r="L56" s="142">
        <v>1.4269909403669701</v>
      </c>
      <c r="M56" s="10">
        <v>1</v>
      </c>
      <c r="N56" s="59">
        <v>8</v>
      </c>
      <c r="O56" s="142">
        <v>0.88780000000000003</v>
      </c>
      <c r="P56" s="10">
        <v>1680</v>
      </c>
      <c r="Q56" s="59">
        <v>10.990476190476199</v>
      </c>
      <c r="R56" s="142">
        <v>1.11730107142857</v>
      </c>
    </row>
    <row r="57" spans="2:18" s="1" customFormat="1" ht="11.85" customHeight="1" x14ac:dyDescent="0.2">
      <c r="B57" s="35"/>
      <c r="C57" s="17" t="s">
        <v>2894</v>
      </c>
      <c r="D57" s="148">
        <v>0.13115415657788501</v>
      </c>
      <c r="E57" s="149">
        <v>2478</v>
      </c>
      <c r="F57" s="149">
        <v>2153</v>
      </c>
      <c r="G57" s="10">
        <v>9</v>
      </c>
      <c r="H57" s="59">
        <v>5.8888888888888902</v>
      </c>
      <c r="I57" s="142">
        <v>0.94373333333333298</v>
      </c>
      <c r="J57" s="10">
        <v>302</v>
      </c>
      <c r="K57" s="59">
        <v>7.4039735099337802</v>
      </c>
      <c r="L57" s="142">
        <v>1.2747804635761599</v>
      </c>
      <c r="M57" s="10">
        <v>5</v>
      </c>
      <c r="N57" s="59">
        <v>4.2</v>
      </c>
      <c r="O57" s="142">
        <v>0.97155999999999998</v>
      </c>
      <c r="P57" s="10">
        <v>1837</v>
      </c>
      <c r="Q57" s="59">
        <v>8.5372890582471399</v>
      </c>
      <c r="R57" s="142">
        <v>1.0903804572672799</v>
      </c>
    </row>
    <row r="58" spans="2:18" s="1" customFormat="1" ht="11.85" customHeight="1" x14ac:dyDescent="0.2">
      <c r="B58" s="35"/>
      <c r="C58" s="17" t="s">
        <v>2895</v>
      </c>
      <c r="D58" s="148">
        <v>0.17889908256880699</v>
      </c>
      <c r="E58" s="149">
        <v>6540</v>
      </c>
      <c r="F58" s="149">
        <v>5370</v>
      </c>
      <c r="G58" s="10">
        <v>911</v>
      </c>
      <c r="H58" s="59">
        <v>7.8627881448957204</v>
      </c>
      <c r="I58" s="142">
        <v>2.11202305159166</v>
      </c>
      <c r="J58" s="10">
        <v>1891</v>
      </c>
      <c r="K58" s="59">
        <v>7.0280274986779503</v>
      </c>
      <c r="L58" s="142">
        <v>1.92723051295611</v>
      </c>
      <c r="M58" s="10">
        <v>15</v>
      </c>
      <c r="N58" s="59">
        <v>8.7333333333333307</v>
      </c>
      <c r="O58" s="142">
        <v>1.7106666666666701</v>
      </c>
      <c r="P58" s="10">
        <v>2553</v>
      </c>
      <c r="Q58" s="59">
        <v>8.3282412847630205</v>
      </c>
      <c r="R58" s="142">
        <v>2.0478222483352901</v>
      </c>
    </row>
    <row r="59" spans="2:18" s="1" customFormat="1" ht="11.85" customHeight="1" x14ac:dyDescent="0.2">
      <c r="B59" s="35"/>
      <c r="C59" s="17" t="s">
        <v>2896</v>
      </c>
      <c r="D59" s="148">
        <v>3.4423407917383802E-4</v>
      </c>
      <c r="E59" s="149">
        <v>2905</v>
      </c>
      <c r="F59" s="149">
        <v>2904</v>
      </c>
      <c r="G59" s="10">
        <v>189</v>
      </c>
      <c r="H59" s="59">
        <v>25.232804232804199</v>
      </c>
      <c r="I59" s="142">
        <v>0.78588677248677297</v>
      </c>
      <c r="J59" s="10">
        <v>246</v>
      </c>
      <c r="K59" s="59">
        <v>18.585365853658502</v>
      </c>
      <c r="L59" s="142">
        <v>0.697976422764228</v>
      </c>
      <c r="M59" s="10">
        <v>8</v>
      </c>
      <c r="N59" s="59">
        <v>24.5</v>
      </c>
      <c r="O59" s="142">
        <v>0.74711249999999996</v>
      </c>
      <c r="P59" s="10">
        <v>2461</v>
      </c>
      <c r="Q59" s="59">
        <v>22.111743193823699</v>
      </c>
      <c r="R59" s="142">
        <v>0.71810065014221902</v>
      </c>
    </row>
    <row r="60" spans="2:18" s="1" customFormat="1" ht="11.85" customHeight="1" x14ac:dyDescent="0.2">
      <c r="B60" s="35"/>
      <c r="C60" s="17" t="s">
        <v>2897</v>
      </c>
      <c r="D60" s="148">
        <v>0.14619497292042799</v>
      </c>
      <c r="E60" s="149">
        <v>28804</v>
      </c>
      <c r="F60" s="149">
        <v>24593</v>
      </c>
      <c r="G60" s="10">
        <v>2456</v>
      </c>
      <c r="H60" s="59">
        <v>6.3383550488599303</v>
      </c>
      <c r="I60" s="142">
        <v>1.73893758143322</v>
      </c>
      <c r="J60" s="10">
        <v>1156</v>
      </c>
      <c r="K60" s="59">
        <v>6.6470588235294104</v>
      </c>
      <c r="L60" s="142">
        <v>2.1455596020761201</v>
      </c>
      <c r="M60" s="10">
        <v>176</v>
      </c>
      <c r="N60" s="59">
        <v>6.4829545454545503</v>
      </c>
      <c r="O60" s="142">
        <v>1.3407017045454499</v>
      </c>
      <c r="P60" s="10">
        <v>20805</v>
      </c>
      <c r="Q60" s="59">
        <v>5.7611151165585204</v>
      </c>
      <c r="R60" s="142">
        <v>1.13385374188897</v>
      </c>
    </row>
    <row r="61" spans="2:18" s="1" customFormat="1" ht="11.85" customHeight="1" x14ac:dyDescent="0.2">
      <c r="B61" s="35"/>
      <c r="C61" s="17" t="s">
        <v>2898</v>
      </c>
      <c r="D61" s="148">
        <v>0.994285714285714</v>
      </c>
      <c r="E61" s="149">
        <v>175</v>
      </c>
      <c r="F61" s="149">
        <v>1</v>
      </c>
      <c r="G61" s="10"/>
      <c r="H61" s="59"/>
      <c r="I61" s="142"/>
      <c r="J61" s="10">
        <v>1</v>
      </c>
      <c r="K61" s="59">
        <v>2</v>
      </c>
      <c r="L61" s="142">
        <v>1.2219</v>
      </c>
      <c r="M61" s="10"/>
      <c r="N61" s="59"/>
      <c r="O61" s="142"/>
      <c r="P61" s="10"/>
      <c r="Q61" s="59"/>
      <c r="R61" s="142"/>
    </row>
    <row r="62" spans="2:18" s="1" customFormat="1" ht="11.85" customHeight="1" x14ac:dyDescent="0.2">
      <c r="B62" s="35"/>
      <c r="C62" s="17" t="s">
        <v>2899</v>
      </c>
      <c r="D62" s="148">
        <v>1.31926121372032E-3</v>
      </c>
      <c r="E62" s="149">
        <v>758</v>
      </c>
      <c r="F62" s="149">
        <v>757</v>
      </c>
      <c r="G62" s="10">
        <v>361</v>
      </c>
      <c r="H62" s="59">
        <v>29.290858725761801</v>
      </c>
      <c r="I62" s="142">
        <v>0.79155069252077603</v>
      </c>
      <c r="J62" s="10">
        <v>15</v>
      </c>
      <c r="K62" s="59">
        <v>31.133333333333301</v>
      </c>
      <c r="L62" s="142">
        <v>0.77024000000000004</v>
      </c>
      <c r="M62" s="10"/>
      <c r="N62" s="59"/>
      <c r="O62" s="142"/>
      <c r="P62" s="10">
        <v>381</v>
      </c>
      <c r="Q62" s="59">
        <v>32.435695538057701</v>
      </c>
      <c r="R62" s="142">
        <v>0.82020236220472398</v>
      </c>
    </row>
    <row r="63" spans="2:18" s="1" customFormat="1" ht="11.85" customHeight="1" x14ac:dyDescent="0.2">
      <c r="B63" s="35"/>
      <c r="C63" s="17" t="s">
        <v>2900</v>
      </c>
      <c r="D63" s="148">
        <v>1.38568129330254E-2</v>
      </c>
      <c r="E63" s="149">
        <v>866</v>
      </c>
      <c r="F63" s="149">
        <v>854</v>
      </c>
      <c r="G63" s="10">
        <v>22</v>
      </c>
      <c r="H63" s="59">
        <v>25.772727272727298</v>
      </c>
      <c r="I63" s="142">
        <v>0.83566363636363605</v>
      </c>
      <c r="J63" s="10">
        <v>29</v>
      </c>
      <c r="K63" s="59">
        <v>49.068965517241402</v>
      </c>
      <c r="L63" s="142">
        <v>0.79971379310344803</v>
      </c>
      <c r="M63" s="10">
        <v>8</v>
      </c>
      <c r="N63" s="59">
        <v>95.5</v>
      </c>
      <c r="O63" s="142">
        <v>0.93996250000000003</v>
      </c>
      <c r="P63" s="10">
        <v>795</v>
      </c>
      <c r="Q63" s="59">
        <v>23.983647798742101</v>
      </c>
      <c r="R63" s="142">
        <v>0.863211446540881</v>
      </c>
    </row>
    <row r="64" spans="2:18" s="1" customFormat="1" ht="11.85" customHeight="1" x14ac:dyDescent="0.2">
      <c r="B64" s="35"/>
      <c r="C64" s="17" t="s">
        <v>2901</v>
      </c>
      <c r="D64" s="148">
        <v>1.79372197309417E-3</v>
      </c>
      <c r="E64" s="149">
        <v>1115</v>
      </c>
      <c r="F64" s="149">
        <v>1113</v>
      </c>
      <c r="G64" s="10">
        <v>191</v>
      </c>
      <c r="H64" s="59">
        <v>30.476439790575899</v>
      </c>
      <c r="I64" s="142">
        <v>0.91512408376963394</v>
      </c>
      <c r="J64" s="10">
        <v>99</v>
      </c>
      <c r="K64" s="59">
        <v>29.4444444444444</v>
      </c>
      <c r="L64" s="142">
        <v>0.91970303030303002</v>
      </c>
      <c r="M64" s="10">
        <v>2</v>
      </c>
      <c r="N64" s="59">
        <v>14.5</v>
      </c>
      <c r="O64" s="142">
        <v>0.59945000000000004</v>
      </c>
      <c r="P64" s="10">
        <v>821</v>
      </c>
      <c r="Q64" s="59">
        <v>25.272838002436099</v>
      </c>
      <c r="R64" s="142">
        <v>0.86765883069427596</v>
      </c>
    </row>
    <row r="65" spans="2:18" s="1" customFormat="1" ht="11.85" customHeight="1" x14ac:dyDescent="0.2">
      <c r="B65" s="35"/>
      <c r="C65" s="17" t="s">
        <v>2902</v>
      </c>
      <c r="D65" s="148"/>
      <c r="E65" s="149">
        <v>906</v>
      </c>
      <c r="F65" s="149">
        <v>906</v>
      </c>
      <c r="G65" s="10">
        <v>405</v>
      </c>
      <c r="H65" s="59">
        <v>30.3086419753086</v>
      </c>
      <c r="I65" s="142">
        <v>0.84103012345678996</v>
      </c>
      <c r="J65" s="10">
        <v>15</v>
      </c>
      <c r="K65" s="59">
        <v>28.8</v>
      </c>
      <c r="L65" s="142">
        <v>0.90409333333333297</v>
      </c>
      <c r="M65" s="10"/>
      <c r="N65" s="59"/>
      <c r="O65" s="142"/>
      <c r="P65" s="10">
        <v>486</v>
      </c>
      <c r="Q65" s="59">
        <v>32.1460905349794</v>
      </c>
      <c r="R65" s="142">
        <v>0.85596810699588499</v>
      </c>
    </row>
    <row r="66" spans="2:18" s="1" customFormat="1" ht="11.85" customHeight="1" x14ac:dyDescent="0.2">
      <c r="B66" s="35"/>
      <c r="C66" s="17" t="s">
        <v>2903</v>
      </c>
      <c r="D66" s="148">
        <v>1.9065776930409901E-3</v>
      </c>
      <c r="E66" s="149">
        <v>1049</v>
      </c>
      <c r="F66" s="149">
        <v>1047</v>
      </c>
      <c r="G66" s="10">
        <v>96</v>
      </c>
      <c r="H66" s="59">
        <v>19.5</v>
      </c>
      <c r="I66" s="142">
        <v>0.88375937500000001</v>
      </c>
      <c r="J66" s="10">
        <v>331</v>
      </c>
      <c r="K66" s="59">
        <v>20.915407854984899</v>
      </c>
      <c r="L66" s="142">
        <v>0.88656706948640496</v>
      </c>
      <c r="M66" s="10"/>
      <c r="N66" s="59"/>
      <c r="O66" s="142"/>
      <c r="P66" s="10">
        <v>620</v>
      </c>
      <c r="Q66" s="59">
        <v>20.5983870967742</v>
      </c>
      <c r="R66" s="142">
        <v>0.88471645161290302</v>
      </c>
    </row>
    <row r="67" spans="2:18" s="1" customFormat="1" ht="11.85" customHeight="1" x14ac:dyDescent="0.2">
      <c r="B67" s="35"/>
      <c r="C67" s="17" t="s">
        <v>2904</v>
      </c>
      <c r="D67" s="148">
        <v>0.125</v>
      </c>
      <c r="E67" s="149">
        <v>312</v>
      </c>
      <c r="F67" s="149">
        <v>273</v>
      </c>
      <c r="G67" s="10">
        <v>4</v>
      </c>
      <c r="H67" s="59">
        <v>5.75</v>
      </c>
      <c r="I67" s="142">
        <v>1.0899749999999999</v>
      </c>
      <c r="J67" s="10">
        <v>2</v>
      </c>
      <c r="K67" s="59">
        <v>12</v>
      </c>
      <c r="L67" s="142">
        <v>1.30905</v>
      </c>
      <c r="M67" s="10">
        <v>2</v>
      </c>
      <c r="N67" s="59">
        <v>7</v>
      </c>
      <c r="O67" s="142">
        <v>1.1531</v>
      </c>
      <c r="P67" s="10">
        <v>265</v>
      </c>
      <c r="Q67" s="59">
        <v>8.4490566037735793</v>
      </c>
      <c r="R67" s="142">
        <v>1.17842830188679</v>
      </c>
    </row>
    <row r="68" spans="2:18" s="1" customFormat="1" ht="11.85" customHeight="1" x14ac:dyDescent="0.2">
      <c r="B68" s="35"/>
      <c r="C68" s="17" t="s">
        <v>2905</v>
      </c>
      <c r="D68" s="148">
        <v>0.31570338058887698</v>
      </c>
      <c r="E68" s="149">
        <v>5502</v>
      </c>
      <c r="F68" s="149">
        <v>3765</v>
      </c>
      <c r="G68" s="10">
        <v>39</v>
      </c>
      <c r="H68" s="59">
        <v>7.0769230769230802</v>
      </c>
      <c r="I68" s="142">
        <v>1.4014410256410299</v>
      </c>
      <c r="J68" s="10">
        <v>1797</v>
      </c>
      <c r="K68" s="59">
        <v>7.9894268224819198</v>
      </c>
      <c r="L68" s="142">
        <v>1.4221485809682799</v>
      </c>
      <c r="M68" s="10">
        <v>7</v>
      </c>
      <c r="N68" s="59">
        <v>12.1428571428571</v>
      </c>
      <c r="O68" s="142">
        <v>1.0762</v>
      </c>
      <c r="P68" s="10">
        <v>1922</v>
      </c>
      <c r="Q68" s="59">
        <v>7.92143600416233</v>
      </c>
      <c r="R68" s="142">
        <v>1.12351394380853</v>
      </c>
    </row>
    <row r="69" spans="2:18" s="1" customFormat="1" ht="11.85" customHeight="1" x14ac:dyDescent="0.2">
      <c r="B69" s="35"/>
      <c r="C69" s="17" t="s">
        <v>2906</v>
      </c>
      <c r="D69" s="148">
        <v>1.7391304347826101E-3</v>
      </c>
      <c r="E69" s="149">
        <v>575</v>
      </c>
      <c r="F69" s="149">
        <v>574</v>
      </c>
      <c r="G69" s="10">
        <v>159</v>
      </c>
      <c r="H69" s="59">
        <v>47.132075471698101</v>
      </c>
      <c r="I69" s="142">
        <v>0.90047232704402502</v>
      </c>
      <c r="J69" s="10">
        <v>84</v>
      </c>
      <c r="K69" s="59">
        <v>36.142857142857103</v>
      </c>
      <c r="L69" s="142">
        <v>0.90548214285714301</v>
      </c>
      <c r="M69" s="10">
        <v>2</v>
      </c>
      <c r="N69" s="59">
        <v>34.5</v>
      </c>
      <c r="O69" s="142">
        <v>0.79544999999999999</v>
      </c>
      <c r="P69" s="10">
        <v>329</v>
      </c>
      <c r="Q69" s="59">
        <v>36.841945288753799</v>
      </c>
      <c r="R69" s="142">
        <v>0.90406261398176302</v>
      </c>
    </row>
    <row r="70" spans="2:18" s="1" customFormat="1" ht="11.85" customHeight="1" x14ac:dyDescent="0.2">
      <c r="B70" s="35"/>
      <c r="C70" s="17" t="s">
        <v>2907</v>
      </c>
      <c r="D70" s="148">
        <v>0.19333496691987301</v>
      </c>
      <c r="E70" s="149">
        <v>4081</v>
      </c>
      <c r="F70" s="149">
        <v>3292</v>
      </c>
      <c r="G70" s="10">
        <v>476</v>
      </c>
      <c r="H70" s="59">
        <v>6.1008403361344499</v>
      </c>
      <c r="I70" s="142">
        <v>1.4257712184874001</v>
      </c>
      <c r="J70" s="10">
        <v>248</v>
      </c>
      <c r="K70" s="59">
        <v>5.3790322580645196</v>
      </c>
      <c r="L70" s="142">
        <v>1.6517560483871001</v>
      </c>
      <c r="M70" s="10">
        <v>13</v>
      </c>
      <c r="N70" s="59">
        <v>6.5384615384615401</v>
      </c>
      <c r="O70" s="142">
        <v>1.1728153846153799</v>
      </c>
      <c r="P70" s="10">
        <v>2555</v>
      </c>
      <c r="Q70" s="59">
        <v>7.4164383561643801</v>
      </c>
      <c r="R70" s="142">
        <v>1.37143917808219</v>
      </c>
    </row>
    <row r="71" spans="2:18" s="1" customFormat="1" ht="11.85" customHeight="1" x14ac:dyDescent="0.2">
      <c r="B71" s="35"/>
      <c r="C71" s="17" t="s">
        <v>2908</v>
      </c>
      <c r="D71" s="148">
        <v>6.0024009603841504E-3</v>
      </c>
      <c r="E71" s="149">
        <v>833</v>
      </c>
      <c r="F71" s="149">
        <v>828</v>
      </c>
      <c r="G71" s="10">
        <v>138</v>
      </c>
      <c r="H71" s="59">
        <v>31.7463768115942</v>
      </c>
      <c r="I71" s="142">
        <v>0.86540942028985501</v>
      </c>
      <c r="J71" s="10">
        <v>101</v>
      </c>
      <c r="K71" s="59">
        <v>24.970297029703001</v>
      </c>
      <c r="L71" s="142">
        <v>0.88852178217821798</v>
      </c>
      <c r="M71" s="10">
        <v>1</v>
      </c>
      <c r="N71" s="59">
        <v>6</v>
      </c>
      <c r="O71" s="142">
        <v>0.58340000000000003</v>
      </c>
      <c r="P71" s="10">
        <v>588</v>
      </c>
      <c r="Q71" s="59">
        <v>28.040816326530599</v>
      </c>
      <c r="R71" s="142">
        <v>0.86982074829931999</v>
      </c>
    </row>
    <row r="72" spans="2:18" s="1" customFormat="1" ht="11.85" customHeight="1" x14ac:dyDescent="0.2">
      <c r="B72" s="35"/>
      <c r="C72" s="17" t="s">
        <v>2909</v>
      </c>
      <c r="D72" s="148">
        <v>3.0054644808743199E-2</v>
      </c>
      <c r="E72" s="149">
        <v>366</v>
      </c>
      <c r="F72" s="149">
        <v>355</v>
      </c>
      <c r="G72" s="10">
        <v>39</v>
      </c>
      <c r="H72" s="59">
        <v>48.538461538461497</v>
      </c>
      <c r="I72" s="142">
        <v>0.92421282051282105</v>
      </c>
      <c r="J72" s="10">
        <v>6</v>
      </c>
      <c r="K72" s="59">
        <v>39.1666666666667</v>
      </c>
      <c r="L72" s="142">
        <v>0.93220000000000003</v>
      </c>
      <c r="M72" s="10"/>
      <c r="N72" s="59"/>
      <c r="O72" s="142"/>
      <c r="P72" s="10">
        <v>310</v>
      </c>
      <c r="Q72" s="59">
        <v>43.580645161290299</v>
      </c>
      <c r="R72" s="142">
        <v>0.91632387096774204</v>
      </c>
    </row>
    <row r="73" spans="2:18" s="1" customFormat="1" ht="11.85" customHeight="1" x14ac:dyDescent="0.2">
      <c r="B73" s="35"/>
      <c r="C73" s="17" t="s">
        <v>2910</v>
      </c>
      <c r="D73" s="148">
        <v>2.1929824561403499E-3</v>
      </c>
      <c r="E73" s="149">
        <v>456</v>
      </c>
      <c r="F73" s="149">
        <v>455</v>
      </c>
      <c r="G73" s="10">
        <v>14</v>
      </c>
      <c r="H73" s="59">
        <v>27</v>
      </c>
      <c r="I73" s="142">
        <v>0.82158571428571403</v>
      </c>
      <c r="J73" s="10">
        <v>6</v>
      </c>
      <c r="K73" s="59">
        <v>20.1666666666667</v>
      </c>
      <c r="L73" s="142">
        <v>0.84666666666666701</v>
      </c>
      <c r="M73" s="10"/>
      <c r="N73" s="59"/>
      <c r="O73" s="142"/>
      <c r="P73" s="10">
        <v>435</v>
      </c>
      <c r="Q73" s="59">
        <v>23.025287356321801</v>
      </c>
      <c r="R73" s="142">
        <v>0.79514827586206904</v>
      </c>
    </row>
    <row r="74" spans="2:18" s="1" customFormat="1" ht="11.85" customHeight="1" x14ac:dyDescent="0.2">
      <c r="B74" s="35"/>
      <c r="C74" s="17" t="s">
        <v>2911</v>
      </c>
      <c r="D74" s="148">
        <v>5.4347826086956503E-3</v>
      </c>
      <c r="E74" s="149">
        <v>368</v>
      </c>
      <c r="F74" s="149">
        <v>366</v>
      </c>
      <c r="G74" s="10">
        <v>22</v>
      </c>
      <c r="H74" s="59">
        <v>39.681818181818201</v>
      </c>
      <c r="I74" s="142">
        <v>0.71212727272727305</v>
      </c>
      <c r="J74" s="10">
        <v>35</v>
      </c>
      <c r="K74" s="59">
        <v>39.028571428571396</v>
      </c>
      <c r="L74" s="142">
        <v>0.68857142857142895</v>
      </c>
      <c r="M74" s="10"/>
      <c r="N74" s="59"/>
      <c r="O74" s="142"/>
      <c r="P74" s="10">
        <v>309</v>
      </c>
      <c r="Q74" s="59">
        <v>41.275080906148901</v>
      </c>
      <c r="R74" s="142">
        <v>0.69900873786407802</v>
      </c>
    </row>
    <row r="75" spans="2:18" s="1" customFormat="1" ht="11.85" customHeight="1" x14ac:dyDescent="0.2">
      <c r="B75" s="35"/>
      <c r="C75" s="17" t="s">
        <v>2912</v>
      </c>
      <c r="D75" s="148"/>
      <c r="E75" s="149">
        <v>888</v>
      </c>
      <c r="F75" s="149">
        <v>888</v>
      </c>
      <c r="G75" s="10">
        <v>54</v>
      </c>
      <c r="H75" s="59">
        <v>36.851851851851897</v>
      </c>
      <c r="I75" s="142">
        <v>0.93383148148148198</v>
      </c>
      <c r="J75" s="10">
        <v>96</v>
      </c>
      <c r="K75" s="59">
        <v>29.1979166666667</v>
      </c>
      <c r="L75" s="142">
        <v>0.95080416666666701</v>
      </c>
      <c r="M75" s="10">
        <v>5</v>
      </c>
      <c r="N75" s="59">
        <v>13.4</v>
      </c>
      <c r="O75" s="142">
        <v>1.03762</v>
      </c>
      <c r="P75" s="10">
        <v>733</v>
      </c>
      <c r="Q75" s="59">
        <v>32.548431105047698</v>
      </c>
      <c r="R75" s="142">
        <v>0.85866589358799505</v>
      </c>
    </row>
    <row r="76" spans="2:18" s="1" customFormat="1" ht="11.85" customHeight="1" x14ac:dyDescent="0.2">
      <c r="B76" s="35"/>
      <c r="C76" s="17" t="s">
        <v>2913</v>
      </c>
      <c r="D76" s="148"/>
      <c r="E76" s="149">
        <v>578</v>
      </c>
      <c r="F76" s="149">
        <v>578</v>
      </c>
      <c r="G76" s="10">
        <v>10</v>
      </c>
      <c r="H76" s="59">
        <v>23.1</v>
      </c>
      <c r="I76" s="142">
        <v>0.78500999999999999</v>
      </c>
      <c r="J76" s="10">
        <v>6</v>
      </c>
      <c r="K76" s="59">
        <v>28.6666666666667</v>
      </c>
      <c r="L76" s="142">
        <v>1.1995</v>
      </c>
      <c r="M76" s="10"/>
      <c r="N76" s="59"/>
      <c r="O76" s="142"/>
      <c r="P76" s="10">
        <v>562</v>
      </c>
      <c r="Q76" s="59">
        <v>25.601423487544501</v>
      </c>
      <c r="R76" s="142">
        <v>0.85217348754448397</v>
      </c>
    </row>
    <row r="77" spans="2:18" s="1" customFormat="1" ht="11.85" customHeight="1" x14ac:dyDescent="0.2">
      <c r="B77" s="35"/>
      <c r="C77" s="17" t="s">
        <v>2914</v>
      </c>
      <c r="D77" s="148">
        <v>7.4571215510812799E-4</v>
      </c>
      <c r="E77" s="149">
        <v>1341</v>
      </c>
      <c r="F77" s="149">
        <v>1340</v>
      </c>
      <c r="G77" s="10">
        <v>151</v>
      </c>
      <c r="H77" s="59">
        <v>32.8278145695364</v>
      </c>
      <c r="I77" s="142">
        <v>0.979176158940397</v>
      </c>
      <c r="J77" s="10">
        <v>29</v>
      </c>
      <c r="K77" s="59">
        <v>26.827586206896601</v>
      </c>
      <c r="L77" s="142">
        <v>1.0304034482758599</v>
      </c>
      <c r="M77" s="10">
        <v>2</v>
      </c>
      <c r="N77" s="59">
        <v>17</v>
      </c>
      <c r="O77" s="142">
        <v>1.3837999999999999</v>
      </c>
      <c r="P77" s="10">
        <v>1158</v>
      </c>
      <c r="Q77" s="59">
        <v>30.758203799654598</v>
      </c>
      <c r="R77" s="142">
        <v>0.92688091537132999</v>
      </c>
    </row>
    <row r="78" spans="2:18" s="1" customFormat="1" ht="11.85" customHeight="1" x14ac:dyDescent="0.2">
      <c r="B78" s="35"/>
      <c r="C78" s="17" t="s">
        <v>2915</v>
      </c>
      <c r="D78" s="148">
        <v>8.2159624413145494E-3</v>
      </c>
      <c r="E78" s="149">
        <v>852</v>
      </c>
      <c r="F78" s="149">
        <v>845</v>
      </c>
      <c r="G78" s="10">
        <v>444</v>
      </c>
      <c r="H78" s="59">
        <v>11.1644144144144</v>
      </c>
      <c r="I78" s="142">
        <v>0.77562477477477498</v>
      </c>
      <c r="J78" s="10">
        <v>6</v>
      </c>
      <c r="K78" s="59">
        <v>8.6666666666666696</v>
      </c>
      <c r="L78" s="142">
        <v>0.73763333333333403</v>
      </c>
      <c r="M78" s="10"/>
      <c r="N78" s="59"/>
      <c r="O78" s="142"/>
      <c r="P78" s="10">
        <v>395</v>
      </c>
      <c r="Q78" s="59">
        <v>9.7518987341772192</v>
      </c>
      <c r="R78" s="142">
        <v>0.81301696202531704</v>
      </c>
    </row>
    <row r="79" spans="2:18" s="1" customFormat="1" ht="11.85" customHeight="1" x14ac:dyDescent="0.2">
      <c r="B79" s="35"/>
      <c r="C79" s="17" t="s">
        <v>2916</v>
      </c>
      <c r="D79" s="148"/>
      <c r="E79" s="149">
        <v>5</v>
      </c>
      <c r="F79" s="149">
        <v>5</v>
      </c>
      <c r="G79" s="10">
        <v>3</v>
      </c>
      <c r="H79" s="59">
        <v>2</v>
      </c>
      <c r="I79" s="142">
        <v>0.27363333333333301</v>
      </c>
      <c r="J79" s="10">
        <v>1</v>
      </c>
      <c r="K79" s="59">
        <v>2</v>
      </c>
      <c r="L79" s="142"/>
      <c r="M79" s="10">
        <v>1</v>
      </c>
      <c r="N79" s="59">
        <v>2</v>
      </c>
      <c r="O79" s="142">
        <v>0.95350000000000001</v>
      </c>
      <c r="P79" s="10"/>
      <c r="Q79" s="59"/>
      <c r="R79" s="142"/>
    </row>
    <row r="80" spans="2:18" s="1" customFormat="1" ht="11.85" customHeight="1" x14ac:dyDescent="0.2">
      <c r="B80" s="35"/>
      <c r="C80" s="17" t="s">
        <v>2917</v>
      </c>
      <c r="D80" s="148"/>
      <c r="E80" s="149">
        <v>325</v>
      </c>
      <c r="F80" s="149">
        <v>325</v>
      </c>
      <c r="G80" s="10">
        <v>97</v>
      </c>
      <c r="H80" s="59">
        <v>23.020618556700999</v>
      </c>
      <c r="I80" s="142">
        <v>0.89203711340206104</v>
      </c>
      <c r="J80" s="10">
        <v>119</v>
      </c>
      <c r="K80" s="59">
        <v>21.5378151260504</v>
      </c>
      <c r="L80" s="142">
        <v>0.82729327731092395</v>
      </c>
      <c r="M80" s="10"/>
      <c r="N80" s="59"/>
      <c r="O80" s="142"/>
      <c r="P80" s="10">
        <v>109</v>
      </c>
      <c r="Q80" s="59">
        <v>26.642201834862401</v>
      </c>
      <c r="R80" s="142">
        <v>0.90368440366972502</v>
      </c>
    </row>
    <row r="81" spans="2:18" s="1" customFormat="1" ht="11.85" customHeight="1" x14ac:dyDescent="0.2">
      <c r="B81" s="35"/>
      <c r="C81" s="17" t="s">
        <v>2918</v>
      </c>
      <c r="D81" s="148">
        <v>1.6286644951140101E-3</v>
      </c>
      <c r="E81" s="149">
        <v>1228</v>
      </c>
      <c r="F81" s="149">
        <v>1226</v>
      </c>
      <c r="G81" s="10">
        <v>454</v>
      </c>
      <c r="H81" s="59">
        <v>24.629955947136601</v>
      </c>
      <c r="I81" s="142">
        <v>0.85571233480176201</v>
      </c>
      <c r="J81" s="10">
        <v>40</v>
      </c>
      <c r="K81" s="59">
        <v>31.324999999999999</v>
      </c>
      <c r="L81" s="142">
        <v>0.88509749999999998</v>
      </c>
      <c r="M81" s="10">
        <v>1</v>
      </c>
      <c r="N81" s="59">
        <v>25</v>
      </c>
      <c r="O81" s="142">
        <v>0.93220000000000003</v>
      </c>
      <c r="P81" s="10">
        <v>731</v>
      </c>
      <c r="Q81" s="59">
        <v>23.461012311901499</v>
      </c>
      <c r="R81" s="142">
        <v>0.86396101231190203</v>
      </c>
    </row>
    <row r="82" spans="2:18" s="1" customFormat="1" ht="11.85" customHeight="1" x14ac:dyDescent="0.2">
      <c r="B82" s="35"/>
      <c r="C82" s="17" t="s">
        <v>2919</v>
      </c>
      <c r="D82" s="148">
        <v>3.7042334096109797E-2</v>
      </c>
      <c r="E82" s="149">
        <v>6992</v>
      </c>
      <c r="F82" s="149">
        <v>6733</v>
      </c>
      <c r="G82" s="10">
        <v>1833</v>
      </c>
      <c r="H82" s="59">
        <v>6.9847244953627898</v>
      </c>
      <c r="I82" s="142">
        <v>1.02980430987452</v>
      </c>
      <c r="J82" s="10">
        <v>120</v>
      </c>
      <c r="K82" s="59">
        <v>7.3833333333333302</v>
      </c>
      <c r="L82" s="142">
        <v>0.89649083333333301</v>
      </c>
      <c r="M82" s="10">
        <v>25</v>
      </c>
      <c r="N82" s="59">
        <v>10.44</v>
      </c>
      <c r="O82" s="142">
        <v>0.88585999999999998</v>
      </c>
      <c r="P82" s="10">
        <v>4755</v>
      </c>
      <c r="Q82" s="59">
        <v>4.9078864353312301</v>
      </c>
      <c r="R82" s="142">
        <v>0.656800841219769</v>
      </c>
    </row>
    <row r="83" spans="2:18" s="1" customFormat="1" ht="11.85" customHeight="1" x14ac:dyDescent="0.2">
      <c r="B83" s="35"/>
      <c r="C83" s="17" t="s">
        <v>2920</v>
      </c>
      <c r="D83" s="148">
        <v>0.42</v>
      </c>
      <c r="E83" s="149">
        <v>150</v>
      </c>
      <c r="F83" s="149">
        <v>87</v>
      </c>
      <c r="G83" s="10">
        <v>32</v>
      </c>
      <c r="H83" s="59">
        <v>6.875</v>
      </c>
      <c r="I83" s="142">
        <v>0.96196562500000005</v>
      </c>
      <c r="J83" s="10">
        <v>10</v>
      </c>
      <c r="K83" s="59">
        <v>5</v>
      </c>
      <c r="L83" s="142">
        <v>0.82530999999999999</v>
      </c>
      <c r="M83" s="10"/>
      <c r="N83" s="59"/>
      <c r="O83" s="142"/>
      <c r="P83" s="10">
        <v>45</v>
      </c>
      <c r="Q83" s="59">
        <v>9.1555555555555603</v>
      </c>
      <c r="R83" s="142">
        <v>1.00444444444444</v>
      </c>
    </row>
    <row r="84" spans="2:18" s="1" customFormat="1" ht="11.85" customHeight="1" x14ac:dyDescent="0.2">
      <c r="B84" s="35"/>
      <c r="C84" s="17" t="s">
        <v>2921</v>
      </c>
      <c r="D84" s="148">
        <v>1.8159806295399499E-3</v>
      </c>
      <c r="E84" s="149">
        <v>1652</v>
      </c>
      <c r="F84" s="149">
        <v>1649</v>
      </c>
      <c r="G84" s="10">
        <v>72</v>
      </c>
      <c r="H84" s="59">
        <v>36.5694444444444</v>
      </c>
      <c r="I84" s="142">
        <v>0.83452361111111095</v>
      </c>
      <c r="J84" s="10">
        <v>168</v>
      </c>
      <c r="K84" s="59">
        <v>30.130952380952401</v>
      </c>
      <c r="L84" s="142">
        <v>0.81057023809523798</v>
      </c>
      <c r="M84" s="10">
        <v>1</v>
      </c>
      <c r="N84" s="59">
        <v>59</v>
      </c>
      <c r="O84" s="142">
        <v>0.93220000000000003</v>
      </c>
      <c r="P84" s="10">
        <v>1408</v>
      </c>
      <c r="Q84" s="59">
        <v>31.779119318181799</v>
      </c>
      <c r="R84" s="142">
        <v>0.88428359374999999</v>
      </c>
    </row>
    <row r="85" spans="2:18" s="1" customFormat="1" ht="11.85" customHeight="1" x14ac:dyDescent="0.15">
      <c r="B85" s="150" t="s">
        <v>873</v>
      </c>
      <c r="C85" s="151" t="s">
        <v>873</v>
      </c>
      <c r="D85" s="14">
        <v>0.18740072405924699</v>
      </c>
      <c r="E85" s="13">
        <v>248046</v>
      </c>
      <c r="F85" s="13">
        <v>201562</v>
      </c>
      <c r="G85" s="13">
        <v>31809</v>
      </c>
      <c r="H85" s="61">
        <v>11.421295859662401</v>
      </c>
      <c r="I85" s="143">
        <v>1.3712698198622999</v>
      </c>
      <c r="J85" s="13">
        <v>34011</v>
      </c>
      <c r="K85" s="61">
        <v>8.3431830878245297</v>
      </c>
      <c r="L85" s="143">
        <v>1.6995824350945301</v>
      </c>
      <c r="M85" s="13">
        <v>792</v>
      </c>
      <c r="N85" s="61">
        <v>10.7739898989899</v>
      </c>
      <c r="O85" s="143">
        <v>1.30178787878788</v>
      </c>
      <c r="P85" s="13">
        <v>134950</v>
      </c>
      <c r="Q85" s="61">
        <v>10.808210448314201</v>
      </c>
      <c r="R85" s="143">
        <v>1.1747558614301601</v>
      </c>
    </row>
    <row r="86" spans="2:18" s="1" customFormat="1" ht="11.85" customHeight="1" x14ac:dyDescent="0.2">
      <c r="B86" s="28" t="s">
        <v>874</v>
      </c>
      <c r="C86" s="17" t="s">
        <v>2922</v>
      </c>
      <c r="D86" s="148">
        <v>9.7789376727049404E-2</v>
      </c>
      <c r="E86" s="149">
        <v>6514</v>
      </c>
      <c r="F86" s="149">
        <v>5877</v>
      </c>
      <c r="G86" s="10">
        <v>1636</v>
      </c>
      <c r="H86" s="59">
        <v>7.6772616136919298</v>
      </c>
      <c r="I86" s="142">
        <v>1.08969871638142</v>
      </c>
      <c r="J86" s="10">
        <v>88</v>
      </c>
      <c r="K86" s="59">
        <v>7.8863636363636402</v>
      </c>
      <c r="L86" s="142">
        <v>1.59471931818182</v>
      </c>
      <c r="M86" s="10">
        <v>22</v>
      </c>
      <c r="N86" s="59">
        <v>4.5454545454545503</v>
      </c>
      <c r="O86" s="142">
        <v>1.01701363636364</v>
      </c>
      <c r="P86" s="10">
        <v>4131</v>
      </c>
      <c r="Q86" s="59">
        <v>8.06802227063665</v>
      </c>
      <c r="R86" s="142">
        <v>1.1631044299201201</v>
      </c>
    </row>
    <row r="87" spans="2:18" s="1" customFormat="1" ht="11.85" customHeight="1" x14ac:dyDescent="0.2">
      <c r="B87" s="35"/>
      <c r="C87" s="17" t="s">
        <v>2923</v>
      </c>
      <c r="D87" s="148">
        <v>8.5447718739333295E-2</v>
      </c>
      <c r="E87" s="149">
        <v>8789</v>
      </c>
      <c r="F87" s="149">
        <v>8038</v>
      </c>
      <c r="G87" s="10">
        <v>924</v>
      </c>
      <c r="H87" s="59">
        <v>6.4209956709956701</v>
      </c>
      <c r="I87" s="142">
        <v>1.1806604978355</v>
      </c>
      <c r="J87" s="10">
        <v>167</v>
      </c>
      <c r="K87" s="59">
        <v>7.6167664670658697</v>
      </c>
      <c r="L87" s="142">
        <v>1.21072634730539</v>
      </c>
      <c r="M87" s="10">
        <v>80</v>
      </c>
      <c r="N87" s="59">
        <v>7.1875</v>
      </c>
      <c r="O87" s="142">
        <v>1.0273475000000001</v>
      </c>
      <c r="P87" s="10">
        <v>6867</v>
      </c>
      <c r="Q87" s="59">
        <v>6.6835590505315299</v>
      </c>
      <c r="R87" s="142">
        <v>1.0938110674239101</v>
      </c>
    </row>
    <row r="88" spans="2:18" s="1" customFormat="1" ht="11.85" customHeight="1" x14ac:dyDescent="0.2">
      <c r="B88" s="35"/>
      <c r="C88" s="17" t="s">
        <v>2924</v>
      </c>
      <c r="D88" s="148">
        <v>8.4230611966743904E-2</v>
      </c>
      <c r="E88" s="149">
        <v>7337</v>
      </c>
      <c r="F88" s="149">
        <v>6719</v>
      </c>
      <c r="G88" s="10">
        <v>1934</v>
      </c>
      <c r="H88" s="59">
        <v>15.059462254394999</v>
      </c>
      <c r="I88" s="142">
        <v>1.2480579627714601</v>
      </c>
      <c r="J88" s="10">
        <v>337</v>
      </c>
      <c r="K88" s="59">
        <v>30.1008902077151</v>
      </c>
      <c r="L88" s="142">
        <v>1.0607121661721099</v>
      </c>
      <c r="M88" s="10">
        <v>90</v>
      </c>
      <c r="N88" s="59">
        <v>5.56666666666667</v>
      </c>
      <c r="O88" s="142">
        <v>1.1520555555555601</v>
      </c>
      <c r="P88" s="10">
        <v>4358</v>
      </c>
      <c r="Q88" s="59">
        <v>10.1282698485544</v>
      </c>
      <c r="R88" s="142">
        <v>1.09105126204681</v>
      </c>
    </row>
    <row r="89" spans="2:18" s="1" customFormat="1" ht="11.85" customHeight="1" x14ac:dyDescent="0.2">
      <c r="B89" s="35"/>
      <c r="C89" s="17" t="s">
        <v>2925</v>
      </c>
      <c r="D89" s="148">
        <v>2.0920502092050199E-3</v>
      </c>
      <c r="E89" s="149">
        <v>956</v>
      </c>
      <c r="F89" s="149">
        <v>954</v>
      </c>
      <c r="G89" s="10">
        <v>553</v>
      </c>
      <c r="H89" s="59">
        <v>34.0741410488246</v>
      </c>
      <c r="I89" s="142">
        <v>1.03118896925859</v>
      </c>
      <c r="J89" s="10">
        <v>200</v>
      </c>
      <c r="K89" s="59">
        <v>29.524999999999999</v>
      </c>
      <c r="L89" s="142">
        <v>1.0750095</v>
      </c>
      <c r="M89" s="10">
        <v>4</v>
      </c>
      <c r="N89" s="59">
        <v>70.25</v>
      </c>
      <c r="O89" s="142">
        <v>1.0403249999999999</v>
      </c>
      <c r="P89" s="10">
        <v>197</v>
      </c>
      <c r="Q89" s="59">
        <v>35.1878172588833</v>
      </c>
      <c r="R89" s="142">
        <v>1.03232588832487</v>
      </c>
    </row>
    <row r="90" spans="2:18" s="1" customFormat="1" ht="11.85" customHeight="1" x14ac:dyDescent="0.2">
      <c r="B90" s="35"/>
      <c r="C90" s="17" t="s">
        <v>2926</v>
      </c>
      <c r="D90" s="148">
        <v>0.14646730546488401</v>
      </c>
      <c r="E90" s="149">
        <v>9497</v>
      </c>
      <c r="F90" s="149">
        <v>8106</v>
      </c>
      <c r="G90" s="10">
        <v>628</v>
      </c>
      <c r="H90" s="59">
        <v>7.0238853503184702</v>
      </c>
      <c r="I90" s="142">
        <v>1.13659840764331</v>
      </c>
      <c r="J90" s="10">
        <v>557</v>
      </c>
      <c r="K90" s="59">
        <v>8.7414721723518891</v>
      </c>
      <c r="L90" s="142">
        <v>1.06028743267504</v>
      </c>
      <c r="M90" s="10">
        <v>39</v>
      </c>
      <c r="N90" s="59">
        <v>13.974358974358999</v>
      </c>
      <c r="O90" s="142">
        <v>1.0362025641025601</v>
      </c>
      <c r="P90" s="10">
        <v>6882</v>
      </c>
      <c r="Q90" s="59">
        <v>7.9420226678291197</v>
      </c>
      <c r="R90" s="142">
        <v>0.92745995350188903</v>
      </c>
    </row>
    <row r="91" spans="2:18" s="1" customFormat="1" ht="11.85" customHeight="1" x14ac:dyDescent="0.15">
      <c r="B91" s="150" t="s">
        <v>874</v>
      </c>
      <c r="C91" s="151" t="s">
        <v>874</v>
      </c>
      <c r="D91" s="14">
        <v>0.102710543015139</v>
      </c>
      <c r="E91" s="13">
        <v>33093</v>
      </c>
      <c r="F91" s="13">
        <v>29694</v>
      </c>
      <c r="G91" s="13">
        <v>5675</v>
      </c>
      <c r="H91" s="61">
        <v>12.488458149779699</v>
      </c>
      <c r="I91" s="143">
        <v>1.1579652511013201</v>
      </c>
      <c r="J91" s="13">
        <v>1349</v>
      </c>
      <c r="K91" s="61">
        <v>16.963676797627901</v>
      </c>
      <c r="L91" s="143">
        <v>1.1160627131208301</v>
      </c>
      <c r="M91" s="13">
        <v>235</v>
      </c>
      <c r="N91" s="61">
        <v>8.5191489361702093</v>
      </c>
      <c r="O91" s="143">
        <v>1.0758310638297901</v>
      </c>
      <c r="P91" s="13">
        <v>22435</v>
      </c>
      <c r="Q91" s="61">
        <v>8.2439491865388899</v>
      </c>
      <c r="R91" s="143">
        <v>1.0544655226209101</v>
      </c>
    </row>
    <row r="92" spans="2:18" s="1" customFormat="1" ht="11.85" customHeight="1" x14ac:dyDescent="0.2">
      <c r="B92" s="28" t="s">
        <v>875</v>
      </c>
      <c r="C92" s="17" t="s">
        <v>2927</v>
      </c>
      <c r="D92" s="148">
        <v>1.73085244482908E-3</v>
      </c>
      <c r="E92" s="149">
        <v>2311</v>
      </c>
      <c r="F92" s="149">
        <v>2307</v>
      </c>
      <c r="G92" s="10">
        <v>231</v>
      </c>
      <c r="H92" s="59">
        <v>29.904761904761902</v>
      </c>
      <c r="I92" s="142">
        <v>0.93045454545454498</v>
      </c>
      <c r="J92" s="10">
        <v>43</v>
      </c>
      <c r="K92" s="59">
        <v>21.5348837209302</v>
      </c>
      <c r="L92" s="142">
        <v>0.96283720930232497</v>
      </c>
      <c r="M92" s="10">
        <v>4</v>
      </c>
      <c r="N92" s="59">
        <v>22.75</v>
      </c>
      <c r="O92" s="142">
        <v>0.94317499999999999</v>
      </c>
      <c r="P92" s="10">
        <v>2029</v>
      </c>
      <c r="Q92" s="59">
        <v>20.829472646624001</v>
      </c>
      <c r="R92" s="142">
        <v>0.94619319862000995</v>
      </c>
    </row>
    <row r="93" spans="2:18" s="1" customFormat="1" ht="11.85" customHeight="1" x14ac:dyDescent="0.2">
      <c r="B93" s="35"/>
      <c r="C93" s="17" t="s">
        <v>2928</v>
      </c>
      <c r="D93" s="148">
        <v>4.3795620437956199E-3</v>
      </c>
      <c r="E93" s="149">
        <v>2055</v>
      </c>
      <c r="F93" s="149">
        <v>2046</v>
      </c>
      <c r="G93" s="10">
        <v>953</v>
      </c>
      <c r="H93" s="59">
        <v>14.4470094438615</v>
      </c>
      <c r="I93" s="142">
        <v>0.93865708289611804</v>
      </c>
      <c r="J93" s="10">
        <v>700</v>
      </c>
      <c r="K93" s="59">
        <v>17.8814285714286</v>
      </c>
      <c r="L93" s="142">
        <v>1.04273528571429</v>
      </c>
      <c r="M93" s="10">
        <v>16</v>
      </c>
      <c r="N93" s="59">
        <v>21.75</v>
      </c>
      <c r="O93" s="142">
        <v>1.0312874999999999</v>
      </c>
      <c r="P93" s="10">
        <v>377</v>
      </c>
      <c r="Q93" s="59">
        <v>10.7692307692308</v>
      </c>
      <c r="R93" s="142">
        <v>0.91639681697612796</v>
      </c>
    </row>
    <row r="94" spans="2:18" s="1" customFormat="1" ht="11.85" customHeight="1" x14ac:dyDescent="0.2">
      <c r="B94" s="35"/>
      <c r="C94" s="17" t="s">
        <v>2929</v>
      </c>
      <c r="D94" s="148">
        <v>7.5585789871504203E-4</v>
      </c>
      <c r="E94" s="149">
        <v>1323</v>
      </c>
      <c r="F94" s="149">
        <v>1322</v>
      </c>
      <c r="G94" s="10">
        <v>77</v>
      </c>
      <c r="H94" s="59">
        <v>30.4675324675325</v>
      </c>
      <c r="I94" s="142">
        <v>1.1865909090909099</v>
      </c>
      <c r="J94" s="10">
        <v>104</v>
      </c>
      <c r="K94" s="59">
        <v>28.884615384615401</v>
      </c>
      <c r="L94" s="142">
        <v>1.0295980769230799</v>
      </c>
      <c r="M94" s="10"/>
      <c r="N94" s="59"/>
      <c r="O94" s="142"/>
      <c r="P94" s="10">
        <v>1141</v>
      </c>
      <c r="Q94" s="59">
        <v>32.017528483786201</v>
      </c>
      <c r="R94" s="142">
        <v>0.90072839614373401</v>
      </c>
    </row>
    <row r="95" spans="2:18" s="1" customFormat="1" ht="11.85" customHeight="1" x14ac:dyDescent="0.2">
      <c r="B95" s="35"/>
      <c r="C95" s="17" t="s">
        <v>2930</v>
      </c>
      <c r="D95" s="148"/>
      <c r="E95" s="149">
        <v>929</v>
      </c>
      <c r="F95" s="149">
        <v>929</v>
      </c>
      <c r="G95" s="10">
        <v>295</v>
      </c>
      <c r="H95" s="59">
        <v>33.881355932203398</v>
      </c>
      <c r="I95" s="142">
        <v>0.82776033898305101</v>
      </c>
      <c r="J95" s="10">
        <v>63</v>
      </c>
      <c r="K95" s="59">
        <v>30.650793650793702</v>
      </c>
      <c r="L95" s="142">
        <v>0.89712539682539705</v>
      </c>
      <c r="M95" s="10">
        <v>1</v>
      </c>
      <c r="N95" s="59">
        <v>140</v>
      </c>
      <c r="O95" s="142">
        <v>0.93220000000000003</v>
      </c>
      <c r="P95" s="10">
        <v>570</v>
      </c>
      <c r="Q95" s="59">
        <v>32.317543859649099</v>
      </c>
      <c r="R95" s="142">
        <v>0.84007122807017498</v>
      </c>
    </row>
    <row r="96" spans="2:18" s="1" customFormat="1" ht="11.85" customHeight="1" x14ac:dyDescent="0.2">
      <c r="B96" s="35"/>
      <c r="C96" s="17" t="s">
        <v>2931</v>
      </c>
      <c r="D96" s="148">
        <v>0.231095722104323</v>
      </c>
      <c r="E96" s="149">
        <v>8953</v>
      </c>
      <c r="F96" s="149">
        <v>6884</v>
      </c>
      <c r="G96" s="10">
        <v>1340</v>
      </c>
      <c r="H96" s="59">
        <v>6.2320895522388096</v>
      </c>
      <c r="I96" s="142">
        <v>2.6051314179104499</v>
      </c>
      <c r="J96" s="10">
        <v>1629</v>
      </c>
      <c r="K96" s="59">
        <v>6.4597912829956998</v>
      </c>
      <c r="L96" s="142">
        <v>2.4088182320442</v>
      </c>
      <c r="M96" s="10">
        <v>57</v>
      </c>
      <c r="N96" s="59">
        <v>7.1052631578947398</v>
      </c>
      <c r="O96" s="142">
        <v>2.4743578947368401</v>
      </c>
      <c r="P96" s="10">
        <v>3858</v>
      </c>
      <c r="Q96" s="59">
        <v>6.9339035769828898</v>
      </c>
      <c r="R96" s="142">
        <v>2.3455167185070001</v>
      </c>
    </row>
    <row r="97" spans="2:18" s="1" customFormat="1" ht="11.85" customHeight="1" x14ac:dyDescent="0.2">
      <c r="B97" s="35"/>
      <c r="C97" s="17" t="s">
        <v>2932</v>
      </c>
      <c r="D97" s="148">
        <v>0.19141156891421701</v>
      </c>
      <c r="E97" s="149">
        <v>39658</v>
      </c>
      <c r="F97" s="149">
        <v>32067</v>
      </c>
      <c r="G97" s="10">
        <v>5636</v>
      </c>
      <c r="H97" s="59">
        <v>8.1128459900638799</v>
      </c>
      <c r="I97" s="142">
        <v>1.79015853442158</v>
      </c>
      <c r="J97" s="10">
        <v>8689</v>
      </c>
      <c r="K97" s="59">
        <v>8.6922545747496809</v>
      </c>
      <c r="L97" s="142">
        <v>2.1401516400045999</v>
      </c>
      <c r="M97" s="10">
        <v>306</v>
      </c>
      <c r="N97" s="59">
        <v>12.0457516339869</v>
      </c>
      <c r="O97" s="142">
        <v>1.9847568627451</v>
      </c>
      <c r="P97" s="10">
        <v>17436</v>
      </c>
      <c r="Q97" s="59">
        <v>8.4997132369809592</v>
      </c>
      <c r="R97" s="142">
        <v>1.3970706182610699</v>
      </c>
    </row>
    <row r="98" spans="2:18" s="1" customFormat="1" ht="11.85" customHeight="1" x14ac:dyDescent="0.2">
      <c r="B98" s="35"/>
      <c r="C98" s="17" t="s">
        <v>2933</v>
      </c>
      <c r="D98" s="148">
        <v>0.11051866214251101</v>
      </c>
      <c r="E98" s="149">
        <v>4126</v>
      </c>
      <c r="F98" s="149">
        <v>3670</v>
      </c>
      <c r="G98" s="10">
        <v>244</v>
      </c>
      <c r="H98" s="59">
        <v>15.6516393442623</v>
      </c>
      <c r="I98" s="142">
        <v>1.0552282786885201</v>
      </c>
      <c r="J98" s="10">
        <v>489</v>
      </c>
      <c r="K98" s="59">
        <v>15.638036809816001</v>
      </c>
      <c r="L98" s="142">
        <v>1.10273537832311</v>
      </c>
      <c r="M98" s="10">
        <v>16</v>
      </c>
      <c r="N98" s="59">
        <v>28.25</v>
      </c>
      <c r="O98" s="142">
        <v>1.13021875</v>
      </c>
      <c r="P98" s="10">
        <v>2921</v>
      </c>
      <c r="Q98" s="59">
        <v>12.8688805203697</v>
      </c>
      <c r="R98" s="142">
        <v>1.28154854501883</v>
      </c>
    </row>
    <row r="99" spans="2:18" s="1" customFormat="1" ht="11.85" customHeight="1" x14ac:dyDescent="0.2">
      <c r="B99" s="35"/>
      <c r="C99" s="17" t="s">
        <v>2934</v>
      </c>
      <c r="D99" s="148">
        <v>0.405351833498513</v>
      </c>
      <c r="E99" s="149">
        <v>3027</v>
      </c>
      <c r="F99" s="149">
        <v>1800</v>
      </c>
      <c r="G99" s="10">
        <v>260</v>
      </c>
      <c r="H99" s="59">
        <v>3.7884615384615401</v>
      </c>
      <c r="I99" s="142">
        <v>1.28603038461538</v>
      </c>
      <c r="J99" s="10">
        <v>600</v>
      </c>
      <c r="K99" s="59">
        <v>4.7433333333333296</v>
      </c>
      <c r="L99" s="142">
        <v>1.4413526666666701</v>
      </c>
      <c r="M99" s="10">
        <v>1</v>
      </c>
      <c r="N99" s="59">
        <v>2</v>
      </c>
      <c r="O99" s="142">
        <v>0.77170000000000005</v>
      </c>
      <c r="P99" s="10">
        <v>939</v>
      </c>
      <c r="Q99" s="59">
        <v>4.5356762513311999</v>
      </c>
      <c r="R99" s="142">
        <v>1.3624479233226801</v>
      </c>
    </row>
    <row r="100" spans="2:18" s="1" customFormat="1" ht="11.85" customHeight="1" x14ac:dyDescent="0.2">
      <c r="B100" s="35"/>
      <c r="C100" s="17" t="s">
        <v>2935</v>
      </c>
      <c r="D100" s="148">
        <v>2.1413276231263402E-3</v>
      </c>
      <c r="E100" s="149">
        <v>1401</v>
      </c>
      <c r="F100" s="149">
        <v>1398</v>
      </c>
      <c r="G100" s="10">
        <v>157</v>
      </c>
      <c r="H100" s="59">
        <v>22.974522292993601</v>
      </c>
      <c r="I100" s="142">
        <v>0.97554394904458597</v>
      </c>
      <c r="J100" s="10">
        <v>252</v>
      </c>
      <c r="K100" s="59">
        <v>26.535714285714299</v>
      </c>
      <c r="L100" s="142">
        <v>0.94177142857142904</v>
      </c>
      <c r="M100" s="10">
        <v>6</v>
      </c>
      <c r="N100" s="59">
        <v>57.8333333333333</v>
      </c>
      <c r="O100" s="142">
        <v>0.90131666666666699</v>
      </c>
      <c r="P100" s="10">
        <v>983</v>
      </c>
      <c r="Q100" s="59">
        <v>29.9267548321465</v>
      </c>
      <c r="R100" s="142">
        <v>0.98556907426246199</v>
      </c>
    </row>
    <row r="101" spans="2:18" s="1" customFormat="1" ht="11.85" customHeight="1" x14ac:dyDescent="0.2">
      <c r="B101" s="35"/>
      <c r="C101" s="17" t="s">
        <v>2936</v>
      </c>
      <c r="D101" s="148">
        <v>8.4862385321100894E-2</v>
      </c>
      <c r="E101" s="149">
        <v>6540</v>
      </c>
      <c r="F101" s="149">
        <v>5985</v>
      </c>
      <c r="G101" s="10">
        <v>1217</v>
      </c>
      <c r="H101" s="59">
        <v>17.525883319638499</v>
      </c>
      <c r="I101" s="142">
        <v>1.07690238290879</v>
      </c>
      <c r="J101" s="10">
        <v>1083</v>
      </c>
      <c r="K101" s="59">
        <v>16.095106186518901</v>
      </c>
      <c r="L101" s="142">
        <v>1.01609021237304</v>
      </c>
      <c r="M101" s="10">
        <v>20</v>
      </c>
      <c r="N101" s="59">
        <v>11</v>
      </c>
      <c r="O101" s="142">
        <v>0.99207999999999996</v>
      </c>
      <c r="P101" s="10">
        <v>3665</v>
      </c>
      <c r="Q101" s="59">
        <v>15.4261937244202</v>
      </c>
      <c r="R101" s="142">
        <v>1.0582142701227799</v>
      </c>
    </row>
    <row r="102" spans="2:18" s="1" customFormat="1" ht="11.85" customHeight="1" x14ac:dyDescent="0.2">
      <c r="B102" s="35"/>
      <c r="C102" s="17" t="s">
        <v>2937</v>
      </c>
      <c r="D102" s="148">
        <v>2.4409244352116301E-2</v>
      </c>
      <c r="E102" s="149">
        <v>3851</v>
      </c>
      <c r="F102" s="149">
        <v>3757</v>
      </c>
      <c r="G102" s="10">
        <v>785</v>
      </c>
      <c r="H102" s="59">
        <v>9.4152866242038193</v>
      </c>
      <c r="I102" s="142">
        <v>0.84784522292993603</v>
      </c>
      <c r="J102" s="10">
        <v>1231</v>
      </c>
      <c r="K102" s="59">
        <v>9.8204711616571903</v>
      </c>
      <c r="L102" s="142">
        <v>0.83259317627944796</v>
      </c>
      <c r="M102" s="10">
        <v>18</v>
      </c>
      <c r="N102" s="59">
        <v>73.3333333333333</v>
      </c>
      <c r="O102" s="142">
        <v>0.90472222222222198</v>
      </c>
      <c r="P102" s="10">
        <v>1723</v>
      </c>
      <c r="Q102" s="59">
        <v>11.081834010446901</v>
      </c>
      <c r="R102" s="142">
        <v>0.87909518282066201</v>
      </c>
    </row>
    <row r="103" spans="2:18" s="1" customFormat="1" ht="11.85" customHeight="1" x14ac:dyDescent="0.2">
      <c r="B103" s="35"/>
      <c r="C103" s="17" t="s">
        <v>2938</v>
      </c>
      <c r="D103" s="148">
        <v>1.64473684210526E-3</v>
      </c>
      <c r="E103" s="149">
        <v>2432</v>
      </c>
      <c r="F103" s="149">
        <v>2428</v>
      </c>
      <c r="G103" s="10">
        <v>386</v>
      </c>
      <c r="H103" s="59">
        <v>34.709844559585498</v>
      </c>
      <c r="I103" s="142">
        <v>0.95906917098445599</v>
      </c>
      <c r="J103" s="10">
        <v>794</v>
      </c>
      <c r="K103" s="59">
        <v>27.075566750629701</v>
      </c>
      <c r="L103" s="142">
        <v>0.97188942065491202</v>
      </c>
      <c r="M103" s="10">
        <v>14</v>
      </c>
      <c r="N103" s="59">
        <v>35.785714285714299</v>
      </c>
      <c r="O103" s="142">
        <v>1.03859285714286</v>
      </c>
      <c r="P103" s="10">
        <v>1234</v>
      </c>
      <c r="Q103" s="59">
        <v>31.977309562398698</v>
      </c>
      <c r="R103" s="142">
        <v>0.92326758508914097</v>
      </c>
    </row>
    <row r="104" spans="2:18" s="1" customFormat="1" ht="11.85" customHeight="1" x14ac:dyDescent="0.2">
      <c r="B104" s="35"/>
      <c r="C104" s="17" t="s">
        <v>2939</v>
      </c>
      <c r="D104" s="148">
        <v>0.23577235772357699</v>
      </c>
      <c r="E104" s="149">
        <v>12300</v>
      </c>
      <c r="F104" s="149">
        <v>9400</v>
      </c>
      <c r="G104" s="10">
        <v>1668</v>
      </c>
      <c r="H104" s="59">
        <v>4.9142685851318904</v>
      </c>
      <c r="I104" s="142">
        <v>1.48041247002398</v>
      </c>
      <c r="J104" s="10">
        <v>5550</v>
      </c>
      <c r="K104" s="59">
        <v>4.75441441441441</v>
      </c>
      <c r="L104" s="142">
        <v>1.41590441441441</v>
      </c>
      <c r="M104" s="10">
        <v>128</v>
      </c>
      <c r="N104" s="59">
        <v>6.40625</v>
      </c>
      <c r="O104" s="142">
        <v>1.4604390625000001</v>
      </c>
      <c r="P104" s="10">
        <v>2054</v>
      </c>
      <c r="Q104" s="59">
        <v>5.1854917234664102</v>
      </c>
      <c r="R104" s="142">
        <v>1.4049305744888001</v>
      </c>
    </row>
    <row r="105" spans="2:18" s="1" customFormat="1" ht="11.85" customHeight="1" x14ac:dyDescent="0.2">
      <c r="B105" s="35"/>
      <c r="C105" s="17" t="s">
        <v>2940</v>
      </c>
      <c r="D105" s="148">
        <v>1.9867549668874201E-2</v>
      </c>
      <c r="E105" s="149">
        <v>604</v>
      </c>
      <c r="F105" s="149">
        <v>592</v>
      </c>
      <c r="G105" s="10">
        <v>61</v>
      </c>
      <c r="H105" s="59">
        <v>28.786885245901601</v>
      </c>
      <c r="I105" s="142">
        <v>0.78249180327868895</v>
      </c>
      <c r="J105" s="10">
        <v>19</v>
      </c>
      <c r="K105" s="59">
        <v>28.894736842105299</v>
      </c>
      <c r="L105" s="142">
        <v>0.76672105263157897</v>
      </c>
      <c r="M105" s="10"/>
      <c r="N105" s="59"/>
      <c r="O105" s="142"/>
      <c r="P105" s="10">
        <v>512</v>
      </c>
      <c r="Q105" s="59">
        <v>34.474609375</v>
      </c>
      <c r="R105" s="142">
        <v>0.84098515625000003</v>
      </c>
    </row>
    <row r="106" spans="2:18" s="1" customFormat="1" ht="11.85" customHeight="1" x14ac:dyDescent="0.2">
      <c r="B106" s="35"/>
      <c r="C106" s="17" t="s">
        <v>2941</v>
      </c>
      <c r="D106" s="148">
        <v>0.193115329606033</v>
      </c>
      <c r="E106" s="149">
        <v>30764</v>
      </c>
      <c r="F106" s="149">
        <v>24823</v>
      </c>
      <c r="G106" s="10">
        <v>3856</v>
      </c>
      <c r="H106" s="59">
        <v>7.0324170124481302</v>
      </c>
      <c r="I106" s="142">
        <v>1.76591633817427</v>
      </c>
      <c r="J106" s="10">
        <v>9623</v>
      </c>
      <c r="K106" s="59">
        <v>6.661955731061</v>
      </c>
      <c r="L106" s="142">
        <v>1.82519705912917</v>
      </c>
      <c r="M106" s="10">
        <v>223</v>
      </c>
      <c r="N106" s="59">
        <v>10.2017937219731</v>
      </c>
      <c r="O106" s="142">
        <v>1.5422269058296001</v>
      </c>
      <c r="P106" s="10">
        <v>11121</v>
      </c>
      <c r="Q106" s="59">
        <v>8.8083805413182308</v>
      </c>
      <c r="R106" s="142">
        <v>1.6560287024548199</v>
      </c>
    </row>
    <row r="107" spans="2:18" s="1" customFormat="1" ht="11.85" customHeight="1" x14ac:dyDescent="0.2">
      <c r="B107" s="35"/>
      <c r="C107" s="17" t="s">
        <v>2942</v>
      </c>
      <c r="D107" s="148">
        <v>2.66666666666667E-3</v>
      </c>
      <c r="E107" s="149">
        <v>375</v>
      </c>
      <c r="F107" s="149">
        <v>374</v>
      </c>
      <c r="G107" s="10">
        <v>42</v>
      </c>
      <c r="H107" s="59">
        <v>40.785714285714299</v>
      </c>
      <c r="I107" s="142">
        <v>0.87593809523809496</v>
      </c>
      <c r="J107" s="10">
        <v>35</v>
      </c>
      <c r="K107" s="59">
        <v>25.285714285714299</v>
      </c>
      <c r="L107" s="142">
        <v>0.81827142857142898</v>
      </c>
      <c r="M107" s="10"/>
      <c r="N107" s="59"/>
      <c r="O107" s="142"/>
      <c r="P107" s="10">
        <v>297</v>
      </c>
      <c r="Q107" s="59">
        <v>35.7777777777778</v>
      </c>
      <c r="R107" s="142">
        <v>0.88025925925925896</v>
      </c>
    </row>
    <row r="108" spans="2:18" s="1" customFormat="1" ht="11.85" customHeight="1" x14ac:dyDescent="0.2">
      <c r="B108" s="35"/>
      <c r="C108" s="17" t="s">
        <v>2943</v>
      </c>
      <c r="D108" s="148">
        <v>2.1299254526091602E-3</v>
      </c>
      <c r="E108" s="149">
        <v>939</v>
      </c>
      <c r="F108" s="149">
        <v>937</v>
      </c>
      <c r="G108" s="10">
        <v>132</v>
      </c>
      <c r="H108" s="59">
        <v>31.727272727272702</v>
      </c>
      <c r="I108" s="142">
        <v>0.71616060606060605</v>
      </c>
      <c r="J108" s="10">
        <v>99</v>
      </c>
      <c r="K108" s="59">
        <v>31.565656565656599</v>
      </c>
      <c r="L108" s="142">
        <v>0.81604848484848502</v>
      </c>
      <c r="M108" s="10"/>
      <c r="N108" s="59"/>
      <c r="O108" s="142"/>
      <c r="P108" s="10">
        <v>706</v>
      </c>
      <c r="Q108" s="59">
        <v>26.2223796033994</v>
      </c>
      <c r="R108" s="142">
        <v>0.647804957507082</v>
      </c>
    </row>
    <row r="109" spans="2:18" s="1" customFormat="1" ht="11.85" customHeight="1" x14ac:dyDescent="0.2">
      <c r="B109" s="35"/>
      <c r="C109" s="17" t="s">
        <v>2944</v>
      </c>
      <c r="D109" s="148">
        <v>0.163686593507789</v>
      </c>
      <c r="E109" s="149">
        <v>13031</v>
      </c>
      <c r="F109" s="149">
        <v>10898</v>
      </c>
      <c r="G109" s="10">
        <v>2384</v>
      </c>
      <c r="H109" s="59">
        <v>6.4739932885906004</v>
      </c>
      <c r="I109" s="142">
        <v>1.85026698825503</v>
      </c>
      <c r="J109" s="10">
        <v>4889</v>
      </c>
      <c r="K109" s="59">
        <v>6.7482102679484601</v>
      </c>
      <c r="L109" s="142">
        <v>1.9763194722847199</v>
      </c>
      <c r="M109" s="10">
        <v>25</v>
      </c>
      <c r="N109" s="59">
        <v>7.64</v>
      </c>
      <c r="O109" s="142">
        <v>2.1140599999999998</v>
      </c>
      <c r="P109" s="10">
        <v>3600</v>
      </c>
      <c r="Q109" s="59">
        <v>6.9005555555555604</v>
      </c>
      <c r="R109" s="142">
        <v>1.6983731388888901</v>
      </c>
    </row>
    <row r="110" spans="2:18" s="1" customFormat="1" ht="11.85" customHeight="1" x14ac:dyDescent="0.2">
      <c r="B110" s="35"/>
      <c r="C110" s="17" t="s">
        <v>2945</v>
      </c>
      <c r="D110" s="148">
        <v>0.203671720079319</v>
      </c>
      <c r="E110" s="149">
        <v>15633</v>
      </c>
      <c r="F110" s="149">
        <v>12449</v>
      </c>
      <c r="G110" s="10">
        <v>1560</v>
      </c>
      <c r="H110" s="59">
        <v>8.0102564102564102</v>
      </c>
      <c r="I110" s="142">
        <v>2.9361998717948699</v>
      </c>
      <c r="J110" s="10">
        <v>3873</v>
      </c>
      <c r="K110" s="59">
        <v>6.6008262328944003</v>
      </c>
      <c r="L110" s="142">
        <v>2.7314226181254799</v>
      </c>
      <c r="M110" s="10">
        <v>318</v>
      </c>
      <c r="N110" s="59">
        <v>21.430817610062899</v>
      </c>
      <c r="O110" s="142">
        <v>4.3005647798742102</v>
      </c>
      <c r="P110" s="10">
        <v>6698</v>
      </c>
      <c r="Q110" s="59">
        <v>8.6916990146312294</v>
      </c>
      <c r="R110" s="142">
        <v>1.9284950731561701</v>
      </c>
    </row>
    <row r="111" spans="2:18" s="1" customFormat="1" ht="11.85" customHeight="1" x14ac:dyDescent="0.2">
      <c r="B111" s="35"/>
      <c r="C111" s="17" t="s">
        <v>2946</v>
      </c>
      <c r="D111" s="148">
        <v>0.190795602757593</v>
      </c>
      <c r="E111" s="149">
        <v>5367</v>
      </c>
      <c r="F111" s="149">
        <v>4343</v>
      </c>
      <c r="G111" s="10">
        <v>823</v>
      </c>
      <c r="H111" s="59">
        <v>7.6852976913730302</v>
      </c>
      <c r="I111" s="142">
        <v>2.03493584447145</v>
      </c>
      <c r="J111" s="10">
        <v>417</v>
      </c>
      <c r="K111" s="59">
        <v>9.1007194244604293</v>
      </c>
      <c r="L111" s="142">
        <v>2.4221033573141502</v>
      </c>
      <c r="M111" s="10">
        <v>23</v>
      </c>
      <c r="N111" s="59">
        <v>7.3913043478260896</v>
      </c>
      <c r="O111" s="142">
        <v>2.1339217391304399</v>
      </c>
      <c r="P111" s="10">
        <v>3080</v>
      </c>
      <c r="Q111" s="59">
        <v>8.4204545454545503</v>
      </c>
      <c r="R111" s="142">
        <v>1.89050415584416</v>
      </c>
    </row>
    <row r="112" spans="2:18" s="1" customFormat="1" ht="11.85" customHeight="1" x14ac:dyDescent="0.2">
      <c r="B112" s="35"/>
      <c r="C112" s="17" t="s">
        <v>2947</v>
      </c>
      <c r="D112" s="148"/>
      <c r="E112" s="149">
        <v>746</v>
      </c>
      <c r="F112" s="149">
        <v>746</v>
      </c>
      <c r="G112" s="10">
        <v>93</v>
      </c>
      <c r="H112" s="59">
        <v>25.537634408602202</v>
      </c>
      <c r="I112" s="142">
        <v>0.93855483870967704</v>
      </c>
      <c r="J112" s="10">
        <v>79</v>
      </c>
      <c r="K112" s="59">
        <v>27.5949367088608</v>
      </c>
      <c r="L112" s="142">
        <v>0.94181139240506295</v>
      </c>
      <c r="M112" s="10">
        <v>1</v>
      </c>
      <c r="N112" s="59">
        <v>32</v>
      </c>
      <c r="O112" s="142">
        <v>1.3381000000000001</v>
      </c>
      <c r="P112" s="10">
        <v>573</v>
      </c>
      <c r="Q112" s="59">
        <v>29.8795811518325</v>
      </c>
      <c r="R112" s="142">
        <v>0.94020820244328096</v>
      </c>
    </row>
    <row r="113" spans="2:18" s="1" customFormat="1" ht="11.85" customHeight="1" x14ac:dyDescent="0.2">
      <c r="B113" s="35"/>
      <c r="C113" s="17" t="s">
        <v>2948</v>
      </c>
      <c r="D113" s="148">
        <v>9.8680323025408703E-2</v>
      </c>
      <c r="E113" s="149">
        <v>5077</v>
      </c>
      <c r="F113" s="149">
        <v>4576</v>
      </c>
      <c r="G113" s="10">
        <v>990</v>
      </c>
      <c r="H113" s="59">
        <v>14.3787878787879</v>
      </c>
      <c r="I113" s="142">
        <v>0.79910626262626305</v>
      </c>
      <c r="J113" s="10">
        <v>1501</v>
      </c>
      <c r="K113" s="59">
        <v>12.432378414390399</v>
      </c>
      <c r="L113" s="142">
        <v>0.85771798800799404</v>
      </c>
      <c r="M113" s="10">
        <v>8</v>
      </c>
      <c r="N113" s="59">
        <v>12.125</v>
      </c>
      <c r="O113" s="142">
        <v>0.73042499999999999</v>
      </c>
      <c r="P113" s="10">
        <v>2077</v>
      </c>
      <c r="Q113" s="59">
        <v>12.776119402985101</v>
      </c>
      <c r="R113" s="142">
        <v>0.809063023591719</v>
      </c>
    </row>
    <row r="114" spans="2:18" s="1" customFormat="1" ht="11.85" customHeight="1" x14ac:dyDescent="0.15">
      <c r="B114" s="150" t="s">
        <v>875</v>
      </c>
      <c r="C114" s="151" t="s">
        <v>875</v>
      </c>
      <c r="D114" s="14">
        <v>0.171646783364924</v>
      </c>
      <c r="E114" s="13">
        <v>161442</v>
      </c>
      <c r="F114" s="13">
        <v>133731</v>
      </c>
      <c r="G114" s="13">
        <v>23190</v>
      </c>
      <c r="H114" s="61">
        <v>9.9808969383354906</v>
      </c>
      <c r="I114" s="143">
        <v>1.68689143165157</v>
      </c>
      <c r="J114" s="13">
        <v>41762</v>
      </c>
      <c r="K114" s="61">
        <v>8.4017288444039995</v>
      </c>
      <c r="L114" s="143">
        <v>1.82347774052967</v>
      </c>
      <c r="M114" s="13">
        <v>1185</v>
      </c>
      <c r="N114" s="61">
        <v>15.115611814346</v>
      </c>
      <c r="O114" s="143">
        <v>2.4067975527426202</v>
      </c>
      <c r="P114" s="13">
        <v>67594</v>
      </c>
      <c r="Q114" s="61">
        <v>11.400952747285301</v>
      </c>
      <c r="R114" s="143">
        <v>1.46801527502441</v>
      </c>
    </row>
    <row r="115" spans="2:18" s="1" customFormat="1" ht="11.85" customHeight="1" x14ac:dyDescent="0.2">
      <c r="B115" s="28" t="s">
        <v>2949</v>
      </c>
      <c r="C115" s="17" t="s">
        <v>2950</v>
      </c>
      <c r="D115" s="148">
        <v>2.84605433376455E-2</v>
      </c>
      <c r="E115" s="149">
        <v>1546</v>
      </c>
      <c r="F115" s="149">
        <v>1502</v>
      </c>
      <c r="G115" s="10">
        <v>225</v>
      </c>
      <c r="H115" s="59">
        <v>14.1422222222222</v>
      </c>
      <c r="I115" s="142">
        <v>1.154852</v>
      </c>
      <c r="J115" s="10">
        <v>32</v>
      </c>
      <c r="K115" s="59">
        <v>12</v>
      </c>
      <c r="L115" s="142">
        <v>1.030915625</v>
      </c>
      <c r="M115" s="10">
        <v>2</v>
      </c>
      <c r="N115" s="59">
        <v>20.5</v>
      </c>
      <c r="O115" s="142">
        <v>1.0376000000000001</v>
      </c>
      <c r="P115" s="10">
        <v>1243</v>
      </c>
      <c r="Q115" s="59">
        <v>11.1665325824618</v>
      </c>
      <c r="R115" s="142">
        <v>0.95565430410297703</v>
      </c>
    </row>
    <row r="116" spans="2:18" s="1" customFormat="1" ht="11.85" customHeight="1" x14ac:dyDescent="0.2">
      <c r="B116" s="35"/>
      <c r="C116" s="17" t="s">
        <v>2951</v>
      </c>
      <c r="D116" s="148">
        <v>0.227889429006747</v>
      </c>
      <c r="E116" s="149">
        <v>13783</v>
      </c>
      <c r="F116" s="149">
        <v>10642</v>
      </c>
      <c r="G116" s="10">
        <v>2527</v>
      </c>
      <c r="H116" s="59">
        <v>6.1899485555995302</v>
      </c>
      <c r="I116" s="142">
        <v>1.5917333992876901</v>
      </c>
      <c r="J116" s="10">
        <v>3742</v>
      </c>
      <c r="K116" s="59">
        <v>6.9911811865312696</v>
      </c>
      <c r="L116" s="142">
        <v>1.60764925173704</v>
      </c>
      <c r="M116" s="10">
        <v>130</v>
      </c>
      <c r="N116" s="59">
        <v>7.2076923076923096</v>
      </c>
      <c r="O116" s="142">
        <v>1.5744146153846199</v>
      </c>
      <c r="P116" s="10">
        <v>4243</v>
      </c>
      <c r="Q116" s="59">
        <v>6.5349988215885002</v>
      </c>
      <c r="R116" s="142">
        <v>1.43264501531935</v>
      </c>
    </row>
    <row r="117" spans="2:18" s="1" customFormat="1" ht="11.85" customHeight="1" x14ac:dyDescent="0.2">
      <c r="B117" s="35"/>
      <c r="C117" s="17" t="s">
        <v>2952</v>
      </c>
      <c r="D117" s="148">
        <v>5.1013153217205801E-2</v>
      </c>
      <c r="E117" s="149">
        <v>5626</v>
      </c>
      <c r="F117" s="149">
        <v>5339</v>
      </c>
      <c r="G117" s="10">
        <v>1060</v>
      </c>
      <c r="H117" s="59">
        <v>7.0377358490565998</v>
      </c>
      <c r="I117" s="142">
        <v>1.25410641509434</v>
      </c>
      <c r="J117" s="10">
        <v>2902</v>
      </c>
      <c r="K117" s="59">
        <v>7.0761543762922097</v>
      </c>
      <c r="L117" s="142">
        <v>1.36245768435562</v>
      </c>
      <c r="M117" s="10">
        <v>37</v>
      </c>
      <c r="N117" s="59">
        <v>6.7567567567567597</v>
      </c>
      <c r="O117" s="142">
        <v>1.3934945945946</v>
      </c>
      <c r="P117" s="10">
        <v>1340</v>
      </c>
      <c r="Q117" s="59">
        <v>6.4298507462686603</v>
      </c>
      <c r="R117" s="142">
        <v>1.1486121641791001</v>
      </c>
    </row>
    <row r="118" spans="2:18" s="1" customFormat="1" ht="11.85" customHeight="1" x14ac:dyDescent="0.2">
      <c r="B118" s="35"/>
      <c r="C118" s="17" t="s">
        <v>2953</v>
      </c>
      <c r="D118" s="148">
        <v>0.15168451128763899</v>
      </c>
      <c r="E118" s="149">
        <v>31849</v>
      </c>
      <c r="F118" s="149">
        <v>27018</v>
      </c>
      <c r="G118" s="10">
        <v>4271</v>
      </c>
      <c r="H118" s="59">
        <v>8.7771013814095102</v>
      </c>
      <c r="I118" s="142">
        <v>1.5059448138609199</v>
      </c>
      <c r="J118" s="10">
        <v>3226</v>
      </c>
      <c r="K118" s="59">
        <v>9.1605703657780495</v>
      </c>
      <c r="L118" s="142">
        <v>1.7848460322380699</v>
      </c>
      <c r="M118" s="10">
        <v>263</v>
      </c>
      <c r="N118" s="59">
        <v>11.3422053231939</v>
      </c>
      <c r="O118" s="142">
        <v>1.5825140684410599</v>
      </c>
      <c r="P118" s="10">
        <v>19258</v>
      </c>
      <c r="Q118" s="59">
        <v>8.3403260982448906</v>
      </c>
      <c r="R118" s="142">
        <v>1.39106980475647</v>
      </c>
    </row>
    <row r="119" spans="2:18" s="1" customFormat="1" ht="11.85" customHeight="1" x14ac:dyDescent="0.2">
      <c r="B119" s="35"/>
      <c r="C119" s="17" t="s">
        <v>2954</v>
      </c>
      <c r="D119" s="148">
        <v>0.131295774647887</v>
      </c>
      <c r="E119" s="149">
        <v>35500</v>
      </c>
      <c r="F119" s="149">
        <v>30839</v>
      </c>
      <c r="G119" s="10">
        <v>3484</v>
      </c>
      <c r="H119" s="59">
        <v>8.3625143513203195</v>
      </c>
      <c r="I119" s="142">
        <v>1.28778435706085</v>
      </c>
      <c r="J119" s="10">
        <v>2438</v>
      </c>
      <c r="K119" s="59">
        <v>9.4306808859721105</v>
      </c>
      <c r="L119" s="142">
        <v>1.34478396226415</v>
      </c>
      <c r="M119" s="10">
        <v>447</v>
      </c>
      <c r="N119" s="59">
        <v>8.4295302013422795</v>
      </c>
      <c r="O119" s="142">
        <v>1.04650559284116</v>
      </c>
      <c r="P119" s="10">
        <v>24470</v>
      </c>
      <c r="Q119" s="59">
        <v>7.8488353085410703</v>
      </c>
      <c r="R119" s="142">
        <v>1.0569842337556199</v>
      </c>
    </row>
    <row r="120" spans="2:18" s="1" customFormat="1" ht="11.85" customHeight="1" x14ac:dyDescent="0.15">
      <c r="B120" s="150" t="s">
        <v>2949</v>
      </c>
      <c r="C120" s="151" t="s">
        <v>2949</v>
      </c>
      <c r="D120" s="14">
        <v>0.14681101648849401</v>
      </c>
      <c r="E120" s="13">
        <v>88304</v>
      </c>
      <c r="F120" s="13">
        <v>75340</v>
      </c>
      <c r="G120" s="13">
        <v>11567</v>
      </c>
      <c r="H120" s="61">
        <v>8.0319875507910403</v>
      </c>
      <c r="I120" s="143">
        <v>1.4290685398115299</v>
      </c>
      <c r="J120" s="13">
        <v>12340</v>
      </c>
      <c r="K120" s="61">
        <v>8.0732576985413296</v>
      </c>
      <c r="L120" s="143">
        <v>1.5428818152350099</v>
      </c>
      <c r="M120" s="13">
        <v>879</v>
      </c>
      <c r="N120" s="61">
        <v>9.0773606370875992</v>
      </c>
      <c r="O120" s="143">
        <v>1.2995422070534699</v>
      </c>
      <c r="P120" s="13">
        <v>50554</v>
      </c>
      <c r="Q120" s="61">
        <v>7.9697551133441502</v>
      </c>
      <c r="R120" s="143">
        <v>1.21571701349053</v>
      </c>
    </row>
    <row r="121" spans="2:18" s="1" customFormat="1" ht="11.85" customHeight="1" x14ac:dyDescent="0.2">
      <c r="B121" s="28" t="s">
        <v>2955</v>
      </c>
      <c r="C121" s="17" t="s">
        <v>2956</v>
      </c>
      <c r="D121" s="148">
        <v>8.8536241651859596E-2</v>
      </c>
      <c r="E121" s="149">
        <v>16321</v>
      </c>
      <c r="F121" s="149">
        <v>14876</v>
      </c>
      <c r="G121" s="10">
        <v>1997</v>
      </c>
      <c r="H121" s="59">
        <v>7.7486229344015998</v>
      </c>
      <c r="I121" s="142">
        <v>0.98543570355533305</v>
      </c>
      <c r="J121" s="10">
        <v>413</v>
      </c>
      <c r="K121" s="59">
        <v>8.6561743341404398</v>
      </c>
      <c r="L121" s="142">
        <v>1.2126828087167101</v>
      </c>
      <c r="M121" s="10">
        <v>69</v>
      </c>
      <c r="N121" s="59">
        <v>11.5942028985507</v>
      </c>
      <c r="O121" s="142">
        <v>1.2268782608695701</v>
      </c>
      <c r="P121" s="10">
        <v>12397</v>
      </c>
      <c r="Q121" s="59">
        <v>9.1613293538759404</v>
      </c>
      <c r="R121" s="142">
        <v>1.05350199241752</v>
      </c>
    </row>
    <row r="122" spans="2:18" s="1" customFormat="1" ht="11.85" customHeight="1" x14ac:dyDescent="0.2">
      <c r="B122" s="35"/>
      <c r="C122" s="17" t="s">
        <v>2957</v>
      </c>
      <c r="D122" s="148">
        <v>8.9914498483037605E-2</v>
      </c>
      <c r="E122" s="149">
        <v>10877</v>
      </c>
      <c r="F122" s="149">
        <v>9899</v>
      </c>
      <c r="G122" s="10">
        <v>485</v>
      </c>
      <c r="H122" s="59">
        <v>7.3175257731958796</v>
      </c>
      <c r="I122" s="142">
        <v>0.99596824742268097</v>
      </c>
      <c r="J122" s="10">
        <v>364</v>
      </c>
      <c r="K122" s="59">
        <v>7.9972527472527499</v>
      </c>
      <c r="L122" s="142">
        <v>1.10440714285714</v>
      </c>
      <c r="M122" s="10">
        <v>83</v>
      </c>
      <c r="N122" s="59">
        <v>9.3975903614457792</v>
      </c>
      <c r="O122" s="142">
        <v>1.24585903614458</v>
      </c>
      <c r="P122" s="10">
        <v>8967</v>
      </c>
      <c r="Q122" s="59">
        <v>9.2416638786662197</v>
      </c>
      <c r="R122" s="142">
        <v>1.06127756217241</v>
      </c>
    </row>
    <row r="123" spans="2:18" s="1" customFormat="1" ht="11.85" customHeight="1" x14ac:dyDescent="0.2">
      <c r="B123" s="35"/>
      <c r="C123" s="17" t="s">
        <v>2958</v>
      </c>
      <c r="D123" s="148">
        <v>5.0800965547509298E-2</v>
      </c>
      <c r="E123" s="149">
        <v>9114</v>
      </c>
      <c r="F123" s="149">
        <v>8651</v>
      </c>
      <c r="G123" s="10">
        <v>2142</v>
      </c>
      <c r="H123" s="59">
        <v>9.1806722689075606</v>
      </c>
      <c r="I123" s="142">
        <v>1.0493082166199801</v>
      </c>
      <c r="J123" s="10">
        <v>170</v>
      </c>
      <c r="K123" s="59">
        <v>9.6823529411764699</v>
      </c>
      <c r="L123" s="142">
        <v>1.02903294117647</v>
      </c>
      <c r="M123" s="10">
        <v>65</v>
      </c>
      <c r="N123" s="59">
        <v>8.5384615384615401</v>
      </c>
      <c r="O123" s="142">
        <v>1.0508184615384599</v>
      </c>
      <c r="P123" s="10">
        <v>6274</v>
      </c>
      <c r="Q123" s="59">
        <v>9.0870258208479395</v>
      </c>
      <c r="R123" s="142">
        <v>1.0358431303793401</v>
      </c>
    </row>
    <row r="124" spans="2:18" s="1" customFormat="1" ht="11.85" customHeight="1" x14ac:dyDescent="0.2">
      <c r="B124" s="35"/>
      <c r="C124" s="17" t="s">
        <v>2959</v>
      </c>
      <c r="D124" s="148">
        <v>7.95053003533569E-2</v>
      </c>
      <c r="E124" s="149">
        <v>1698</v>
      </c>
      <c r="F124" s="149">
        <v>1563</v>
      </c>
      <c r="G124" s="10">
        <v>66</v>
      </c>
      <c r="H124" s="59">
        <v>18.1666666666667</v>
      </c>
      <c r="I124" s="142">
        <v>0.85338484848484797</v>
      </c>
      <c r="J124" s="10">
        <v>35</v>
      </c>
      <c r="K124" s="59">
        <v>15.685714285714299</v>
      </c>
      <c r="L124" s="142">
        <v>0.833831428571429</v>
      </c>
      <c r="M124" s="10">
        <v>9</v>
      </c>
      <c r="N124" s="59">
        <v>13</v>
      </c>
      <c r="O124" s="142">
        <v>0.80615555555555596</v>
      </c>
      <c r="P124" s="10">
        <v>1453</v>
      </c>
      <c r="Q124" s="59">
        <v>15.9229181004818</v>
      </c>
      <c r="R124" s="142">
        <v>0.89099821059876105</v>
      </c>
    </row>
    <row r="125" spans="2:18" s="1" customFormat="1" ht="11.85" customHeight="1" x14ac:dyDescent="0.2">
      <c r="B125" s="35"/>
      <c r="C125" s="17" t="s">
        <v>2960</v>
      </c>
      <c r="D125" s="148">
        <v>9.7771236333052999E-2</v>
      </c>
      <c r="E125" s="149">
        <v>4756</v>
      </c>
      <c r="F125" s="149">
        <v>4291</v>
      </c>
      <c r="G125" s="10">
        <v>127</v>
      </c>
      <c r="H125" s="59">
        <v>7.2913385826771702</v>
      </c>
      <c r="I125" s="142">
        <v>0.99674803149606295</v>
      </c>
      <c r="J125" s="10">
        <v>58</v>
      </c>
      <c r="K125" s="59">
        <v>9.5</v>
      </c>
      <c r="L125" s="142">
        <v>1.3725137931034499</v>
      </c>
      <c r="M125" s="10">
        <v>9</v>
      </c>
      <c r="N125" s="59">
        <v>7.1111111111111098</v>
      </c>
      <c r="O125" s="142">
        <v>1.40994444444444</v>
      </c>
      <c r="P125" s="10">
        <v>4097</v>
      </c>
      <c r="Q125" s="59">
        <v>7.6238711252135696</v>
      </c>
      <c r="R125" s="142">
        <v>1.0004859165242901</v>
      </c>
    </row>
    <row r="126" spans="2:18" s="1" customFormat="1" ht="11.85" customHeight="1" x14ac:dyDescent="0.2">
      <c r="B126" s="35"/>
      <c r="C126" s="17" t="s">
        <v>2961</v>
      </c>
      <c r="D126" s="148">
        <v>7.4657818332642095E-2</v>
      </c>
      <c r="E126" s="149">
        <v>2411</v>
      </c>
      <c r="F126" s="149">
        <v>2231</v>
      </c>
      <c r="G126" s="10">
        <v>42</v>
      </c>
      <c r="H126" s="59">
        <v>7.3571428571428603</v>
      </c>
      <c r="I126" s="142">
        <v>0.94990714285714295</v>
      </c>
      <c r="J126" s="10">
        <v>244</v>
      </c>
      <c r="K126" s="59">
        <v>5.9795081967213104</v>
      </c>
      <c r="L126" s="142">
        <v>0.70237008196721296</v>
      </c>
      <c r="M126" s="10">
        <v>25</v>
      </c>
      <c r="N126" s="59">
        <v>5.92</v>
      </c>
      <c r="O126" s="142">
        <v>1.0724320000000001</v>
      </c>
      <c r="P126" s="10">
        <v>1920</v>
      </c>
      <c r="Q126" s="59">
        <v>7.78541666666667</v>
      </c>
      <c r="R126" s="142">
        <v>0.91595088541666703</v>
      </c>
    </row>
    <row r="127" spans="2:18" s="1" customFormat="1" ht="11.85" customHeight="1" x14ac:dyDescent="0.2">
      <c r="B127" s="35"/>
      <c r="C127" s="17" t="s">
        <v>2962</v>
      </c>
      <c r="D127" s="148">
        <v>0.13955823293172701</v>
      </c>
      <c r="E127" s="149">
        <v>3984</v>
      </c>
      <c r="F127" s="149">
        <v>3428</v>
      </c>
      <c r="G127" s="10">
        <v>344</v>
      </c>
      <c r="H127" s="59">
        <v>8.40988372093023</v>
      </c>
      <c r="I127" s="142">
        <v>1.31969069767442</v>
      </c>
      <c r="J127" s="10">
        <v>58</v>
      </c>
      <c r="K127" s="59">
        <v>11.758620689655199</v>
      </c>
      <c r="L127" s="142">
        <v>1.19896724137931</v>
      </c>
      <c r="M127" s="10">
        <v>16</v>
      </c>
      <c r="N127" s="59">
        <v>6.25</v>
      </c>
      <c r="O127" s="142">
        <v>1.02010625</v>
      </c>
      <c r="P127" s="10">
        <v>3010</v>
      </c>
      <c r="Q127" s="59">
        <v>10.369435215946799</v>
      </c>
      <c r="R127" s="142">
        <v>1.15833823920266</v>
      </c>
    </row>
    <row r="128" spans="2:18" s="1" customFormat="1" ht="11.85" customHeight="1" x14ac:dyDescent="0.2">
      <c r="B128" s="35"/>
      <c r="C128" s="17" t="s">
        <v>2963</v>
      </c>
      <c r="D128" s="148"/>
      <c r="E128" s="149">
        <v>418</v>
      </c>
      <c r="F128" s="149">
        <v>418</v>
      </c>
      <c r="G128" s="10">
        <v>46</v>
      </c>
      <c r="H128" s="59">
        <v>30.652173913043502</v>
      </c>
      <c r="I128" s="142">
        <v>0.94682391304347802</v>
      </c>
      <c r="J128" s="10">
        <v>9</v>
      </c>
      <c r="K128" s="59">
        <v>34.1111111111111</v>
      </c>
      <c r="L128" s="142">
        <v>0.88226666666666698</v>
      </c>
      <c r="M128" s="10"/>
      <c r="N128" s="59"/>
      <c r="O128" s="142"/>
      <c r="P128" s="10">
        <v>363</v>
      </c>
      <c r="Q128" s="59">
        <v>33.404958677685897</v>
      </c>
      <c r="R128" s="142">
        <v>0.90923415977961397</v>
      </c>
    </row>
    <row r="129" spans="2:18" s="1" customFormat="1" ht="11.85" customHeight="1" x14ac:dyDescent="0.2">
      <c r="B129" s="35"/>
      <c r="C129" s="17" t="s">
        <v>2964</v>
      </c>
      <c r="D129" s="148">
        <v>4.1614282122202702E-2</v>
      </c>
      <c r="E129" s="149">
        <v>7954</v>
      </c>
      <c r="F129" s="149">
        <v>7623</v>
      </c>
      <c r="G129" s="10">
        <v>738</v>
      </c>
      <c r="H129" s="59">
        <v>6.46747967479675</v>
      </c>
      <c r="I129" s="142">
        <v>0.98389498644986495</v>
      </c>
      <c r="J129" s="10">
        <v>71</v>
      </c>
      <c r="K129" s="59">
        <v>9.1971830985915499</v>
      </c>
      <c r="L129" s="142">
        <v>1.30189014084507</v>
      </c>
      <c r="M129" s="10">
        <v>31</v>
      </c>
      <c r="N129" s="59">
        <v>9.0967741935483897</v>
      </c>
      <c r="O129" s="142">
        <v>1.0972419354838701</v>
      </c>
      <c r="P129" s="10">
        <v>6783</v>
      </c>
      <c r="Q129" s="59">
        <v>7.9218634822349996</v>
      </c>
      <c r="R129" s="142">
        <v>1.0491069143446901</v>
      </c>
    </row>
    <row r="130" spans="2:18" s="1" customFormat="1" ht="11.85" customHeight="1" x14ac:dyDescent="0.2">
      <c r="B130" s="35"/>
      <c r="C130" s="17" t="s">
        <v>2965</v>
      </c>
      <c r="D130" s="148">
        <v>1.5625000000000001E-3</v>
      </c>
      <c r="E130" s="149">
        <v>640</v>
      </c>
      <c r="F130" s="149">
        <v>639</v>
      </c>
      <c r="G130" s="10">
        <v>36</v>
      </c>
      <c r="H130" s="59">
        <v>22.2222222222222</v>
      </c>
      <c r="I130" s="142">
        <v>0.71887500000000004</v>
      </c>
      <c r="J130" s="10">
        <v>11</v>
      </c>
      <c r="K130" s="59">
        <v>66</v>
      </c>
      <c r="L130" s="142">
        <v>0.78867272727272697</v>
      </c>
      <c r="M130" s="10"/>
      <c r="N130" s="59"/>
      <c r="O130" s="142"/>
      <c r="P130" s="10">
        <v>592</v>
      </c>
      <c r="Q130" s="59">
        <v>19.206081081081098</v>
      </c>
      <c r="R130" s="142">
        <v>0.69615912162162197</v>
      </c>
    </row>
    <row r="131" spans="2:18" s="1" customFormat="1" ht="11.85" customHeight="1" x14ac:dyDescent="0.2">
      <c r="B131" s="35"/>
      <c r="C131" s="17" t="s">
        <v>2966</v>
      </c>
      <c r="D131" s="148">
        <v>5.2843193566915601E-2</v>
      </c>
      <c r="E131" s="149">
        <v>1741</v>
      </c>
      <c r="F131" s="149">
        <v>1649</v>
      </c>
      <c r="G131" s="10">
        <v>309</v>
      </c>
      <c r="H131" s="59">
        <v>13.4724919093851</v>
      </c>
      <c r="I131" s="142">
        <v>1.21418770226537</v>
      </c>
      <c r="J131" s="10">
        <v>32</v>
      </c>
      <c r="K131" s="59">
        <v>10.5625</v>
      </c>
      <c r="L131" s="142">
        <v>1.0948031250000001</v>
      </c>
      <c r="M131" s="10">
        <v>13</v>
      </c>
      <c r="N131" s="59">
        <v>6.3846153846153904</v>
      </c>
      <c r="O131" s="142">
        <v>1.04546153846154</v>
      </c>
      <c r="P131" s="10">
        <v>1295</v>
      </c>
      <c r="Q131" s="59">
        <v>12.742084942084899</v>
      </c>
      <c r="R131" s="142">
        <v>1.1471542084942099</v>
      </c>
    </row>
    <row r="132" spans="2:18" s="1" customFormat="1" ht="11.85" customHeight="1" x14ac:dyDescent="0.2">
      <c r="B132" s="35"/>
      <c r="C132" s="17" t="s">
        <v>2967</v>
      </c>
      <c r="D132" s="148">
        <v>0.102097306504844</v>
      </c>
      <c r="E132" s="149">
        <v>9393</v>
      </c>
      <c r="F132" s="149">
        <v>8434</v>
      </c>
      <c r="G132" s="10">
        <v>414</v>
      </c>
      <c r="H132" s="59">
        <v>6.2294685990338197</v>
      </c>
      <c r="I132" s="142">
        <v>1.1344388888888901</v>
      </c>
      <c r="J132" s="10">
        <v>94</v>
      </c>
      <c r="K132" s="59">
        <v>5.4468085106383004</v>
      </c>
      <c r="L132" s="142">
        <v>1.1736436170212801</v>
      </c>
      <c r="M132" s="10">
        <v>75</v>
      </c>
      <c r="N132" s="59">
        <v>6.8666666666666698</v>
      </c>
      <c r="O132" s="142">
        <v>1.12718933333333</v>
      </c>
      <c r="P132" s="10">
        <v>7851</v>
      </c>
      <c r="Q132" s="59">
        <v>7.6247611769201402</v>
      </c>
      <c r="R132" s="142">
        <v>1.0892341867278099</v>
      </c>
    </row>
    <row r="133" spans="2:18" s="1" customFormat="1" ht="11.85" customHeight="1" x14ac:dyDescent="0.2">
      <c r="B133" s="35"/>
      <c r="C133" s="17" t="s">
        <v>2968</v>
      </c>
      <c r="D133" s="148">
        <v>0.100917431192661</v>
      </c>
      <c r="E133" s="149">
        <v>981</v>
      </c>
      <c r="F133" s="149">
        <v>882</v>
      </c>
      <c r="G133" s="10">
        <v>36</v>
      </c>
      <c r="H133" s="59">
        <v>8.0555555555555607</v>
      </c>
      <c r="I133" s="142">
        <v>1.09882777777778</v>
      </c>
      <c r="J133" s="10">
        <v>7</v>
      </c>
      <c r="K133" s="59">
        <v>7.5714285714285703</v>
      </c>
      <c r="L133" s="142">
        <v>0.71519999999999995</v>
      </c>
      <c r="M133" s="10">
        <v>2</v>
      </c>
      <c r="N133" s="59">
        <v>5.5</v>
      </c>
      <c r="O133" s="142">
        <v>1.1977500000000001</v>
      </c>
      <c r="P133" s="10">
        <v>837</v>
      </c>
      <c r="Q133" s="59">
        <v>9.8960573476702507</v>
      </c>
      <c r="R133" s="142">
        <v>0.94202485065710895</v>
      </c>
    </row>
    <row r="134" spans="2:18" s="1" customFormat="1" ht="11.85" customHeight="1" x14ac:dyDescent="0.2">
      <c r="B134" s="35"/>
      <c r="C134" s="17" t="s">
        <v>2969</v>
      </c>
      <c r="D134" s="148"/>
      <c r="E134" s="149">
        <v>206</v>
      </c>
      <c r="F134" s="149">
        <v>206</v>
      </c>
      <c r="G134" s="10">
        <v>19</v>
      </c>
      <c r="H134" s="59">
        <v>8.9473684210526301</v>
      </c>
      <c r="I134" s="142">
        <v>0.47589999999999999</v>
      </c>
      <c r="J134" s="10">
        <v>2</v>
      </c>
      <c r="K134" s="59">
        <v>30</v>
      </c>
      <c r="L134" s="142">
        <v>0.47589999999999999</v>
      </c>
      <c r="M134" s="10"/>
      <c r="N134" s="59"/>
      <c r="O134" s="142"/>
      <c r="P134" s="10">
        <v>185</v>
      </c>
      <c r="Q134" s="59">
        <v>19.243243243243199</v>
      </c>
      <c r="R134" s="142">
        <v>0.56340540540540496</v>
      </c>
    </row>
    <row r="135" spans="2:18" s="1" customFormat="1" ht="11.85" customHeight="1" x14ac:dyDescent="0.2">
      <c r="B135" s="35"/>
      <c r="C135" s="17" t="s">
        <v>2970</v>
      </c>
      <c r="D135" s="148">
        <v>3.8719873567759799E-2</v>
      </c>
      <c r="E135" s="149">
        <v>5062</v>
      </c>
      <c r="F135" s="149">
        <v>4866</v>
      </c>
      <c r="G135" s="10">
        <v>359</v>
      </c>
      <c r="H135" s="59">
        <v>5.4150417827298103</v>
      </c>
      <c r="I135" s="142">
        <v>0.85660724233983299</v>
      </c>
      <c r="J135" s="10">
        <v>126</v>
      </c>
      <c r="K135" s="59">
        <v>7.4047619047619104</v>
      </c>
      <c r="L135" s="142">
        <v>0.97114444444444403</v>
      </c>
      <c r="M135" s="10">
        <v>74</v>
      </c>
      <c r="N135" s="59">
        <v>6.4864864864864904</v>
      </c>
      <c r="O135" s="142">
        <v>0.80862027027026995</v>
      </c>
      <c r="P135" s="10">
        <v>4307</v>
      </c>
      <c r="Q135" s="59">
        <v>7.0998374738797301</v>
      </c>
      <c r="R135" s="142">
        <v>0.82786057580682604</v>
      </c>
    </row>
    <row r="136" spans="2:18" s="1" customFormat="1" ht="11.85" customHeight="1" x14ac:dyDescent="0.2">
      <c r="B136" s="35"/>
      <c r="C136" s="17" t="s">
        <v>2971</v>
      </c>
      <c r="D136" s="148">
        <v>0.15024866940057599</v>
      </c>
      <c r="E136" s="149">
        <v>11461</v>
      </c>
      <c r="F136" s="149">
        <v>9739</v>
      </c>
      <c r="G136" s="10">
        <v>1269</v>
      </c>
      <c r="H136" s="59">
        <v>5.9314420803782504</v>
      </c>
      <c r="I136" s="142">
        <v>0.87909172576832095</v>
      </c>
      <c r="J136" s="10">
        <v>571</v>
      </c>
      <c r="K136" s="59">
        <v>6.2994746059544697</v>
      </c>
      <c r="L136" s="142">
        <v>1.21785709281961</v>
      </c>
      <c r="M136" s="10">
        <v>47</v>
      </c>
      <c r="N136" s="59">
        <v>5.6382978723404298</v>
      </c>
      <c r="O136" s="142">
        <v>0.72303617021276601</v>
      </c>
      <c r="P136" s="10">
        <v>7852</v>
      </c>
      <c r="Q136" s="59">
        <v>4.61907794192562</v>
      </c>
      <c r="R136" s="142">
        <v>0.65809074121243005</v>
      </c>
    </row>
    <row r="137" spans="2:18" s="1" customFormat="1" ht="11.85" customHeight="1" x14ac:dyDescent="0.2">
      <c r="B137" s="35"/>
      <c r="C137" s="17" t="s">
        <v>2972</v>
      </c>
      <c r="D137" s="148">
        <v>6.3449023861171405E-2</v>
      </c>
      <c r="E137" s="149">
        <v>5532</v>
      </c>
      <c r="F137" s="149">
        <v>5181</v>
      </c>
      <c r="G137" s="10">
        <v>224</v>
      </c>
      <c r="H137" s="59">
        <v>4.6696428571428603</v>
      </c>
      <c r="I137" s="142">
        <v>0.611423214285714</v>
      </c>
      <c r="J137" s="10">
        <v>147</v>
      </c>
      <c r="K137" s="59">
        <v>5.16326530612245</v>
      </c>
      <c r="L137" s="142">
        <v>0.74532517006802701</v>
      </c>
      <c r="M137" s="10">
        <v>79</v>
      </c>
      <c r="N137" s="59">
        <v>5.43037974683544</v>
      </c>
      <c r="O137" s="142">
        <v>0.666211392405064</v>
      </c>
      <c r="P137" s="10">
        <v>4731</v>
      </c>
      <c r="Q137" s="59">
        <v>4.5660536884379601</v>
      </c>
      <c r="R137" s="142">
        <v>0.53924246459522296</v>
      </c>
    </row>
    <row r="138" spans="2:18" s="1" customFormat="1" ht="11.85" customHeight="1" x14ac:dyDescent="0.2">
      <c r="B138" s="35"/>
      <c r="C138" s="17" t="s">
        <v>2973</v>
      </c>
      <c r="D138" s="148">
        <v>0.12993800899477301</v>
      </c>
      <c r="E138" s="149">
        <v>8227</v>
      </c>
      <c r="F138" s="149">
        <v>7158</v>
      </c>
      <c r="G138" s="10">
        <v>795</v>
      </c>
      <c r="H138" s="59">
        <v>7.1572327044025199</v>
      </c>
      <c r="I138" s="142">
        <v>1.15943522012579</v>
      </c>
      <c r="J138" s="10">
        <v>189</v>
      </c>
      <c r="K138" s="59">
        <v>9.3227513227513192</v>
      </c>
      <c r="L138" s="142">
        <v>1.3102608465608501</v>
      </c>
      <c r="M138" s="10">
        <v>68</v>
      </c>
      <c r="N138" s="59">
        <v>8.6470588235294095</v>
      </c>
      <c r="O138" s="142">
        <v>1.1608323529411799</v>
      </c>
      <c r="P138" s="10">
        <v>6106</v>
      </c>
      <c r="Q138" s="59">
        <v>10.0260399606944</v>
      </c>
      <c r="R138" s="142">
        <v>1.20218601375696</v>
      </c>
    </row>
    <row r="139" spans="2:18" s="1" customFormat="1" ht="11.85" customHeight="1" x14ac:dyDescent="0.2">
      <c r="B139" s="35"/>
      <c r="C139" s="17" t="s">
        <v>2974</v>
      </c>
      <c r="D139" s="148">
        <v>7.3748510131108502E-2</v>
      </c>
      <c r="E139" s="149">
        <v>13424</v>
      </c>
      <c r="F139" s="149">
        <v>12434</v>
      </c>
      <c r="G139" s="10">
        <v>3315</v>
      </c>
      <c r="H139" s="59">
        <v>9.1604826546002993</v>
      </c>
      <c r="I139" s="142">
        <v>0.97539348416289595</v>
      </c>
      <c r="J139" s="10">
        <v>282</v>
      </c>
      <c r="K139" s="59">
        <v>10.134751773049601</v>
      </c>
      <c r="L139" s="142">
        <v>1.1847975177304999</v>
      </c>
      <c r="M139" s="10">
        <v>98</v>
      </c>
      <c r="N139" s="59">
        <v>8.8367346938775508</v>
      </c>
      <c r="O139" s="142">
        <v>0.85517244897959199</v>
      </c>
      <c r="P139" s="10">
        <v>8739</v>
      </c>
      <c r="Q139" s="59">
        <v>9.8209177251401805</v>
      </c>
      <c r="R139" s="142">
        <v>1.02977364687035</v>
      </c>
    </row>
    <row r="140" spans="2:18" s="1" customFormat="1" ht="11.85" customHeight="1" x14ac:dyDescent="0.2">
      <c r="B140" s="35"/>
      <c r="C140" s="17" t="s">
        <v>2975</v>
      </c>
      <c r="D140" s="148">
        <v>9.1408268733850107E-2</v>
      </c>
      <c r="E140" s="149">
        <v>12384</v>
      </c>
      <c r="F140" s="149">
        <v>11252</v>
      </c>
      <c r="G140" s="10">
        <v>1110</v>
      </c>
      <c r="H140" s="59">
        <v>6.9729729729729701</v>
      </c>
      <c r="I140" s="142">
        <v>1.0041702702702699</v>
      </c>
      <c r="J140" s="10">
        <v>199</v>
      </c>
      <c r="K140" s="59">
        <v>7.8542713567839204</v>
      </c>
      <c r="L140" s="142">
        <v>1.2139135678391999</v>
      </c>
      <c r="M140" s="10">
        <v>42</v>
      </c>
      <c r="N140" s="59">
        <v>7.3809523809523796</v>
      </c>
      <c r="O140" s="142">
        <v>1.0770119047619</v>
      </c>
      <c r="P140" s="10">
        <v>9901</v>
      </c>
      <c r="Q140" s="59">
        <v>8.1750328249671806</v>
      </c>
      <c r="R140" s="142">
        <v>1.0693491970508</v>
      </c>
    </row>
    <row r="141" spans="2:18" s="1" customFormat="1" ht="11.85" customHeight="1" x14ac:dyDescent="0.2">
      <c r="B141" s="35"/>
      <c r="C141" s="17" t="s">
        <v>2976</v>
      </c>
      <c r="D141" s="148">
        <v>0.11939830774052</v>
      </c>
      <c r="E141" s="149">
        <v>12764</v>
      </c>
      <c r="F141" s="149">
        <v>11240</v>
      </c>
      <c r="G141" s="10">
        <v>1379</v>
      </c>
      <c r="H141" s="59">
        <v>5.7628716461203799</v>
      </c>
      <c r="I141" s="142">
        <v>1.0804443799854999</v>
      </c>
      <c r="J141" s="10">
        <v>163</v>
      </c>
      <c r="K141" s="59">
        <v>6.4110429447852804</v>
      </c>
      <c r="L141" s="142">
        <v>1.20088466257669</v>
      </c>
      <c r="M141" s="10">
        <v>59</v>
      </c>
      <c r="N141" s="59">
        <v>6.9152542372881403</v>
      </c>
      <c r="O141" s="142">
        <v>0.99715762711864397</v>
      </c>
      <c r="P141" s="10">
        <v>9639</v>
      </c>
      <c r="Q141" s="59">
        <v>7.38157485216309</v>
      </c>
      <c r="R141" s="142">
        <v>1.1159029359892101</v>
      </c>
    </row>
    <row r="142" spans="2:18" s="1" customFormat="1" ht="11.85" customHeight="1" x14ac:dyDescent="0.2">
      <c r="B142" s="35"/>
      <c r="C142" s="17" t="s">
        <v>2977</v>
      </c>
      <c r="D142" s="148">
        <v>0.15086487189491499</v>
      </c>
      <c r="E142" s="149">
        <v>7689</v>
      </c>
      <c r="F142" s="149">
        <v>6529</v>
      </c>
      <c r="G142" s="10">
        <v>964</v>
      </c>
      <c r="H142" s="59">
        <v>4.5259336099585097</v>
      </c>
      <c r="I142" s="142">
        <v>0.68320290456431498</v>
      </c>
      <c r="J142" s="10">
        <v>73</v>
      </c>
      <c r="K142" s="59">
        <v>6.3150684931506902</v>
      </c>
      <c r="L142" s="142">
        <v>0.95632739726027405</v>
      </c>
      <c r="M142" s="10">
        <v>19</v>
      </c>
      <c r="N142" s="59">
        <v>7.8947368421052602</v>
      </c>
      <c r="O142" s="142">
        <v>0.782447368421053</v>
      </c>
      <c r="P142" s="10">
        <v>5473</v>
      </c>
      <c r="Q142" s="59">
        <v>5.6411474511237003</v>
      </c>
      <c r="R142" s="142">
        <v>0.81466093550155305</v>
      </c>
    </row>
    <row r="143" spans="2:18" s="1" customFormat="1" ht="11.85" customHeight="1" x14ac:dyDescent="0.2">
      <c r="B143" s="35"/>
      <c r="C143" s="17" t="s">
        <v>2978</v>
      </c>
      <c r="D143" s="148">
        <v>0.110772194573768</v>
      </c>
      <c r="E143" s="149">
        <v>6229</v>
      </c>
      <c r="F143" s="149">
        <v>5539</v>
      </c>
      <c r="G143" s="10">
        <v>288</v>
      </c>
      <c r="H143" s="59">
        <v>6.06944444444445</v>
      </c>
      <c r="I143" s="142">
        <v>0.87611215277777799</v>
      </c>
      <c r="J143" s="10">
        <v>70</v>
      </c>
      <c r="K143" s="59">
        <v>7.6</v>
      </c>
      <c r="L143" s="142">
        <v>0.85062000000000004</v>
      </c>
      <c r="M143" s="10">
        <v>132</v>
      </c>
      <c r="N143" s="59">
        <v>6.7045454545454497</v>
      </c>
      <c r="O143" s="142">
        <v>0.75335681818181799</v>
      </c>
      <c r="P143" s="10">
        <v>5049</v>
      </c>
      <c r="Q143" s="59">
        <v>7.7876807288572003</v>
      </c>
      <c r="R143" s="142">
        <v>0.86911762725292097</v>
      </c>
    </row>
    <row r="144" spans="2:18" s="1" customFormat="1" ht="11.85" customHeight="1" x14ac:dyDescent="0.2">
      <c r="B144" s="35"/>
      <c r="C144" s="17" t="s">
        <v>2979</v>
      </c>
      <c r="D144" s="148">
        <v>1.82149362477231E-3</v>
      </c>
      <c r="E144" s="149">
        <v>549</v>
      </c>
      <c r="F144" s="149">
        <v>548</v>
      </c>
      <c r="G144" s="10">
        <v>58</v>
      </c>
      <c r="H144" s="59">
        <v>24.413793103448299</v>
      </c>
      <c r="I144" s="142">
        <v>0.87327068965517196</v>
      </c>
      <c r="J144" s="10">
        <v>8</v>
      </c>
      <c r="K144" s="59">
        <v>20.875</v>
      </c>
      <c r="L144" s="142">
        <v>0.90568749999999998</v>
      </c>
      <c r="M144" s="10">
        <v>1</v>
      </c>
      <c r="N144" s="59">
        <v>13</v>
      </c>
      <c r="O144" s="142">
        <v>0.87139999999999995</v>
      </c>
      <c r="P144" s="10">
        <v>481</v>
      </c>
      <c r="Q144" s="59">
        <v>25.178794178794199</v>
      </c>
      <c r="R144" s="142">
        <v>0.91575446985446995</v>
      </c>
    </row>
    <row r="145" spans="2:18" s="1" customFormat="1" ht="11.85" customHeight="1" x14ac:dyDescent="0.2">
      <c r="B145" s="35"/>
      <c r="C145" s="17" t="s">
        <v>2980</v>
      </c>
      <c r="D145" s="148">
        <v>9.9739243807040398E-2</v>
      </c>
      <c r="E145" s="149">
        <v>10738</v>
      </c>
      <c r="F145" s="149">
        <v>9667</v>
      </c>
      <c r="G145" s="10">
        <v>506</v>
      </c>
      <c r="H145" s="59">
        <v>7.1245059288537602</v>
      </c>
      <c r="I145" s="142">
        <v>1.06646166007905</v>
      </c>
      <c r="J145" s="10">
        <v>232</v>
      </c>
      <c r="K145" s="59">
        <v>7.9956896551724101</v>
      </c>
      <c r="L145" s="142">
        <v>1.09036551724138</v>
      </c>
      <c r="M145" s="10">
        <v>147</v>
      </c>
      <c r="N145" s="59">
        <v>5.9727891156462602</v>
      </c>
      <c r="O145" s="142">
        <v>0.86785782312925197</v>
      </c>
      <c r="P145" s="10">
        <v>8782</v>
      </c>
      <c r="Q145" s="59">
        <v>7.8148485538601697</v>
      </c>
      <c r="R145" s="142">
        <v>1.00395937144159</v>
      </c>
    </row>
    <row r="146" spans="2:18" s="1" customFormat="1" ht="11.85" customHeight="1" x14ac:dyDescent="0.2">
      <c r="B146" s="35"/>
      <c r="C146" s="17" t="s">
        <v>2981</v>
      </c>
      <c r="D146" s="148">
        <v>4.56321960494349E-2</v>
      </c>
      <c r="E146" s="149">
        <v>9467</v>
      </c>
      <c r="F146" s="149">
        <v>9035</v>
      </c>
      <c r="G146" s="10">
        <v>742</v>
      </c>
      <c r="H146" s="59">
        <v>6.9029649595687301</v>
      </c>
      <c r="I146" s="142">
        <v>1.20966239892183</v>
      </c>
      <c r="J146" s="10">
        <v>188</v>
      </c>
      <c r="K146" s="59">
        <v>8.0106382978723403</v>
      </c>
      <c r="L146" s="142">
        <v>1.1721212765957401</v>
      </c>
      <c r="M146" s="10">
        <v>83</v>
      </c>
      <c r="N146" s="59">
        <v>9.3012048192771104</v>
      </c>
      <c r="O146" s="142">
        <v>0.917827710843374</v>
      </c>
      <c r="P146" s="10">
        <v>8022</v>
      </c>
      <c r="Q146" s="59">
        <v>8.4076290201944595</v>
      </c>
      <c r="R146" s="142">
        <v>1.04741014709549</v>
      </c>
    </row>
    <row r="147" spans="2:18" s="1" customFormat="1" ht="11.85" customHeight="1" x14ac:dyDescent="0.2">
      <c r="B147" s="35"/>
      <c r="C147" s="17" t="s">
        <v>2982</v>
      </c>
      <c r="D147" s="148">
        <v>9.1870824053452094E-2</v>
      </c>
      <c r="E147" s="149">
        <v>1796</v>
      </c>
      <c r="F147" s="149">
        <v>1631</v>
      </c>
      <c r="G147" s="10">
        <v>103</v>
      </c>
      <c r="H147" s="59">
        <v>17.223300970873801</v>
      </c>
      <c r="I147" s="142">
        <v>1.74109029126214</v>
      </c>
      <c r="J147" s="10">
        <v>69</v>
      </c>
      <c r="K147" s="59">
        <v>15.4347826086957</v>
      </c>
      <c r="L147" s="142">
        <v>1.5750739130434801</v>
      </c>
      <c r="M147" s="10">
        <v>9</v>
      </c>
      <c r="N147" s="59">
        <v>10.4444444444444</v>
      </c>
      <c r="O147" s="142">
        <v>1.35724444444444</v>
      </c>
      <c r="P147" s="10">
        <v>1450</v>
      </c>
      <c r="Q147" s="59">
        <v>14.9165517241379</v>
      </c>
      <c r="R147" s="142">
        <v>1.17160075862069</v>
      </c>
    </row>
    <row r="148" spans="2:18" s="1" customFormat="1" ht="11.85" customHeight="1" x14ac:dyDescent="0.2">
      <c r="B148" s="35"/>
      <c r="C148" s="17" t="s">
        <v>2983</v>
      </c>
      <c r="D148" s="148">
        <v>5.5206824400450702E-2</v>
      </c>
      <c r="E148" s="149">
        <v>12426</v>
      </c>
      <c r="F148" s="149">
        <v>11740</v>
      </c>
      <c r="G148" s="10">
        <v>453</v>
      </c>
      <c r="H148" s="59">
        <v>6.9823399558498904</v>
      </c>
      <c r="I148" s="142">
        <v>1.0586697571743899</v>
      </c>
      <c r="J148" s="10">
        <v>525</v>
      </c>
      <c r="K148" s="59">
        <v>6.4495238095238099</v>
      </c>
      <c r="L148" s="142">
        <v>1.0092622857142901</v>
      </c>
      <c r="M148" s="10">
        <v>68</v>
      </c>
      <c r="N148" s="59">
        <v>12.102941176470599</v>
      </c>
      <c r="O148" s="142">
        <v>1.0234794117647099</v>
      </c>
      <c r="P148" s="10">
        <v>10694</v>
      </c>
      <c r="Q148" s="59">
        <v>8.4846642977370497</v>
      </c>
      <c r="R148" s="142">
        <v>1.05216673835796</v>
      </c>
    </row>
    <row r="149" spans="2:18" s="1" customFormat="1" ht="11.85" customHeight="1" x14ac:dyDescent="0.2">
      <c r="B149" s="35"/>
      <c r="C149" s="17" t="s">
        <v>2984</v>
      </c>
      <c r="D149" s="148">
        <v>8.9748549323017401E-2</v>
      </c>
      <c r="E149" s="149">
        <v>15510</v>
      </c>
      <c r="F149" s="149">
        <v>14118</v>
      </c>
      <c r="G149" s="10">
        <v>3420</v>
      </c>
      <c r="H149" s="59">
        <v>7.8982456140350896</v>
      </c>
      <c r="I149" s="142">
        <v>1.02778584795322</v>
      </c>
      <c r="J149" s="10">
        <v>224</v>
      </c>
      <c r="K149" s="59">
        <v>8.4598214285714306</v>
      </c>
      <c r="L149" s="142">
        <v>1.2209486607142901</v>
      </c>
      <c r="M149" s="10">
        <v>86</v>
      </c>
      <c r="N149" s="59">
        <v>9.1511627906976702</v>
      </c>
      <c r="O149" s="142">
        <v>0.94245697674418605</v>
      </c>
      <c r="P149" s="10">
        <v>10388</v>
      </c>
      <c r="Q149" s="59">
        <v>8.2995764343473208</v>
      </c>
      <c r="R149" s="142">
        <v>1.0828782826338099</v>
      </c>
    </row>
    <row r="150" spans="2:18" s="1" customFormat="1" ht="11.85" customHeight="1" x14ac:dyDescent="0.2">
      <c r="B150" s="35"/>
      <c r="C150" s="17" t="s">
        <v>2985</v>
      </c>
      <c r="D150" s="148">
        <v>0.110643804593983</v>
      </c>
      <c r="E150" s="149">
        <v>3091</v>
      </c>
      <c r="F150" s="149">
        <v>2749</v>
      </c>
      <c r="G150" s="10">
        <v>240</v>
      </c>
      <c r="H150" s="59">
        <v>9.3458333333333297</v>
      </c>
      <c r="I150" s="142">
        <v>1.0545420833333301</v>
      </c>
      <c r="J150" s="10">
        <v>69</v>
      </c>
      <c r="K150" s="59">
        <v>6.7391304347826102</v>
      </c>
      <c r="L150" s="142">
        <v>0.794898550724638</v>
      </c>
      <c r="M150" s="10">
        <v>7</v>
      </c>
      <c r="N150" s="59">
        <v>5.28571428571429</v>
      </c>
      <c r="O150" s="142">
        <v>0.77732857142857203</v>
      </c>
      <c r="P150" s="10">
        <v>2433</v>
      </c>
      <c r="Q150" s="59">
        <v>9.9539662967529807</v>
      </c>
      <c r="R150" s="142">
        <v>1.0389302096177599</v>
      </c>
    </row>
    <row r="151" spans="2:18" s="1" customFormat="1" ht="11.85" customHeight="1" x14ac:dyDescent="0.2">
      <c r="B151" s="35"/>
      <c r="C151" s="17" t="s">
        <v>2986</v>
      </c>
      <c r="D151" s="148">
        <v>8.3125519534497103E-4</v>
      </c>
      <c r="E151" s="149">
        <v>1203</v>
      </c>
      <c r="F151" s="149">
        <v>1202</v>
      </c>
      <c r="G151" s="10">
        <v>59</v>
      </c>
      <c r="H151" s="59">
        <v>16.830508474576298</v>
      </c>
      <c r="I151" s="142">
        <v>0.86310338983050905</v>
      </c>
      <c r="J151" s="10">
        <v>19</v>
      </c>
      <c r="K151" s="59">
        <v>16.578947368421101</v>
      </c>
      <c r="L151" s="142">
        <v>0.70073157894736804</v>
      </c>
      <c r="M151" s="10">
        <v>3</v>
      </c>
      <c r="N151" s="59">
        <v>20.6666666666667</v>
      </c>
      <c r="O151" s="142">
        <v>1.1133999999999999</v>
      </c>
      <c r="P151" s="10">
        <v>1121</v>
      </c>
      <c r="Q151" s="59">
        <v>17.1364852809991</v>
      </c>
      <c r="R151" s="142">
        <v>0.79526021409455905</v>
      </c>
    </row>
    <row r="152" spans="2:18" s="1" customFormat="1" ht="11.85" customHeight="1" x14ac:dyDescent="0.2">
      <c r="B152" s="35"/>
      <c r="C152" s="17" t="s">
        <v>2987</v>
      </c>
      <c r="D152" s="148">
        <v>4.1841004184100397E-3</v>
      </c>
      <c r="E152" s="149">
        <v>478</v>
      </c>
      <c r="F152" s="149">
        <v>476</v>
      </c>
      <c r="G152" s="10">
        <v>24</v>
      </c>
      <c r="H152" s="59">
        <v>13.0833333333333</v>
      </c>
      <c r="I152" s="142">
        <v>0.71745416666666695</v>
      </c>
      <c r="J152" s="10">
        <v>8</v>
      </c>
      <c r="K152" s="59">
        <v>15.75</v>
      </c>
      <c r="L152" s="142">
        <v>0.69221250000000001</v>
      </c>
      <c r="M152" s="10">
        <v>2</v>
      </c>
      <c r="N152" s="59">
        <v>26</v>
      </c>
      <c r="O152" s="142">
        <v>0.71579999999999999</v>
      </c>
      <c r="P152" s="10">
        <v>442</v>
      </c>
      <c r="Q152" s="59">
        <v>12.203619909502301</v>
      </c>
      <c r="R152" s="142">
        <v>0.69231923076923096</v>
      </c>
    </row>
    <row r="153" spans="2:18" s="1" customFormat="1" ht="11.85" customHeight="1" x14ac:dyDescent="0.2">
      <c r="B153" s="35"/>
      <c r="C153" s="17" t="s">
        <v>2988</v>
      </c>
      <c r="D153" s="148">
        <v>8.7565674255691802E-4</v>
      </c>
      <c r="E153" s="149">
        <v>1142</v>
      </c>
      <c r="F153" s="149">
        <v>1141</v>
      </c>
      <c r="G153" s="10">
        <v>162</v>
      </c>
      <c r="H153" s="59">
        <v>22.5</v>
      </c>
      <c r="I153" s="142">
        <v>0.93622037037036998</v>
      </c>
      <c r="J153" s="10">
        <v>39</v>
      </c>
      <c r="K153" s="59">
        <v>20.923076923076898</v>
      </c>
      <c r="L153" s="142">
        <v>0.92383076923076901</v>
      </c>
      <c r="M153" s="10">
        <v>1</v>
      </c>
      <c r="N153" s="59">
        <v>15</v>
      </c>
      <c r="O153" s="142">
        <v>1.3381000000000001</v>
      </c>
      <c r="P153" s="10">
        <v>939</v>
      </c>
      <c r="Q153" s="59">
        <v>21.6038338658147</v>
      </c>
      <c r="R153" s="142">
        <v>0.88977263045793398</v>
      </c>
    </row>
    <row r="154" spans="2:18" s="1" customFormat="1" ht="11.85" customHeight="1" x14ac:dyDescent="0.2">
      <c r="B154" s="35"/>
      <c r="C154" s="17" t="s">
        <v>2989</v>
      </c>
      <c r="D154" s="148">
        <v>8.3472454090150298E-3</v>
      </c>
      <c r="E154" s="149">
        <v>1198</v>
      </c>
      <c r="F154" s="149">
        <v>1188</v>
      </c>
      <c r="G154" s="10">
        <v>101</v>
      </c>
      <c r="H154" s="59">
        <v>18.495049504950501</v>
      </c>
      <c r="I154" s="142">
        <v>1.08039207920792</v>
      </c>
      <c r="J154" s="10">
        <v>23</v>
      </c>
      <c r="K154" s="59">
        <v>17.695652173913</v>
      </c>
      <c r="L154" s="142">
        <v>1.0981000000000001</v>
      </c>
      <c r="M154" s="10">
        <v>11</v>
      </c>
      <c r="N154" s="59">
        <v>15.636363636363599</v>
      </c>
      <c r="O154" s="142">
        <v>1.3103727272727299</v>
      </c>
      <c r="P154" s="10">
        <v>1053</v>
      </c>
      <c r="Q154" s="59">
        <v>20.538461538461501</v>
      </c>
      <c r="R154" s="142">
        <v>1.0106624881291499</v>
      </c>
    </row>
    <row r="155" spans="2:18" s="1" customFormat="1" ht="11.85" customHeight="1" x14ac:dyDescent="0.2">
      <c r="B155" s="35"/>
      <c r="C155" s="17" t="s">
        <v>2990</v>
      </c>
      <c r="D155" s="148">
        <v>0.13286856674184899</v>
      </c>
      <c r="E155" s="149">
        <v>4877</v>
      </c>
      <c r="F155" s="149">
        <v>4229</v>
      </c>
      <c r="G155" s="10">
        <v>257</v>
      </c>
      <c r="H155" s="59">
        <v>8.7120622568093395</v>
      </c>
      <c r="I155" s="142">
        <v>1.2382326848248999</v>
      </c>
      <c r="J155" s="10">
        <v>64</v>
      </c>
      <c r="K155" s="59">
        <v>10.109375</v>
      </c>
      <c r="L155" s="142">
        <v>1.2222796874999999</v>
      </c>
      <c r="M155" s="10">
        <v>65</v>
      </c>
      <c r="N155" s="59">
        <v>9.1076923076923109</v>
      </c>
      <c r="O155" s="142">
        <v>1.0808953846153799</v>
      </c>
      <c r="P155" s="10">
        <v>3843</v>
      </c>
      <c r="Q155" s="59">
        <v>8.9255789747593006</v>
      </c>
      <c r="R155" s="142">
        <v>1.1821848555815799</v>
      </c>
    </row>
    <row r="156" spans="2:18" s="1" customFormat="1" ht="11.85" customHeight="1" x14ac:dyDescent="0.2">
      <c r="B156" s="35"/>
      <c r="C156" s="17" t="s">
        <v>2991</v>
      </c>
      <c r="D156" s="148">
        <v>6.5789473684210497E-3</v>
      </c>
      <c r="E156" s="149">
        <v>304</v>
      </c>
      <c r="F156" s="149">
        <v>302</v>
      </c>
      <c r="G156" s="10">
        <v>27</v>
      </c>
      <c r="H156" s="59">
        <v>7.3703703703703702</v>
      </c>
      <c r="I156" s="142">
        <v>0.95674814814814801</v>
      </c>
      <c r="J156" s="10">
        <v>2</v>
      </c>
      <c r="K156" s="59">
        <v>7.5</v>
      </c>
      <c r="L156" s="142">
        <v>0.77554999999999996</v>
      </c>
      <c r="M156" s="10">
        <v>2</v>
      </c>
      <c r="N156" s="59">
        <v>5</v>
      </c>
      <c r="O156" s="142">
        <v>0.72409999999999997</v>
      </c>
      <c r="P156" s="10">
        <v>271</v>
      </c>
      <c r="Q156" s="59">
        <v>9.5608856088560898</v>
      </c>
      <c r="R156" s="142">
        <v>1.00089225092251</v>
      </c>
    </row>
    <row r="157" spans="2:18" s="1" customFormat="1" ht="11.85" customHeight="1" x14ac:dyDescent="0.2">
      <c r="B157" s="35"/>
      <c r="C157" s="17" t="s">
        <v>2992</v>
      </c>
      <c r="D157" s="148">
        <v>0.12071947423036999</v>
      </c>
      <c r="E157" s="149">
        <v>11564</v>
      </c>
      <c r="F157" s="149">
        <v>10168</v>
      </c>
      <c r="G157" s="10">
        <v>1967</v>
      </c>
      <c r="H157" s="59">
        <v>8.0889679715302503</v>
      </c>
      <c r="I157" s="142">
        <v>1.1034407727503801</v>
      </c>
      <c r="J157" s="10">
        <v>164</v>
      </c>
      <c r="K157" s="59">
        <v>7.9268292682926802</v>
      </c>
      <c r="L157" s="142">
        <v>1.0127737804878001</v>
      </c>
      <c r="M157" s="10">
        <v>94</v>
      </c>
      <c r="N157" s="59">
        <v>7.9574468085106398</v>
      </c>
      <c r="O157" s="142">
        <v>0.95365212765957497</v>
      </c>
      <c r="P157" s="10">
        <v>7943</v>
      </c>
      <c r="Q157" s="59">
        <v>8.1330731461664403</v>
      </c>
      <c r="R157" s="142">
        <v>1.0492230265642699</v>
      </c>
    </row>
    <row r="158" spans="2:18" s="1" customFormat="1" ht="11.85" customHeight="1" x14ac:dyDescent="0.2">
      <c r="B158" s="35"/>
      <c r="C158" s="17" t="s">
        <v>2993</v>
      </c>
      <c r="D158" s="148">
        <v>0.15494343334972899</v>
      </c>
      <c r="E158" s="149">
        <v>2033</v>
      </c>
      <c r="F158" s="149">
        <v>1718</v>
      </c>
      <c r="G158" s="10">
        <v>94</v>
      </c>
      <c r="H158" s="59">
        <v>7.3404255319148897</v>
      </c>
      <c r="I158" s="142">
        <v>0.91397340425531903</v>
      </c>
      <c r="J158" s="10">
        <v>17</v>
      </c>
      <c r="K158" s="59">
        <v>8.3529411764705905</v>
      </c>
      <c r="L158" s="142">
        <v>0.85675294117647105</v>
      </c>
      <c r="M158" s="10">
        <v>8</v>
      </c>
      <c r="N158" s="59">
        <v>11.125</v>
      </c>
      <c r="O158" s="142">
        <v>0.77882499999999999</v>
      </c>
      <c r="P158" s="10">
        <v>1599</v>
      </c>
      <c r="Q158" s="59">
        <v>8.1432145090681693</v>
      </c>
      <c r="R158" s="142">
        <v>0.94655071919949996</v>
      </c>
    </row>
    <row r="159" spans="2:18" s="1" customFormat="1" ht="11.85" customHeight="1" x14ac:dyDescent="0.2">
      <c r="B159" s="35"/>
      <c r="C159" s="17" t="s">
        <v>2994</v>
      </c>
      <c r="D159" s="148">
        <v>9.5800889877641807E-2</v>
      </c>
      <c r="E159" s="149">
        <v>7192</v>
      </c>
      <c r="F159" s="149">
        <v>6503</v>
      </c>
      <c r="G159" s="10">
        <v>124</v>
      </c>
      <c r="H159" s="59">
        <v>7.5645161290322598</v>
      </c>
      <c r="I159" s="142">
        <v>0.830133064516129</v>
      </c>
      <c r="J159" s="10">
        <v>132</v>
      </c>
      <c r="K159" s="59">
        <v>7.2575757575757596</v>
      </c>
      <c r="L159" s="142">
        <v>1.01398939393939</v>
      </c>
      <c r="M159" s="10">
        <v>34</v>
      </c>
      <c r="N159" s="59">
        <v>6.3529411764705896</v>
      </c>
      <c r="O159" s="142">
        <v>0.81970294117647002</v>
      </c>
      <c r="P159" s="10">
        <v>6213</v>
      </c>
      <c r="Q159" s="59">
        <v>7.1324641879929196</v>
      </c>
      <c r="R159" s="142">
        <v>0.84060165781425999</v>
      </c>
    </row>
    <row r="160" spans="2:18" s="1" customFormat="1" ht="11.85" customHeight="1" x14ac:dyDescent="0.2">
      <c r="B160" s="35"/>
      <c r="C160" s="17" t="s">
        <v>2995</v>
      </c>
      <c r="D160" s="148"/>
      <c r="E160" s="149">
        <v>537</v>
      </c>
      <c r="F160" s="149">
        <v>537</v>
      </c>
      <c r="G160" s="10">
        <v>9</v>
      </c>
      <c r="H160" s="59">
        <v>41</v>
      </c>
      <c r="I160" s="142">
        <v>0.88070000000000004</v>
      </c>
      <c r="J160" s="10">
        <v>4</v>
      </c>
      <c r="K160" s="59">
        <v>26.5</v>
      </c>
      <c r="L160" s="142">
        <v>0.83342499999999997</v>
      </c>
      <c r="M160" s="10"/>
      <c r="N160" s="59"/>
      <c r="O160" s="142"/>
      <c r="P160" s="10">
        <v>524</v>
      </c>
      <c r="Q160" s="59">
        <v>27.700381679389299</v>
      </c>
      <c r="R160" s="142">
        <v>0.88530381679389303</v>
      </c>
    </row>
    <row r="161" spans="2:18" s="1" customFormat="1" ht="11.85" customHeight="1" x14ac:dyDescent="0.2">
      <c r="B161" s="35"/>
      <c r="C161" s="17" t="s">
        <v>2996</v>
      </c>
      <c r="D161" s="148">
        <v>8.2637729549248806E-2</v>
      </c>
      <c r="E161" s="149">
        <v>2396</v>
      </c>
      <c r="F161" s="149">
        <v>2198</v>
      </c>
      <c r="G161" s="10">
        <v>332</v>
      </c>
      <c r="H161" s="59">
        <v>9.4849397590361502</v>
      </c>
      <c r="I161" s="142">
        <v>1.1382644578313299</v>
      </c>
      <c r="J161" s="10">
        <v>10</v>
      </c>
      <c r="K161" s="59">
        <v>7.9</v>
      </c>
      <c r="L161" s="142">
        <v>1.4741599999999999</v>
      </c>
      <c r="M161" s="10">
        <v>8</v>
      </c>
      <c r="N161" s="59">
        <v>12.125</v>
      </c>
      <c r="O161" s="142">
        <v>1.0475000000000001</v>
      </c>
      <c r="P161" s="10">
        <v>1848</v>
      </c>
      <c r="Q161" s="59">
        <v>9.3095238095238102</v>
      </c>
      <c r="R161" s="142">
        <v>1.09558322510823</v>
      </c>
    </row>
    <row r="162" spans="2:18" s="1" customFormat="1" ht="11.85" customHeight="1" x14ac:dyDescent="0.2">
      <c r="B162" s="35"/>
      <c r="C162" s="17" t="s">
        <v>2997</v>
      </c>
      <c r="D162" s="148">
        <v>0.16174298375184601</v>
      </c>
      <c r="E162" s="149">
        <v>4062</v>
      </c>
      <c r="F162" s="149">
        <v>3405</v>
      </c>
      <c r="G162" s="10">
        <v>177</v>
      </c>
      <c r="H162" s="59">
        <v>10.3333333333333</v>
      </c>
      <c r="I162" s="142">
        <v>1.09426892655367</v>
      </c>
      <c r="J162" s="10">
        <v>30</v>
      </c>
      <c r="K162" s="59">
        <v>9.5333333333333297</v>
      </c>
      <c r="L162" s="142">
        <v>0.98268666666666704</v>
      </c>
      <c r="M162" s="10">
        <v>24</v>
      </c>
      <c r="N162" s="59">
        <v>8.6666666666666696</v>
      </c>
      <c r="O162" s="142">
        <v>0.98374166666666696</v>
      </c>
      <c r="P162" s="10">
        <v>3174</v>
      </c>
      <c r="Q162" s="59">
        <v>10.0730938878387</v>
      </c>
      <c r="R162" s="142">
        <v>1.0295593887838701</v>
      </c>
    </row>
    <row r="163" spans="2:18" s="1" customFormat="1" ht="11.85" customHeight="1" x14ac:dyDescent="0.2">
      <c r="B163" s="35"/>
      <c r="C163" s="17" t="s">
        <v>2998</v>
      </c>
      <c r="D163" s="148">
        <v>9.6241258741258801E-2</v>
      </c>
      <c r="E163" s="149">
        <v>11440</v>
      </c>
      <c r="F163" s="149">
        <v>10339</v>
      </c>
      <c r="G163" s="10">
        <v>347</v>
      </c>
      <c r="H163" s="59">
        <v>8.0461095100864597</v>
      </c>
      <c r="I163" s="142">
        <v>1.3837780979827099</v>
      </c>
      <c r="J163" s="10">
        <v>151</v>
      </c>
      <c r="K163" s="59">
        <v>7.8211920529801304</v>
      </c>
      <c r="L163" s="142">
        <v>1.4406748344370901</v>
      </c>
      <c r="M163" s="10">
        <v>84</v>
      </c>
      <c r="N163" s="59">
        <v>8.1666666666666696</v>
      </c>
      <c r="O163" s="142">
        <v>1.2664833333333301</v>
      </c>
      <c r="P163" s="10">
        <v>9757</v>
      </c>
      <c r="Q163" s="59">
        <v>6.9203648662498702</v>
      </c>
      <c r="R163" s="142">
        <v>1.1739563390386401</v>
      </c>
    </row>
    <row r="164" spans="2:18" s="1" customFormat="1" ht="11.85" customHeight="1" x14ac:dyDescent="0.2">
      <c r="B164" s="35"/>
      <c r="C164" s="17" t="s">
        <v>2999</v>
      </c>
      <c r="D164" s="148">
        <v>0.11059595160013599</v>
      </c>
      <c r="E164" s="149">
        <v>8843</v>
      </c>
      <c r="F164" s="149">
        <v>7865</v>
      </c>
      <c r="G164" s="10">
        <v>1243</v>
      </c>
      <c r="H164" s="59">
        <v>5.8938053097345096</v>
      </c>
      <c r="I164" s="142">
        <v>1.06702695092518</v>
      </c>
      <c r="J164" s="10">
        <v>83</v>
      </c>
      <c r="K164" s="59">
        <v>5.9277108433734904</v>
      </c>
      <c r="L164" s="142">
        <v>1.2464445783132501</v>
      </c>
      <c r="M164" s="10">
        <v>52</v>
      </c>
      <c r="N164" s="59">
        <v>5.8269230769230802</v>
      </c>
      <c r="O164" s="142">
        <v>1.00816538461538</v>
      </c>
      <c r="P164" s="10">
        <v>6487</v>
      </c>
      <c r="Q164" s="59">
        <v>6.5111761985509498</v>
      </c>
      <c r="R164" s="142">
        <v>1.12066089101279</v>
      </c>
    </row>
    <row r="165" spans="2:18" s="1" customFormat="1" ht="11.85" customHeight="1" x14ac:dyDescent="0.2">
      <c r="B165" s="35"/>
      <c r="C165" s="17" t="s">
        <v>3000</v>
      </c>
      <c r="D165" s="148"/>
      <c r="E165" s="149">
        <v>347</v>
      </c>
      <c r="F165" s="149">
        <v>347</v>
      </c>
      <c r="G165" s="10">
        <v>27</v>
      </c>
      <c r="H165" s="59">
        <v>9.3703703703703702</v>
      </c>
      <c r="I165" s="142">
        <v>0.47589999999999999</v>
      </c>
      <c r="J165" s="10">
        <v>1</v>
      </c>
      <c r="K165" s="59">
        <v>42</v>
      </c>
      <c r="L165" s="142">
        <v>0.47589999999999999</v>
      </c>
      <c r="M165" s="10">
        <v>1</v>
      </c>
      <c r="N165" s="59">
        <v>21</v>
      </c>
      <c r="O165" s="142">
        <v>0.47589999999999999</v>
      </c>
      <c r="P165" s="10">
        <v>318</v>
      </c>
      <c r="Q165" s="59">
        <v>12.6069182389937</v>
      </c>
      <c r="R165" s="142">
        <v>0.47861603773584899</v>
      </c>
    </row>
    <row r="166" spans="2:18" s="1" customFormat="1" ht="11.85" customHeight="1" x14ac:dyDescent="0.2">
      <c r="B166" s="35"/>
      <c r="C166" s="17" t="s">
        <v>3001</v>
      </c>
      <c r="D166" s="148">
        <v>0.125360076816388</v>
      </c>
      <c r="E166" s="149">
        <v>9373</v>
      </c>
      <c r="F166" s="149">
        <v>8198</v>
      </c>
      <c r="G166" s="10">
        <v>1233</v>
      </c>
      <c r="H166" s="59">
        <v>5.4160583941605802</v>
      </c>
      <c r="I166" s="142">
        <v>0.94292579075425798</v>
      </c>
      <c r="J166" s="10">
        <v>255</v>
      </c>
      <c r="K166" s="59">
        <v>6.2666666666666702</v>
      </c>
      <c r="L166" s="142">
        <v>1.1596415686274499</v>
      </c>
      <c r="M166" s="10">
        <v>150</v>
      </c>
      <c r="N166" s="59">
        <v>5.8</v>
      </c>
      <c r="O166" s="142">
        <v>1.1476820000000001</v>
      </c>
      <c r="P166" s="10">
        <v>6560</v>
      </c>
      <c r="Q166" s="59">
        <v>6.6384146341463399</v>
      </c>
      <c r="R166" s="142">
        <v>1.13254838414634</v>
      </c>
    </row>
    <row r="167" spans="2:18" s="1" customFormat="1" ht="11.85" customHeight="1" x14ac:dyDescent="0.2">
      <c r="B167" s="35"/>
      <c r="C167" s="17" t="s">
        <v>3002</v>
      </c>
      <c r="D167" s="148">
        <v>6.4098413726125E-2</v>
      </c>
      <c r="E167" s="149">
        <v>6178</v>
      </c>
      <c r="F167" s="149">
        <v>5782</v>
      </c>
      <c r="G167" s="10">
        <v>102</v>
      </c>
      <c r="H167" s="59">
        <v>6.6078431372548998</v>
      </c>
      <c r="I167" s="142">
        <v>1.1890058823529399</v>
      </c>
      <c r="J167" s="10">
        <v>167</v>
      </c>
      <c r="K167" s="59">
        <v>5.5868263473053901</v>
      </c>
      <c r="L167" s="142">
        <v>0.91454251497006001</v>
      </c>
      <c r="M167" s="10">
        <v>90</v>
      </c>
      <c r="N167" s="59">
        <v>5.8</v>
      </c>
      <c r="O167" s="142">
        <v>1.2147300000000001</v>
      </c>
      <c r="P167" s="10">
        <v>5423</v>
      </c>
      <c r="Q167" s="59">
        <v>6.8382813940623297</v>
      </c>
      <c r="R167" s="142">
        <v>1.0481888438133899</v>
      </c>
    </row>
    <row r="168" spans="2:18" s="1" customFormat="1" ht="11.85" customHeight="1" x14ac:dyDescent="0.2">
      <c r="B168" s="35"/>
      <c r="C168" s="17" t="s">
        <v>3003</v>
      </c>
      <c r="D168" s="148">
        <v>7.63358778625954E-3</v>
      </c>
      <c r="E168" s="149">
        <v>262</v>
      </c>
      <c r="F168" s="149">
        <v>260</v>
      </c>
      <c r="G168" s="10">
        <v>5</v>
      </c>
      <c r="H168" s="59">
        <v>16.2</v>
      </c>
      <c r="I168" s="142">
        <v>0.67552000000000001</v>
      </c>
      <c r="J168" s="10">
        <v>1</v>
      </c>
      <c r="K168" s="59">
        <v>5</v>
      </c>
      <c r="L168" s="142">
        <v>0.77969999999999995</v>
      </c>
      <c r="M168" s="10"/>
      <c r="N168" s="59"/>
      <c r="O168" s="142"/>
      <c r="P168" s="10">
        <v>254</v>
      </c>
      <c r="Q168" s="59">
        <v>21.492125984251999</v>
      </c>
      <c r="R168" s="142">
        <v>0.72348346456692902</v>
      </c>
    </row>
    <row r="169" spans="2:18" s="1" customFormat="1" ht="11.85" customHeight="1" x14ac:dyDescent="0.2">
      <c r="B169" s="35"/>
      <c r="C169" s="17" t="s">
        <v>3004</v>
      </c>
      <c r="D169" s="148">
        <v>5.1255009491668398E-2</v>
      </c>
      <c r="E169" s="149">
        <v>4741</v>
      </c>
      <c r="F169" s="149">
        <v>4498</v>
      </c>
      <c r="G169" s="10">
        <v>324</v>
      </c>
      <c r="H169" s="59">
        <v>8.3364197530864192</v>
      </c>
      <c r="I169" s="142">
        <v>0.946796604938272</v>
      </c>
      <c r="J169" s="10">
        <v>65</v>
      </c>
      <c r="K169" s="59">
        <v>8.4769230769230806</v>
      </c>
      <c r="L169" s="142">
        <v>0.81161230769230797</v>
      </c>
      <c r="M169" s="10">
        <v>26</v>
      </c>
      <c r="N169" s="59">
        <v>16.653846153846199</v>
      </c>
      <c r="O169" s="142">
        <v>0.77218461538461503</v>
      </c>
      <c r="P169" s="10">
        <v>4083</v>
      </c>
      <c r="Q169" s="59">
        <v>9.8273328434974303</v>
      </c>
      <c r="R169" s="142">
        <v>0.94580080822924295</v>
      </c>
    </row>
    <row r="170" spans="2:18" s="1" customFormat="1" ht="11.85" customHeight="1" x14ac:dyDescent="0.2">
      <c r="B170" s="35"/>
      <c r="C170" s="17" t="s">
        <v>3005</v>
      </c>
      <c r="D170" s="148">
        <v>2.4449877750611301E-2</v>
      </c>
      <c r="E170" s="149">
        <v>409</v>
      </c>
      <c r="F170" s="149">
        <v>399</v>
      </c>
      <c r="G170" s="10">
        <v>18</v>
      </c>
      <c r="H170" s="59">
        <v>4.8333333333333304</v>
      </c>
      <c r="I170" s="142">
        <v>0.73496111111111095</v>
      </c>
      <c r="J170" s="10">
        <v>10</v>
      </c>
      <c r="K170" s="59">
        <v>6.5</v>
      </c>
      <c r="L170" s="142">
        <v>0.69545000000000001</v>
      </c>
      <c r="M170" s="10">
        <v>3</v>
      </c>
      <c r="N170" s="59">
        <v>16</v>
      </c>
      <c r="O170" s="142">
        <v>0.61403333333333299</v>
      </c>
      <c r="P170" s="10">
        <v>368</v>
      </c>
      <c r="Q170" s="59">
        <v>13.774456521739101</v>
      </c>
      <c r="R170" s="142">
        <v>0.70238750000000005</v>
      </c>
    </row>
    <row r="171" spans="2:18" s="1" customFormat="1" ht="11.85" customHeight="1" x14ac:dyDescent="0.2">
      <c r="B171" s="35"/>
      <c r="C171" s="17" t="s">
        <v>3006</v>
      </c>
      <c r="D171" s="148">
        <v>5.9983788165360701E-2</v>
      </c>
      <c r="E171" s="149">
        <v>3701</v>
      </c>
      <c r="F171" s="149">
        <v>3479</v>
      </c>
      <c r="G171" s="10">
        <v>64</v>
      </c>
      <c r="H171" s="59">
        <v>13.015625</v>
      </c>
      <c r="I171" s="142">
        <v>1.4690140625000001</v>
      </c>
      <c r="J171" s="10">
        <v>57</v>
      </c>
      <c r="K171" s="59">
        <v>11.6842105263158</v>
      </c>
      <c r="L171" s="142">
        <v>1.5018508771929799</v>
      </c>
      <c r="M171" s="10">
        <v>3</v>
      </c>
      <c r="N171" s="59">
        <v>15.3333333333333</v>
      </c>
      <c r="O171" s="142">
        <v>1.1358999999999999</v>
      </c>
      <c r="P171" s="10">
        <v>3355</v>
      </c>
      <c r="Q171" s="59">
        <v>10.8503725782414</v>
      </c>
      <c r="R171" s="142">
        <v>1.0810587481371099</v>
      </c>
    </row>
    <row r="172" spans="2:18" s="1" customFormat="1" ht="11.85" customHeight="1" x14ac:dyDescent="0.2">
      <c r="B172" s="35"/>
      <c r="C172" s="17" t="s">
        <v>3007</v>
      </c>
      <c r="D172" s="148">
        <v>0.111387989035634</v>
      </c>
      <c r="E172" s="149">
        <v>4013</v>
      </c>
      <c r="F172" s="149">
        <v>3566</v>
      </c>
      <c r="G172" s="10">
        <v>953</v>
      </c>
      <c r="H172" s="59">
        <v>5.24554039874082</v>
      </c>
      <c r="I172" s="142">
        <v>0.79457764952780696</v>
      </c>
      <c r="J172" s="10">
        <v>41</v>
      </c>
      <c r="K172" s="59">
        <v>5.3414634146341502</v>
      </c>
      <c r="L172" s="142">
        <v>0.93310000000000004</v>
      </c>
      <c r="M172" s="10">
        <v>41</v>
      </c>
      <c r="N172" s="59">
        <v>7.9756097560975601</v>
      </c>
      <c r="O172" s="142">
        <v>0.80029268292682898</v>
      </c>
      <c r="P172" s="10">
        <v>2531</v>
      </c>
      <c r="Q172" s="59">
        <v>7.0995653891742396</v>
      </c>
      <c r="R172" s="142">
        <v>0.79440881074674097</v>
      </c>
    </row>
    <row r="173" spans="2:18" s="1" customFormat="1" ht="11.85" customHeight="1" x14ac:dyDescent="0.2">
      <c r="B173" s="35"/>
      <c r="C173" s="17" t="s">
        <v>3008</v>
      </c>
      <c r="D173" s="148">
        <v>0.108581862446744</v>
      </c>
      <c r="E173" s="149">
        <v>8215</v>
      </c>
      <c r="F173" s="149">
        <v>7323</v>
      </c>
      <c r="G173" s="10">
        <v>1056</v>
      </c>
      <c r="H173" s="59">
        <v>7.4791666666666696</v>
      </c>
      <c r="I173" s="142">
        <v>1.0443803030303001</v>
      </c>
      <c r="J173" s="10">
        <v>172</v>
      </c>
      <c r="K173" s="59">
        <v>12.738372093023299</v>
      </c>
      <c r="L173" s="142">
        <v>1.2151587209302299</v>
      </c>
      <c r="M173" s="10">
        <v>62</v>
      </c>
      <c r="N173" s="59">
        <v>12.4032258064516</v>
      </c>
      <c r="O173" s="142">
        <v>0.93239838709677403</v>
      </c>
      <c r="P173" s="10">
        <v>6033</v>
      </c>
      <c r="Q173" s="59">
        <v>5.9048566219128098</v>
      </c>
      <c r="R173" s="142">
        <v>0.71727130780706105</v>
      </c>
    </row>
    <row r="174" spans="2:18" s="1" customFormat="1" ht="11.85" customHeight="1" x14ac:dyDescent="0.2">
      <c r="B174" s="35"/>
      <c r="C174" s="17" t="s">
        <v>3009</v>
      </c>
      <c r="D174" s="148">
        <v>4.6620046620046603E-3</v>
      </c>
      <c r="E174" s="149">
        <v>429</v>
      </c>
      <c r="F174" s="149">
        <v>427</v>
      </c>
      <c r="G174" s="10">
        <v>24</v>
      </c>
      <c r="H174" s="59">
        <v>26.9166666666667</v>
      </c>
      <c r="I174" s="142">
        <v>0.85437916666666702</v>
      </c>
      <c r="J174" s="10">
        <v>15</v>
      </c>
      <c r="K174" s="59">
        <v>25.066666666666698</v>
      </c>
      <c r="L174" s="142">
        <v>0.86224666666666605</v>
      </c>
      <c r="M174" s="10">
        <v>1</v>
      </c>
      <c r="N174" s="59">
        <v>185</v>
      </c>
      <c r="O174" s="142">
        <v>0.80149999999999999</v>
      </c>
      <c r="P174" s="10">
        <v>387</v>
      </c>
      <c r="Q174" s="59">
        <v>28.992248062015499</v>
      </c>
      <c r="R174" s="142">
        <v>0.871915762273902</v>
      </c>
    </row>
    <row r="175" spans="2:18" s="1" customFormat="1" ht="11.85" customHeight="1" x14ac:dyDescent="0.2">
      <c r="B175" s="35"/>
      <c r="C175" s="17" t="s">
        <v>3010</v>
      </c>
      <c r="D175" s="148">
        <v>0.16836577077540901</v>
      </c>
      <c r="E175" s="149">
        <v>9711</v>
      </c>
      <c r="F175" s="149">
        <v>8076</v>
      </c>
      <c r="G175" s="10">
        <v>612</v>
      </c>
      <c r="H175" s="59">
        <v>5.5163398692810501</v>
      </c>
      <c r="I175" s="142">
        <v>1.2080017973856201</v>
      </c>
      <c r="J175" s="10">
        <v>126</v>
      </c>
      <c r="K175" s="59">
        <v>6.5158730158730203</v>
      </c>
      <c r="L175" s="142">
        <v>1.31609603174603</v>
      </c>
      <c r="M175" s="10">
        <v>30</v>
      </c>
      <c r="N175" s="59">
        <v>6.1666666666666696</v>
      </c>
      <c r="O175" s="142">
        <v>1.44387333333333</v>
      </c>
      <c r="P175" s="10">
        <v>7308</v>
      </c>
      <c r="Q175" s="59">
        <v>6.5963327859879604</v>
      </c>
      <c r="R175" s="142">
        <v>1.0969934865900399</v>
      </c>
    </row>
    <row r="176" spans="2:18" s="1" customFormat="1" ht="11.85" customHeight="1" x14ac:dyDescent="0.2">
      <c r="B176" s="35"/>
      <c r="C176" s="17" t="s">
        <v>3011</v>
      </c>
      <c r="D176" s="148">
        <v>7.2727272727272701E-3</v>
      </c>
      <c r="E176" s="149">
        <v>1650</v>
      </c>
      <c r="F176" s="149">
        <v>1638</v>
      </c>
      <c r="G176" s="10">
        <v>706</v>
      </c>
      <c r="H176" s="59">
        <v>16.821529745042501</v>
      </c>
      <c r="I176" s="142">
        <v>0.92480283286119003</v>
      </c>
      <c r="J176" s="10">
        <v>33</v>
      </c>
      <c r="K176" s="59">
        <v>12.181818181818199</v>
      </c>
      <c r="L176" s="142">
        <v>0.83719393939393905</v>
      </c>
      <c r="M176" s="10">
        <v>3</v>
      </c>
      <c r="N176" s="59">
        <v>9.6666666666666696</v>
      </c>
      <c r="O176" s="142">
        <v>0.62393333333333301</v>
      </c>
      <c r="P176" s="10">
        <v>896</v>
      </c>
      <c r="Q176" s="59">
        <v>17.452008928571399</v>
      </c>
      <c r="R176" s="142">
        <v>0.85089319196428603</v>
      </c>
    </row>
    <row r="177" spans="2:18" s="1" customFormat="1" ht="11.85" customHeight="1" x14ac:dyDescent="0.2">
      <c r="B177" s="35"/>
      <c r="C177" s="17" t="s">
        <v>3012</v>
      </c>
      <c r="D177" s="148">
        <v>1.92012288786482E-2</v>
      </c>
      <c r="E177" s="149">
        <v>1302</v>
      </c>
      <c r="F177" s="149">
        <v>1277</v>
      </c>
      <c r="G177" s="10">
        <v>53</v>
      </c>
      <c r="H177" s="59">
        <v>11.679245283018901</v>
      </c>
      <c r="I177" s="142">
        <v>0.84813773584905705</v>
      </c>
      <c r="J177" s="10">
        <v>34</v>
      </c>
      <c r="K177" s="59">
        <v>17.588235294117599</v>
      </c>
      <c r="L177" s="142">
        <v>0.81090882352941196</v>
      </c>
      <c r="M177" s="10">
        <v>3</v>
      </c>
      <c r="N177" s="59">
        <v>6.6666666666666696</v>
      </c>
      <c r="O177" s="142">
        <v>1.0437333333333301</v>
      </c>
      <c r="P177" s="10">
        <v>1187</v>
      </c>
      <c r="Q177" s="59">
        <v>13.7885425442292</v>
      </c>
      <c r="R177" s="142">
        <v>0.86816006739679896</v>
      </c>
    </row>
    <row r="178" spans="2:18" s="1" customFormat="1" ht="11.85" customHeight="1" x14ac:dyDescent="0.2">
      <c r="B178" s="35"/>
      <c r="C178" s="17" t="s">
        <v>3013</v>
      </c>
      <c r="D178" s="148">
        <v>8.95348837209302E-2</v>
      </c>
      <c r="E178" s="149">
        <v>860</v>
      </c>
      <c r="F178" s="149">
        <v>783</v>
      </c>
      <c r="G178" s="10">
        <v>59</v>
      </c>
      <c r="H178" s="59">
        <v>13.338983050847499</v>
      </c>
      <c r="I178" s="142">
        <v>1.0355152542372901</v>
      </c>
      <c r="J178" s="10">
        <v>81</v>
      </c>
      <c r="K178" s="59">
        <v>11.530864197530899</v>
      </c>
      <c r="L178" s="142">
        <v>0.95109999999999995</v>
      </c>
      <c r="M178" s="10">
        <v>2</v>
      </c>
      <c r="N178" s="59">
        <v>6.5</v>
      </c>
      <c r="O178" s="142">
        <v>0.93874999999999997</v>
      </c>
      <c r="P178" s="10">
        <v>641</v>
      </c>
      <c r="Q178" s="59">
        <v>11.390015600624</v>
      </c>
      <c r="R178" s="142">
        <v>0.97325631825272996</v>
      </c>
    </row>
    <row r="179" spans="2:18" s="1" customFormat="1" ht="11.85" customHeight="1" x14ac:dyDescent="0.2">
      <c r="B179" s="35"/>
      <c r="C179" s="17" t="s">
        <v>3014</v>
      </c>
      <c r="D179" s="148">
        <v>0.124318294496777</v>
      </c>
      <c r="E179" s="149">
        <v>8068</v>
      </c>
      <c r="F179" s="149">
        <v>7065</v>
      </c>
      <c r="G179" s="10">
        <v>452</v>
      </c>
      <c r="H179" s="59">
        <v>8.6327433628318602</v>
      </c>
      <c r="I179" s="142">
        <v>1.1601915929203499</v>
      </c>
      <c r="J179" s="10">
        <v>201</v>
      </c>
      <c r="K179" s="59">
        <v>7.5024875621890601</v>
      </c>
      <c r="L179" s="142">
        <v>1.1351970149253701</v>
      </c>
      <c r="M179" s="10">
        <v>85</v>
      </c>
      <c r="N179" s="59">
        <v>8.8470588235294105</v>
      </c>
      <c r="O179" s="142">
        <v>0.95538000000000001</v>
      </c>
      <c r="P179" s="10">
        <v>6327</v>
      </c>
      <c r="Q179" s="59">
        <v>9.1296032874980302</v>
      </c>
      <c r="R179" s="142">
        <v>1.1201913387071301</v>
      </c>
    </row>
    <row r="180" spans="2:18" s="1" customFormat="1" ht="11.85" customHeight="1" x14ac:dyDescent="0.2">
      <c r="B180" s="35"/>
      <c r="C180" s="17" t="s">
        <v>3015</v>
      </c>
      <c r="D180" s="148">
        <v>7.3113207547169795E-2</v>
      </c>
      <c r="E180" s="149">
        <v>8904</v>
      </c>
      <c r="F180" s="149">
        <v>8253</v>
      </c>
      <c r="G180" s="10">
        <v>341</v>
      </c>
      <c r="H180" s="59">
        <v>10.287390029325501</v>
      </c>
      <c r="I180" s="142">
        <v>1.2708120234604099</v>
      </c>
      <c r="J180" s="10">
        <v>944</v>
      </c>
      <c r="K180" s="59">
        <v>7.4353813559321997</v>
      </c>
      <c r="L180" s="142">
        <v>0.98720540254237299</v>
      </c>
      <c r="M180" s="10">
        <v>99</v>
      </c>
      <c r="N180" s="59">
        <v>9.4747474747474705</v>
      </c>
      <c r="O180" s="142">
        <v>0.92937272727272702</v>
      </c>
      <c r="P180" s="10">
        <v>6869</v>
      </c>
      <c r="Q180" s="59">
        <v>9.5077886155190008</v>
      </c>
      <c r="R180" s="142">
        <v>1.1021236424515899</v>
      </c>
    </row>
    <row r="181" spans="2:18" s="1" customFormat="1" ht="11.85" customHeight="1" x14ac:dyDescent="0.2">
      <c r="B181" s="35"/>
      <c r="C181" s="17" t="s">
        <v>3016</v>
      </c>
      <c r="D181" s="148">
        <v>3.0499999999999999E-2</v>
      </c>
      <c r="E181" s="149">
        <v>2000</v>
      </c>
      <c r="F181" s="149">
        <v>1939</v>
      </c>
      <c r="G181" s="10">
        <v>60</v>
      </c>
      <c r="H181" s="59">
        <v>10.4333333333333</v>
      </c>
      <c r="I181" s="142">
        <v>0.91578333333333295</v>
      </c>
      <c r="J181" s="10">
        <v>47</v>
      </c>
      <c r="K181" s="59">
        <v>14.106382978723399</v>
      </c>
      <c r="L181" s="142">
        <v>0.89481702127659601</v>
      </c>
      <c r="M181" s="10">
        <v>8</v>
      </c>
      <c r="N181" s="59">
        <v>8.625</v>
      </c>
      <c r="O181" s="142">
        <v>0.92902499999999999</v>
      </c>
      <c r="P181" s="10">
        <v>1824</v>
      </c>
      <c r="Q181" s="59">
        <v>13.6907894736842</v>
      </c>
      <c r="R181" s="142">
        <v>0.95445833333333296</v>
      </c>
    </row>
    <row r="182" spans="2:18" s="1" customFormat="1" ht="11.85" customHeight="1" x14ac:dyDescent="0.2">
      <c r="B182" s="35"/>
      <c r="C182" s="17" t="s">
        <v>3017</v>
      </c>
      <c r="D182" s="148">
        <v>0.12555151327502101</v>
      </c>
      <c r="E182" s="149">
        <v>12919</v>
      </c>
      <c r="F182" s="149">
        <v>11297</v>
      </c>
      <c r="G182" s="10">
        <v>820</v>
      </c>
      <c r="H182" s="59">
        <v>7.6439024390243899</v>
      </c>
      <c r="I182" s="142">
        <v>1.26365548780488</v>
      </c>
      <c r="J182" s="10">
        <v>231</v>
      </c>
      <c r="K182" s="59">
        <v>6.6709956709956701</v>
      </c>
      <c r="L182" s="142">
        <v>1.3268458874458899</v>
      </c>
      <c r="M182" s="10">
        <v>40</v>
      </c>
      <c r="N182" s="59">
        <v>8.6</v>
      </c>
      <c r="O182" s="142">
        <v>1.1040224999999999</v>
      </c>
      <c r="P182" s="10">
        <v>10206</v>
      </c>
      <c r="Q182" s="59">
        <v>8.2964922594552206</v>
      </c>
      <c r="R182" s="142">
        <v>1.19255928865373</v>
      </c>
    </row>
    <row r="183" spans="2:18" s="1" customFormat="1" ht="11.85" customHeight="1" x14ac:dyDescent="0.2">
      <c r="B183" s="35"/>
      <c r="C183" s="17" t="s">
        <v>3018</v>
      </c>
      <c r="D183" s="148">
        <v>2.8637770897832801E-2</v>
      </c>
      <c r="E183" s="149">
        <v>1292</v>
      </c>
      <c r="F183" s="149">
        <v>1255</v>
      </c>
      <c r="G183" s="10">
        <v>421</v>
      </c>
      <c r="H183" s="59">
        <v>21.3824228028504</v>
      </c>
      <c r="I183" s="142">
        <v>0.87316959619952506</v>
      </c>
      <c r="J183" s="10">
        <v>44</v>
      </c>
      <c r="K183" s="59">
        <v>21.136363636363601</v>
      </c>
      <c r="L183" s="142">
        <v>0.81594318181818204</v>
      </c>
      <c r="M183" s="10"/>
      <c r="N183" s="59"/>
      <c r="O183" s="142"/>
      <c r="P183" s="10">
        <v>790</v>
      </c>
      <c r="Q183" s="59">
        <v>21.5822784810127</v>
      </c>
      <c r="R183" s="142">
        <v>1.08035240506329</v>
      </c>
    </row>
    <row r="184" spans="2:18" s="1" customFormat="1" ht="11.85" customHeight="1" x14ac:dyDescent="0.2">
      <c r="B184" s="35"/>
      <c r="C184" s="17" t="s">
        <v>3019</v>
      </c>
      <c r="D184" s="148">
        <v>0.12173290368779099</v>
      </c>
      <c r="E184" s="149">
        <v>2793</v>
      </c>
      <c r="F184" s="149">
        <v>2453</v>
      </c>
      <c r="G184" s="10">
        <v>315</v>
      </c>
      <c r="H184" s="59">
        <v>4.2571428571428598</v>
      </c>
      <c r="I184" s="142">
        <v>0.66015619047619101</v>
      </c>
      <c r="J184" s="10">
        <v>22</v>
      </c>
      <c r="K184" s="59">
        <v>4.5</v>
      </c>
      <c r="L184" s="142">
        <v>0.68715454545454602</v>
      </c>
      <c r="M184" s="10">
        <v>20</v>
      </c>
      <c r="N184" s="59">
        <v>4.3</v>
      </c>
      <c r="O184" s="142">
        <v>0.66950500000000002</v>
      </c>
      <c r="P184" s="10">
        <v>2096</v>
      </c>
      <c r="Q184" s="59">
        <v>6.5644083969465701</v>
      </c>
      <c r="R184" s="142">
        <v>0.79604527671755698</v>
      </c>
    </row>
    <row r="185" spans="2:18" s="1" customFormat="1" ht="11.85" customHeight="1" x14ac:dyDescent="0.2">
      <c r="B185" s="35"/>
      <c r="C185" s="17" t="s">
        <v>3020</v>
      </c>
      <c r="D185" s="148">
        <v>2.1691973969631198E-3</v>
      </c>
      <c r="E185" s="149">
        <v>461</v>
      </c>
      <c r="F185" s="149">
        <v>460</v>
      </c>
      <c r="G185" s="10">
        <v>17</v>
      </c>
      <c r="H185" s="59">
        <v>35.764705882352899</v>
      </c>
      <c r="I185" s="142">
        <v>0.82447647058823503</v>
      </c>
      <c r="J185" s="10">
        <v>44</v>
      </c>
      <c r="K185" s="59">
        <v>24.75</v>
      </c>
      <c r="L185" s="142">
        <v>0.814695454545454</v>
      </c>
      <c r="M185" s="10">
        <v>6</v>
      </c>
      <c r="N185" s="59">
        <v>37.3333333333333</v>
      </c>
      <c r="O185" s="142">
        <v>0.77246666666666697</v>
      </c>
      <c r="P185" s="10">
        <v>393</v>
      </c>
      <c r="Q185" s="59">
        <v>35.946564885496201</v>
      </c>
      <c r="R185" s="142">
        <v>0.91527786259541999</v>
      </c>
    </row>
    <row r="186" spans="2:18" s="1" customFormat="1" ht="11.85" customHeight="1" x14ac:dyDescent="0.2">
      <c r="B186" s="35"/>
      <c r="C186" s="17" t="s">
        <v>3021</v>
      </c>
      <c r="D186" s="148">
        <v>6.9521497919556197E-2</v>
      </c>
      <c r="E186" s="149">
        <v>5768</v>
      </c>
      <c r="F186" s="149">
        <v>5367</v>
      </c>
      <c r="G186" s="10">
        <v>23</v>
      </c>
      <c r="H186" s="59">
        <v>8.2608695652173907</v>
      </c>
      <c r="I186" s="142">
        <v>1.25305217391304</v>
      </c>
      <c r="J186" s="10">
        <v>1036</v>
      </c>
      <c r="K186" s="59">
        <v>5.7741312741312703</v>
      </c>
      <c r="L186" s="142">
        <v>0.85845038610038604</v>
      </c>
      <c r="M186" s="10">
        <v>27</v>
      </c>
      <c r="N186" s="59">
        <v>4.92592592592593</v>
      </c>
      <c r="O186" s="142">
        <v>0.86047037037037</v>
      </c>
      <c r="P186" s="10">
        <v>4281</v>
      </c>
      <c r="Q186" s="59">
        <v>7.9385657556645697</v>
      </c>
      <c r="R186" s="142">
        <v>1.1515683485167001</v>
      </c>
    </row>
    <row r="187" spans="2:18" s="1" customFormat="1" ht="11.85" customHeight="1" x14ac:dyDescent="0.2">
      <c r="B187" s="35"/>
      <c r="C187" s="17" t="s">
        <v>3022</v>
      </c>
      <c r="D187" s="148">
        <v>8.3264633140972794E-2</v>
      </c>
      <c r="E187" s="149">
        <v>4852</v>
      </c>
      <c r="F187" s="149">
        <v>4448</v>
      </c>
      <c r="G187" s="10">
        <v>56</v>
      </c>
      <c r="H187" s="59">
        <v>7.375</v>
      </c>
      <c r="I187" s="142">
        <v>1.1763089285714301</v>
      </c>
      <c r="J187" s="10">
        <v>267</v>
      </c>
      <c r="K187" s="59">
        <v>6.5655430711610503</v>
      </c>
      <c r="L187" s="142">
        <v>1.0568756554307099</v>
      </c>
      <c r="M187" s="10">
        <v>15</v>
      </c>
      <c r="N187" s="59">
        <v>5.2</v>
      </c>
      <c r="O187" s="142">
        <v>0.871933333333333</v>
      </c>
      <c r="P187" s="10">
        <v>4110</v>
      </c>
      <c r="Q187" s="59">
        <v>8.5029197080292001</v>
      </c>
      <c r="R187" s="142">
        <v>1.13903683698297</v>
      </c>
    </row>
    <row r="188" spans="2:18" s="1" customFormat="1" ht="11.85" customHeight="1" x14ac:dyDescent="0.2">
      <c r="B188" s="35"/>
      <c r="C188" s="17" t="s">
        <v>3023</v>
      </c>
      <c r="D188" s="148">
        <v>5.2553349612485402E-2</v>
      </c>
      <c r="E188" s="149">
        <v>9419</v>
      </c>
      <c r="F188" s="149">
        <v>8924</v>
      </c>
      <c r="G188" s="10">
        <v>1397</v>
      </c>
      <c r="H188" s="59">
        <v>7.2541159627773801</v>
      </c>
      <c r="I188" s="142">
        <v>0.96326628489620703</v>
      </c>
      <c r="J188" s="10">
        <v>92</v>
      </c>
      <c r="K188" s="59">
        <v>6.1847826086956497</v>
      </c>
      <c r="L188" s="142">
        <v>0.93455326086956503</v>
      </c>
      <c r="M188" s="10">
        <v>59</v>
      </c>
      <c r="N188" s="59">
        <v>7</v>
      </c>
      <c r="O188" s="142">
        <v>1.0732406779660999</v>
      </c>
      <c r="P188" s="10">
        <v>7376</v>
      </c>
      <c r="Q188" s="59">
        <v>8.73359544468547</v>
      </c>
      <c r="R188" s="142">
        <v>1.0188505829718</v>
      </c>
    </row>
    <row r="189" spans="2:18" s="1" customFormat="1" ht="11.85" customHeight="1" x14ac:dyDescent="0.2">
      <c r="B189" s="35"/>
      <c r="C189" s="17" t="s">
        <v>3024</v>
      </c>
      <c r="D189" s="148">
        <v>0.19549266247379499</v>
      </c>
      <c r="E189" s="149">
        <v>1908</v>
      </c>
      <c r="F189" s="149">
        <v>1535</v>
      </c>
      <c r="G189" s="10">
        <v>132</v>
      </c>
      <c r="H189" s="59">
        <v>10.030303030302999</v>
      </c>
      <c r="I189" s="142">
        <v>1.08245606060606</v>
      </c>
      <c r="J189" s="10">
        <v>43</v>
      </c>
      <c r="K189" s="59">
        <v>8.7906976744186007</v>
      </c>
      <c r="L189" s="142">
        <v>0.92302325581395395</v>
      </c>
      <c r="M189" s="10">
        <v>4</v>
      </c>
      <c r="N189" s="59">
        <v>23</v>
      </c>
      <c r="O189" s="142">
        <v>0.79505000000000003</v>
      </c>
      <c r="P189" s="10">
        <v>1356</v>
      </c>
      <c r="Q189" s="59">
        <v>13.1076696165192</v>
      </c>
      <c r="R189" s="142">
        <v>0.95622676991150501</v>
      </c>
    </row>
    <row r="190" spans="2:18" s="1" customFormat="1" ht="11.85" customHeight="1" x14ac:dyDescent="0.2">
      <c r="B190" s="35"/>
      <c r="C190" s="17" t="s">
        <v>3025</v>
      </c>
      <c r="D190" s="148">
        <v>0.11081836756640499</v>
      </c>
      <c r="E190" s="149">
        <v>18598</v>
      </c>
      <c r="F190" s="149">
        <v>16537</v>
      </c>
      <c r="G190" s="10">
        <v>3571</v>
      </c>
      <c r="H190" s="59">
        <v>8.8952674320918508</v>
      </c>
      <c r="I190" s="142">
        <v>1.8272406608793099</v>
      </c>
      <c r="J190" s="10">
        <v>584</v>
      </c>
      <c r="K190" s="59">
        <v>8.6369863013698591</v>
      </c>
      <c r="L190" s="142">
        <v>1.51574400684931</v>
      </c>
      <c r="M190" s="10">
        <v>147</v>
      </c>
      <c r="N190" s="59">
        <v>11.360544217687099</v>
      </c>
      <c r="O190" s="142">
        <v>1.3653</v>
      </c>
      <c r="P190" s="10">
        <v>12235</v>
      </c>
      <c r="Q190" s="59">
        <v>8.8507560277891297</v>
      </c>
      <c r="R190" s="142">
        <v>1.37243113199837</v>
      </c>
    </row>
    <row r="191" spans="2:18" s="1" customFormat="1" ht="11.85" customHeight="1" x14ac:dyDescent="0.2">
      <c r="B191" s="35"/>
      <c r="C191" s="17" t="s">
        <v>3026</v>
      </c>
      <c r="D191" s="148">
        <v>0.109440074039796</v>
      </c>
      <c r="E191" s="149">
        <v>4322</v>
      </c>
      <c r="F191" s="149">
        <v>3849</v>
      </c>
      <c r="G191" s="10">
        <v>78</v>
      </c>
      <c r="H191" s="59">
        <v>4.7435897435897401</v>
      </c>
      <c r="I191" s="142">
        <v>0.84003205128205105</v>
      </c>
      <c r="J191" s="10">
        <v>77</v>
      </c>
      <c r="K191" s="59">
        <v>6.0129870129870104</v>
      </c>
      <c r="L191" s="142">
        <v>0.69805714285714304</v>
      </c>
      <c r="M191" s="10">
        <v>24</v>
      </c>
      <c r="N191" s="59">
        <v>6</v>
      </c>
      <c r="O191" s="142">
        <v>0.983325</v>
      </c>
      <c r="P191" s="10">
        <v>3670</v>
      </c>
      <c r="Q191" s="59">
        <v>6.1651226158038099</v>
      </c>
      <c r="R191" s="142">
        <v>0.792058855585831</v>
      </c>
    </row>
    <row r="192" spans="2:18" s="1" customFormat="1" ht="11.85" customHeight="1" x14ac:dyDescent="0.2">
      <c r="B192" s="35"/>
      <c r="C192" s="17" t="s">
        <v>3027</v>
      </c>
      <c r="D192" s="148">
        <v>0.16855400696864101</v>
      </c>
      <c r="E192" s="149">
        <v>2296</v>
      </c>
      <c r="F192" s="149">
        <v>1909</v>
      </c>
      <c r="G192" s="10">
        <v>54</v>
      </c>
      <c r="H192" s="59">
        <v>7.6296296296296298</v>
      </c>
      <c r="I192" s="142">
        <v>1.2133240740740701</v>
      </c>
      <c r="J192" s="10">
        <v>36</v>
      </c>
      <c r="K192" s="59">
        <v>11.2777777777778</v>
      </c>
      <c r="L192" s="142">
        <v>1.2334333333333301</v>
      </c>
      <c r="M192" s="10">
        <v>14</v>
      </c>
      <c r="N192" s="59">
        <v>4.5714285714285703</v>
      </c>
      <c r="O192" s="142">
        <v>1.2118571428571401</v>
      </c>
      <c r="P192" s="10">
        <v>1805</v>
      </c>
      <c r="Q192" s="59">
        <v>9.8775623268698105</v>
      </c>
      <c r="R192" s="142">
        <v>1.1909376731301899</v>
      </c>
    </row>
    <row r="193" spans="2:18" s="1" customFormat="1" ht="11.85" customHeight="1" x14ac:dyDescent="0.2">
      <c r="B193" s="35"/>
      <c r="C193" s="17" t="s">
        <v>3028</v>
      </c>
      <c r="D193" s="148">
        <v>1.5434083601286199E-2</v>
      </c>
      <c r="E193" s="149">
        <v>1555</v>
      </c>
      <c r="F193" s="149">
        <v>1531</v>
      </c>
      <c r="G193" s="10">
        <v>154</v>
      </c>
      <c r="H193" s="59">
        <v>18.8441558441558</v>
      </c>
      <c r="I193" s="142">
        <v>0.91465129870129902</v>
      </c>
      <c r="J193" s="10">
        <v>29</v>
      </c>
      <c r="K193" s="59">
        <v>19.241379310344801</v>
      </c>
      <c r="L193" s="142">
        <v>0.95637931034482804</v>
      </c>
      <c r="M193" s="10">
        <v>14</v>
      </c>
      <c r="N193" s="59">
        <v>14.1428571428571</v>
      </c>
      <c r="O193" s="142">
        <v>0.73922857142857101</v>
      </c>
      <c r="P193" s="10">
        <v>1334</v>
      </c>
      <c r="Q193" s="59">
        <v>18.413043478260899</v>
      </c>
      <c r="R193" s="142">
        <v>0.92025059970015</v>
      </c>
    </row>
    <row r="194" spans="2:18" s="1" customFormat="1" ht="11.85" customHeight="1" x14ac:dyDescent="0.2">
      <c r="B194" s="35"/>
      <c r="C194" s="17" t="s">
        <v>3029</v>
      </c>
      <c r="D194" s="148">
        <v>0.117085862966175</v>
      </c>
      <c r="E194" s="149">
        <v>3459</v>
      </c>
      <c r="F194" s="149">
        <v>3054</v>
      </c>
      <c r="G194" s="10">
        <v>122</v>
      </c>
      <c r="H194" s="59">
        <v>6.2377049180327901</v>
      </c>
      <c r="I194" s="142">
        <v>1.0619918032786899</v>
      </c>
      <c r="J194" s="10">
        <v>22</v>
      </c>
      <c r="K194" s="59">
        <v>7.9545454545454497</v>
      </c>
      <c r="L194" s="142">
        <v>1.0779590909090899</v>
      </c>
      <c r="M194" s="10">
        <v>4</v>
      </c>
      <c r="N194" s="59">
        <v>7.75</v>
      </c>
      <c r="O194" s="142">
        <v>0.84402500000000003</v>
      </c>
      <c r="P194" s="10">
        <v>2906</v>
      </c>
      <c r="Q194" s="59">
        <v>6.7346868547832104</v>
      </c>
      <c r="R194" s="142">
        <v>0.98646995870612497</v>
      </c>
    </row>
    <row r="195" spans="2:18" s="1" customFormat="1" ht="11.85" customHeight="1" x14ac:dyDescent="0.2">
      <c r="B195" s="35"/>
      <c r="C195" s="17" t="s">
        <v>3030</v>
      </c>
      <c r="D195" s="148">
        <v>7.7352269845295502E-2</v>
      </c>
      <c r="E195" s="149">
        <v>3943</v>
      </c>
      <c r="F195" s="149">
        <v>3638</v>
      </c>
      <c r="G195" s="10">
        <v>130</v>
      </c>
      <c r="H195" s="59">
        <v>8.9923076923076906</v>
      </c>
      <c r="I195" s="142">
        <v>1.03543769230769</v>
      </c>
      <c r="J195" s="10">
        <v>301</v>
      </c>
      <c r="K195" s="59">
        <v>5.3421926910298998</v>
      </c>
      <c r="L195" s="142">
        <v>0.64154119601328896</v>
      </c>
      <c r="M195" s="10">
        <v>22</v>
      </c>
      <c r="N195" s="59">
        <v>7.8636363636363598</v>
      </c>
      <c r="O195" s="142">
        <v>0.84909545454545499</v>
      </c>
      <c r="P195" s="10">
        <v>3185</v>
      </c>
      <c r="Q195" s="59">
        <v>9.4285714285714306</v>
      </c>
      <c r="R195" s="142">
        <v>0.87970609105180497</v>
      </c>
    </row>
    <row r="196" spans="2:18" s="1" customFormat="1" ht="11.85" customHeight="1" x14ac:dyDescent="0.2">
      <c r="B196" s="35"/>
      <c r="C196" s="17" t="s">
        <v>3031</v>
      </c>
      <c r="D196" s="148">
        <v>1.00334448160535E-2</v>
      </c>
      <c r="E196" s="149">
        <v>299</v>
      </c>
      <c r="F196" s="149">
        <v>296</v>
      </c>
      <c r="G196" s="10">
        <v>15</v>
      </c>
      <c r="H196" s="59">
        <v>43.2</v>
      </c>
      <c r="I196" s="142">
        <v>1.00731333333333</v>
      </c>
      <c r="J196" s="10">
        <v>4</v>
      </c>
      <c r="K196" s="59">
        <v>41.25</v>
      </c>
      <c r="L196" s="142">
        <v>1.2624249999999999</v>
      </c>
      <c r="M196" s="10">
        <v>3</v>
      </c>
      <c r="N196" s="59">
        <v>30.3333333333333</v>
      </c>
      <c r="O196" s="142">
        <v>1.0736666666666701</v>
      </c>
      <c r="P196" s="10">
        <v>274</v>
      </c>
      <c r="Q196" s="59">
        <v>24.970802919707999</v>
      </c>
      <c r="R196" s="142">
        <v>1.04970364963504</v>
      </c>
    </row>
    <row r="197" spans="2:18" s="1" customFormat="1" ht="11.85" customHeight="1" x14ac:dyDescent="0.2">
      <c r="B197" s="35"/>
      <c r="C197" s="17" t="s">
        <v>3032</v>
      </c>
      <c r="D197" s="148">
        <v>5.8474446206579003E-2</v>
      </c>
      <c r="E197" s="149">
        <v>19547</v>
      </c>
      <c r="F197" s="149">
        <v>18404</v>
      </c>
      <c r="G197" s="10">
        <v>669</v>
      </c>
      <c r="H197" s="59">
        <v>9.9237668161435</v>
      </c>
      <c r="I197" s="142">
        <v>1.8779612855007499</v>
      </c>
      <c r="J197" s="10">
        <v>832</v>
      </c>
      <c r="K197" s="59">
        <v>8.9411057692307701</v>
      </c>
      <c r="L197" s="142">
        <v>1.58793725961538</v>
      </c>
      <c r="M197" s="10">
        <v>108</v>
      </c>
      <c r="N197" s="59">
        <v>11</v>
      </c>
      <c r="O197" s="142">
        <v>1.6885814814814799</v>
      </c>
      <c r="P197" s="10">
        <v>16795</v>
      </c>
      <c r="Q197" s="59">
        <v>10.070437630247101</v>
      </c>
      <c r="R197" s="142">
        <v>1.54796613277761</v>
      </c>
    </row>
    <row r="198" spans="2:18" s="1" customFormat="1" ht="11.85" customHeight="1" x14ac:dyDescent="0.2">
      <c r="B198" s="35"/>
      <c r="C198" s="17" t="s">
        <v>3033</v>
      </c>
      <c r="D198" s="148">
        <v>0.142225793491362</v>
      </c>
      <c r="E198" s="149">
        <v>9956</v>
      </c>
      <c r="F198" s="149">
        <v>8540</v>
      </c>
      <c r="G198" s="10">
        <v>314</v>
      </c>
      <c r="H198" s="59">
        <v>6.4490445859872603</v>
      </c>
      <c r="I198" s="142">
        <v>0.80917707006369399</v>
      </c>
      <c r="J198" s="10">
        <v>594</v>
      </c>
      <c r="K198" s="59">
        <v>5.1700336700336704</v>
      </c>
      <c r="L198" s="142">
        <v>0.78298905723905698</v>
      </c>
      <c r="M198" s="10">
        <v>53</v>
      </c>
      <c r="N198" s="59">
        <v>8.3962264150943398</v>
      </c>
      <c r="O198" s="142">
        <v>0.68717358490566005</v>
      </c>
      <c r="P198" s="10">
        <v>7579</v>
      </c>
      <c r="Q198" s="59">
        <v>5.1826098429872003</v>
      </c>
      <c r="R198" s="142">
        <v>0.61878520913049195</v>
      </c>
    </row>
    <row r="199" spans="2:18" s="1" customFormat="1" ht="11.85" customHeight="1" x14ac:dyDescent="0.2">
      <c r="B199" s="35"/>
      <c r="C199" s="17" t="s">
        <v>3034</v>
      </c>
      <c r="D199" s="148">
        <v>6.9677066228790399E-2</v>
      </c>
      <c r="E199" s="149">
        <v>18270</v>
      </c>
      <c r="F199" s="149">
        <v>16997</v>
      </c>
      <c r="G199" s="10">
        <v>1341</v>
      </c>
      <c r="H199" s="59">
        <v>8.6778523489932908</v>
      </c>
      <c r="I199" s="142">
        <v>1.2745105891126001</v>
      </c>
      <c r="J199" s="10">
        <v>313</v>
      </c>
      <c r="K199" s="59">
        <v>9.9137380191693296</v>
      </c>
      <c r="L199" s="142">
        <v>1.2048175718849801</v>
      </c>
      <c r="M199" s="10">
        <v>165</v>
      </c>
      <c r="N199" s="59">
        <v>11.4969696969697</v>
      </c>
      <c r="O199" s="142">
        <v>1.15764848484848</v>
      </c>
      <c r="P199" s="10">
        <v>15178</v>
      </c>
      <c r="Q199" s="59">
        <v>9.1942284886019294</v>
      </c>
      <c r="R199" s="142">
        <v>1.17411113453683</v>
      </c>
    </row>
    <row r="200" spans="2:18" s="1" customFormat="1" ht="11.85" customHeight="1" x14ac:dyDescent="0.2">
      <c r="B200" s="35"/>
      <c r="C200" s="17" t="s">
        <v>3035</v>
      </c>
      <c r="D200" s="148">
        <v>6.2121127857182601E-2</v>
      </c>
      <c r="E200" s="149">
        <v>17981</v>
      </c>
      <c r="F200" s="149">
        <v>16864</v>
      </c>
      <c r="G200" s="10">
        <v>2621</v>
      </c>
      <c r="H200" s="59">
        <v>9.1259061426936299</v>
      </c>
      <c r="I200" s="142">
        <v>1.4651206791300999</v>
      </c>
      <c r="J200" s="10">
        <v>356</v>
      </c>
      <c r="K200" s="59">
        <v>8.1488764044943807</v>
      </c>
      <c r="L200" s="142">
        <v>1.47108539325843</v>
      </c>
      <c r="M200" s="10">
        <v>96</v>
      </c>
      <c r="N200" s="59">
        <v>8.2291666666666696</v>
      </c>
      <c r="O200" s="142">
        <v>1.4583375000000001</v>
      </c>
      <c r="P200" s="10">
        <v>13791</v>
      </c>
      <c r="Q200" s="59">
        <v>9.5345515191066603</v>
      </c>
      <c r="R200" s="142">
        <v>1.31131988253209</v>
      </c>
    </row>
    <row r="201" spans="2:18" s="1" customFormat="1" ht="11.85" customHeight="1" x14ac:dyDescent="0.2">
      <c r="B201" s="35"/>
      <c r="C201" s="17" t="s">
        <v>3036</v>
      </c>
      <c r="D201" s="148">
        <v>8.4654586636466606E-2</v>
      </c>
      <c r="E201" s="149">
        <v>7064</v>
      </c>
      <c r="F201" s="149">
        <v>6466</v>
      </c>
      <c r="G201" s="10">
        <v>549</v>
      </c>
      <c r="H201" s="59">
        <v>15.854280510018199</v>
      </c>
      <c r="I201" s="142">
        <v>1.3618846994535501</v>
      </c>
      <c r="J201" s="10">
        <v>246</v>
      </c>
      <c r="K201" s="59">
        <v>14.873983739837399</v>
      </c>
      <c r="L201" s="142">
        <v>1.34256951219512</v>
      </c>
      <c r="M201" s="10">
        <v>170</v>
      </c>
      <c r="N201" s="59">
        <v>14.141176470588199</v>
      </c>
      <c r="O201" s="142">
        <v>1.38975705882353</v>
      </c>
      <c r="P201" s="10">
        <v>5501</v>
      </c>
      <c r="Q201" s="59">
        <v>10.0014542810398</v>
      </c>
      <c r="R201" s="142">
        <v>1.2252801854208299</v>
      </c>
    </row>
    <row r="202" spans="2:18" s="1" customFormat="1" ht="11.85" customHeight="1" x14ac:dyDescent="0.2">
      <c r="B202" s="35"/>
      <c r="C202" s="17" t="s">
        <v>3037</v>
      </c>
      <c r="D202" s="148">
        <v>0.106076210092688</v>
      </c>
      <c r="E202" s="149">
        <v>33985</v>
      </c>
      <c r="F202" s="149">
        <v>30380</v>
      </c>
      <c r="G202" s="10">
        <v>2963</v>
      </c>
      <c r="H202" s="59">
        <v>12.195072561592999</v>
      </c>
      <c r="I202" s="142">
        <v>1.8300328383395199</v>
      </c>
      <c r="J202" s="10">
        <v>1100</v>
      </c>
      <c r="K202" s="59">
        <v>12.070909090909099</v>
      </c>
      <c r="L202" s="142">
        <v>1.98561536363636</v>
      </c>
      <c r="M202" s="10">
        <v>237</v>
      </c>
      <c r="N202" s="59">
        <v>13.763713080168801</v>
      </c>
      <c r="O202" s="142">
        <v>1.91931434599156</v>
      </c>
      <c r="P202" s="10">
        <v>26080</v>
      </c>
      <c r="Q202" s="59">
        <v>9.1539493865030703</v>
      </c>
      <c r="R202" s="142">
        <v>1.2296991717791399</v>
      </c>
    </row>
    <row r="203" spans="2:18" s="1" customFormat="1" ht="11.85" customHeight="1" x14ac:dyDescent="0.2">
      <c r="B203" s="35"/>
      <c r="C203" s="17" t="s">
        <v>3038</v>
      </c>
      <c r="D203" s="148">
        <v>0.12302625205851001</v>
      </c>
      <c r="E203" s="149">
        <v>41292</v>
      </c>
      <c r="F203" s="149">
        <v>36212</v>
      </c>
      <c r="G203" s="10">
        <v>3820</v>
      </c>
      <c r="H203" s="59">
        <v>9.1183246073298392</v>
      </c>
      <c r="I203" s="142">
        <v>1.6996667539267001</v>
      </c>
      <c r="J203" s="10">
        <v>1635</v>
      </c>
      <c r="K203" s="59">
        <v>9.3761467889908303</v>
      </c>
      <c r="L203" s="142">
        <v>1.81533039755352</v>
      </c>
      <c r="M203" s="10">
        <v>309</v>
      </c>
      <c r="N203" s="59">
        <v>10.0129449838188</v>
      </c>
      <c r="O203" s="142">
        <v>1.23937055016181</v>
      </c>
      <c r="P203" s="10">
        <v>30448</v>
      </c>
      <c r="Q203" s="59">
        <v>8.8275420388859693</v>
      </c>
      <c r="R203" s="142">
        <v>1.26714780937993</v>
      </c>
    </row>
    <row r="204" spans="2:18" s="1" customFormat="1" ht="11.85" customHeight="1" x14ac:dyDescent="0.2">
      <c r="B204" s="35"/>
      <c r="C204" s="17" t="s">
        <v>3039</v>
      </c>
      <c r="D204" s="148">
        <v>6.97529258777633E-2</v>
      </c>
      <c r="E204" s="149">
        <v>19225</v>
      </c>
      <c r="F204" s="149">
        <v>17884</v>
      </c>
      <c r="G204" s="10">
        <v>273</v>
      </c>
      <c r="H204" s="59">
        <v>8.4798534798534799</v>
      </c>
      <c r="I204" s="142">
        <v>1.9633399267399301</v>
      </c>
      <c r="J204" s="10">
        <v>916</v>
      </c>
      <c r="K204" s="59">
        <v>8.5010917030567708</v>
      </c>
      <c r="L204" s="142">
        <v>1.5706087336244501</v>
      </c>
      <c r="M204" s="10">
        <v>153</v>
      </c>
      <c r="N204" s="59">
        <v>9.3333333333333304</v>
      </c>
      <c r="O204" s="142">
        <v>1.2788607843137301</v>
      </c>
      <c r="P204" s="10">
        <v>16542</v>
      </c>
      <c r="Q204" s="59">
        <v>8.9397896264055099</v>
      </c>
      <c r="R204" s="142">
        <v>1.4101988876798499</v>
      </c>
    </row>
    <row r="205" spans="2:18" s="1" customFormat="1" ht="11.85" customHeight="1" x14ac:dyDescent="0.2">
      <c r="B205" s="35"/>
      <c r="C205" s="17" t="s">
        <v>3040</v>
      </c>
      <c r="D205" s="148">
        <v>6.6309091865173295E-2</v>
      </c>
      <c r="E205" s="149">
        <v>19017</v>
      </c>
      <c r="F205" s="149">
        <v>17756</v>
      </c>
      <c r="G205" s="10">
        <v>1266</v>
      </c>
      <c r="H205" s="59">
        <v>8.6121642969984205</v>
      </c>
      <c r="I205" s="142">
        <v>1.46656453396525</v>
      </c>
      <c r="J205" s="10">
        <v>1189</v>
      </c>
      <c r="K205" s="59">
        <v>8.3313708999158997</v>
      </c>
      <c r="L205" s="142">
        <v>1.2663781328847801</v>
      </c>
      <c r="M205" s="10">
        <v>110</v>
      </c>
      <c r="N205" s="59">
        <v>10.9</v>
      </c>
      <c r="O205" s="142">
        <v>1.2433436363636401</v>
      </c>
      <c r="P205" s="10">
        <v>15191</v>
      </c>
      <c r="Q205" s="59">
        <v>8.5680995326179996</v>
      </c>
      <c r="R205" s="142">
        <v>1.2557520834704801</v>
      </c>
    </row>
    <row r="206" spans="2:18" s="1" customFormat="1" ht="11.85" customHeight="1" x14ac:dyDescent="0.2">
      <c r="B206" s="35"/>
      <c r="C206" s="17" t="s">
        <v>3041</v>
      </c>
      <c r="D206" s="148">
        <v>8.8573018362082104E-2</v>
      </c>
      <c r="E206" s="149">
        <v>19769</v>
      </c>
      <c r="F206" s="149">
        <v>18018</v>
      </c>
      <c r="G206" s="10">
        <v>3252</v>
      </c>
      <c r="H206" s="59">
        <v>8.8582410824108209</v>
      </c>
      <c r="I206" s="142">
        <v>1.7105189729397301</v>
      </c>
      <c r="J206" s="10">
        <v>769</v>
      </c>
      <c r="K206" s="59">
        <v>7.9583875162548798</v>
      </c>
      <c r="L206" s="142">
        <v>1.6009396618985701</v>
      </c>
      <c r="M206" s="10">
        <v>118</v>
      </c>
      <c r="N206" s="59">
        <v>12.152542372881401</v>
      </c>
      <c r="O206" s="142">
        <v>1.7153084745762699</v>
      </c>
      <c r="P206" s="10">
        <v>13879</v>
      </c>
      <c r="Q206" s="59">
        <v>9.7787304560847303</v>
      </c>
      <c r="R206" s="142">
        <v>1.5610178182866199</v>
      </c>
    </row>
    <row r="207" spans="2:18" s="1" customFormat="1" ht="11.85" customHeight="1" x14ac:dyDescent="0.2">
      <c r="B207" s="35"/>
      <c r="C207" s="17" t="s">
        <v>3042</v>
      </c>
      <c r="D207" s="148">
        <v>0.121912769311613</v>
      </c>
      <c r="E207" s="149">
        <v>9515</v>
      </c>
      <c r="F207" s="149">
        <v>8355</v>
      </c>
      <c r="G207" s="10">
        <v>468</v>
      </c>
      <c r="H207" s="59">
        <v>7.9401709401709404</v>
      </c>
      <c r="I207" s="142">
        <v>1.2549814102564101</v>
      </c>
      <c r="J207" s="10">
        <v>481</v>
      </c>
      <c r="K207" s="59">
        <v>9.4449064449064508</v>
      </c>
      <c r="L207" s="142">
        <v>1.28752349272349</v>
      </c>
      <c r="M207" s="10">
        <v>267</v>
      </c>
      <c r="N207" s="59">
        <v>14.355805243445699</v>
      </c>
      <c r="O207" s="142">
        <v>1.4661681647940099</v>
      </c>
      <c r="P207" s="10">
        <v>7139</v>
      </c>
      <c r="Q207" s="59">
        <v>10.840733996358001</v>
      </c>
      <c r="R207" s="142">
        <v>1.2515112060512701</v>
      </c>
    </row>
    <row r="208" spans="2:18" s="1" customFormat="1" ht="11.85" customHeight="1" x14ac:dyDescent="0.2">
      <c r="B208" s="35"/>
      <c r="C208" s="17" t="s">
        <v>3043</v>
      </c>
      <c r="D208" s="148">
        <v>0.21240359897172201</v>
      </c>
      <c r="E208" s="149">
        <v>9336</v>
      </c>
      <c r="F208" s="149">
        <v>7353</v>
      </c>
      <c r="G208" s="10">
        <v>1222</v>
      </c>
      <c r="H208" s="59">
        <v>9.7094926350245494</v>
      </c>
      <c r="I208" s="142">
        <v>1.2301395253682501</v>
      </c>
      <c r="J208" s="10">
        <v>1204</v>
      </c>
      <c r="K208" s="59">
        <v>9.2317275747508294</v>
      </c>
      <c r="L208" s="142">
        <v>1.30526918604651</v>
      </c>
      <c r="M208" s="10">
        <v>62</v>
      </c>
      <c r="N208" s="59">
        <v>8.4516129032258096</v>
      </c>
      <c r="O208" s="142">
        <v>1.26074838709677</v>
      </c>
      <c r="P208" s="10">
        <v>4865</v>
      </c>
      <c r="Q208" s="59">
        <v>11.614388489208601</v>
      </c>
      <c r="R208" s="142">
        <v>1.2379049948612499</v>
      </c>
    </row>
    <row r="209" spans="2:18" s="1" customFormat="1" ht="11.85" customHeight="1" x14ac:dyDescent="0.2">
      <c r="B209" s="35"/>
      <c r="C209" s="17" t="s">
        <v>3044</v>
      </c>
      <c r="D209" s="148">
        <v>0.16655518394648799</v>
      </c>
      <c r="E209" s="149">
        <v>2990</v>
      </c>
      <c r="F209" s="149">
        <v>2492</v>
      </c>
      <c r="G209" s="10">
        <v>345</v>
      </c>
      <c r="H209" s="59">
        <v>15.9507246376812</v>
      </c>
      <c r="I209" s="142">
        <v>1.2068078260869599</v>
      </c>
      <c r="J209" s="10">
        <v>354</v>
      </c>
      <c r="K209" s="59">
        <v>9.1355932203389791</v>
      </c>
      <c r="L209" s="142">
        <v>1.1210895480226</v>
      </c>
      <c r="M209" s="10">
        <v>23</v>
      </c>
      <c r="N209" s="59">
        <v>25.304347826087</v>
      </c>
      <c r="O209" s="142">
        <v>1.1028695652173901</v>
      </c>
      <c r="P209" s="10">
        <v>1770</v>
      </c>
      <c r="Q209" s="59">
        <v>12.3587570621469</v>
      </c>
      <c r="R209" s="142">
        <v>1.20681920903955</v>
      </c>
    </row>
    <row r="210" spans="2:18" s="1" customFormat="1" ht="11.85" customHeight="1" x14ac:dyDescent="0.2">
      <c r="B210" s="35"/>
      <c r="C210" s="17" t="s">
        <v>3045</v>
      </c>
      <c r="D210" s="148">
        <v>0.105046409224823</v>
      </c>
      <c r="E210" s="149">
        <v>31567</v>
      </c>
      <c r="F210" s="149">
        <v>28251</v>
      </c>
      <c r="G210" s="10">
        <v>4960</v>
      </c>
      <c r="H210" s="59">
        <v>11.1637096774194</v>
      </c>
      <c r="I210" s="142">
        <v>1.9244955645161299</v>
      </c>
      <c r="J210" s="10">
        <v>2859</v>
      </c>
      <c r="K210" s="59">
        <v>11.053864987758001</v>
      </c>
      <c r="L210" s="142">
        <v>1.86125760755509</v>
      </c>
      <c r="M210" s="10">
        <v>486</v>
      </c>
      <c r="N210" s="59">
        <v>14.773662551440299</v>
      </c>
      <c r="O210" s="142">
        <v>1.79880205761317</v>
      </c>
      <c r="P210" s="10">
        <v>19946</v>
      </c>
      <c r="Q210" s="59">
        <v>10.7559911761757</v>
      </c>
      <c r="R210" s="142">
        <v>1.4229349042414501</v>
      </c>
    </row>
    <row r="211" spans="2:18" s="1" customFormat="1" ht="11.85" customHeight="1" x14ac:dyDescent="0.2">
      <c r="B211" s="35"/>
      <c r="C211" s="17" t="s">
        <v>3046</v>
      </c>
      <c r="D211" s="148">
        <v>0.116455551751683</v>
      </c>
      <c r="E211" s="149">
        <v>17526</v>
      </c>
      <c r="F211" s="149">
        <v>15485</v>
      </c>
      <c r="G211" s="10">
        <v>989</v>
      </c>
      <c r="H211" s="59">
        <v>7.4256825075834199</v>
      </c>
      <c r="I211" s="142">
        <v>1.2225830131445901</v>
      </c>
      <c r="J211" s="10">
        <v>769</v>
      </c>
      <c r="K211" s="59">
        <v>6.7464239271781503</v>
      </c>
      <c r="L211" s="142">
        <v>1.3338156046814</v>
      </c>
      <c r="M211" s="10">
        <v>342</v>
      </c>
      <c r="N211" s="59">
        <v>8.7777777777777803</v>
      </c>
      <c r="O211" s="142">
        <v>1.1182590643274899</v>
      </c>
      <c r="P211" s="10">
        <v>13385</v>
      </c>
      <c r="Q211" s="59">
        <v>8.3428464699290306</v>
      </c>
      <c r="R211" s="142">
        <v>1.1681204781471799</v>
      </c>
    </row>
    <row r="212" spans="2:18" s="1" customFormat="1" ht="11.85" customHeight="1" x14ac:dyDescent="0.2">
      <c r="B212" s="35"/>
      <c r="C212" s="17" t="s">
        <v>3047</v>
      </c>
      <c r="D212" s="148">
        <v>7.0752591257323097E-2</v>
      </c>
      <c r="E212" s="149">
        <v>15533</v>
      </c>
      <c r="F212" s="149">
        <v>14434</v>
      </c>
      <c r="G212" s="10">
        <v>423</v>
      </c>
      <c r="H212" s="59">
        <v>7.76832151300236</v>
      </c>
      <c r="I212" s="142">
        <v>1.18192647754137</v>
      </c>
      <c r="J212" s="10">
        <v>375</v>
      </c>
      <c r="K212" s="59">
        <v>9.0533333333333292</v>
      </c>
      <c r="L212" s="142">
        <v>1.26637626666667</v>
      </c>
      <c r="M212" s="10">
        <v>254</v>
      </c>
      <c r="N212" s="59">
        <v>13.4842519685039</v>
      </c>
      <c r="O212" s="142">
        <v>1.0556972440944901</v>
      </c>
      <c r="P212" s="10">
        <v>13382</v>
      </c>
      <c r="Q212" s="59">
        <v>10.388805858616101</v>
      </c>
      <c r="R212" s="142">
        <v>1.2337337019877399</v>
      </c>
    </row>
    <row r="213" spans="2:18" s="1" customFormat="1" ht="11.85" customHeight="1" x14ac:dyDescent="0.2">
      <c r="B213" s="35"/>
      <c r="C213" s="17" t="s">
        <v>3048</v>
      </c>
      <c r="D213" s="148">
        <v>6.8797330252855907E-2</v>
      </c>
      <c r="E213" s="149">
        <v>15582</v>
      </c>
      <c r="F213" s="149">
        <v>14510</v>
      </c>
      <c r="G213" s="10">
        <v>1205</v>
      </c>
      <c r="H213" s="59">
        <v>9.1742738589211594</v>
      </c>
      <c r="I213" s="142">
        <v>1.58671070539419</v>
      </c>
      <c r="J213" s="10">
        <v>607</v>
      </c>
      <c r="K213" s="59">
        <v>10.7479406919275</v>
      </c>
      <c r="L213" s="142">
        <v>1.79795403624382</v>
      </c>
      <c r="M213" s="10">
        <v>269</v>
      </c>
      <c r="N213" s="59">
        <v>11.9814126394052</v>
      </c>
      <c r="O213" s="142">
        <v>1.3005605947955401</v>
      </c>
      <c r="P213" s="10">
        <v>12429</v>
      </c>
      <c r="Q213" s="59">
        <v>9.8616944243301994</v>
      </c>
      <c r="R213" s="142">
        <v>1.40317719848741</v>
      </c>
    </row>
    <row r="214" spans="2:18" s="1" customFormat="1" ht="11.85" customHeight="1" x14ac:dyDescent="0.15">
      <c r="B214" s="150" t="s">
        <v>2955</v>
      </c>
      <c r="C214" s="151" t="s">
        <v>2955</v>
      </c>
      <c r="D214" s="14">
        <v>9.5716403700053299E-2</v>
      </c>
      <c r="E214" s="13">
        <v>716314</v>
      </c>
      <c r="F214" s="13">
        <v>647751</v>
      </c>
      <c r="G214" s="13">
        <v>67023</v>
      </c>
      <c r="H214" s="61">
        <v>8.8637631857720507</v>
      </c>
      <c r="I214" s="143">
        <v>1.3035884935022299</v>
      </c>
      <c r="J214" s="13">
        <v>25130</v>
      </c>
      <c r="K214" s="61">
        <v>8.8455232789494609</v>
      </c>
      <c r="L214" s="143">
        <v>1.36009079586152</v>
      </c>
      <c r="M214" s="13">
        <v>6032</v>
      </c>
      <c r="N214" s="61">
        <v>10.339522546419101</v>
      </c>
      <c r="O214" s="143">
        <v>1.22034056697613</v>
      </c>
      <c r="P214" s="13">
        <v>549566</v>
      </c>
      <c r="Q214" s="61">
        <v>8.9686261522728898</v>
      </c>
      <c r="R214" s="143">
        <v>1.1436183275530201</v>
      </c>
    </row>
    <row r="215" spans="2:18" s="1" customFormat="1" ht="14.65" customHeight="1" x14ac:dyDescent="0.15">
      <c r="B215" s="25"/>
      <c r="C215" s="12" t="s">
        <v>879</v>
      </c>
      <c r="D215" s="14">
        <v>0.12758268728566999</v>
      </c>
      <c r="E215" s="13">
        <v>1247199</v>
      </c>
      <c r="F215" s="13">
        <v>1088078</v>
      </c>
      <c r="G215" s="13">
        <v>139264</v>
      </c>
      <c r="H215" s="61">
        <v>9.7125674977022101</v>
      </c>
      <c r="I215" s="143">
        <v>1.38736237792969</v>
      </c>
      <c r="J215" s="13">
        <v>114592</v>
      </c>
      <c r="K215" s="61">
        <v>8.54709752862329</v>
      </c>
      <c r="L215" s="143">
        <v>1.6465406616517699</v>
      </c>
      <c r="M215" s="13">
        <v>9123</v>
      </c>
      <c r="N215" s="61">
        <v>10.8291132302971</v>
      </c>
      <c r="O215" s="143">
        <v>1.3854305930066799</v>
      </c>
      <c r="P215" s="13">
        <v>825099</v>
      </c>
      <c r="Q215" s="61">
        <v>9.3878576995002998</v>
      </c>
      <c r="R215" s="143">
        <v>1.1772797806081501</v>
      </c>
    </row>
  </sheetData>
  <mergeCells count="9">
    <mergeCell ref="P12:R12"/>
    <mergeCell ref="B2:B4"/>
    <mergeCell ref="F2:I3"/>
    <mergeCell ref="M2:O2"/>
    <mergeCell ref="E6:J7"/>
    <mergeCell ref="C7:C8"/>
    <mergeCell ref="G12:I12"/>
    <mergeCell ref="J12:L12"/>
    <mergeCell ref="M12:O12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M36"/>
  <sheetViews>
    <sheetView workbookViewId="0">
      <selection activeCell="T21" sqref="T21"/>
    </sheetView>
  </sheetViews>
  <sheetFormatPr defaultColWidth="8.85546875" defaultRowHeight="12.75" x14ac:dyDescent="0.2"/>
  <cols>
    <col min="1" max="1" width="1" style="15" customWidth="1"/>
    <col min="2" max="2" width="20.85546875" style="15" customWidth="1"/>
    <col min="3" max="4" width="10" style="15" customWidth="1"/>
    <col min="5" max="5" width="8.85546875" style="15" customWidth="1"/>
    <col min="6" max="9" width="10" style="15" customWidth="1"/>
    <col min="10" max="10" width="2.28515625" style="15" customWidth="1"/>
    <col min="11" max="11" width="3.140625" style="15" customWidth="1"/>
    <col min="12" max="12" width="9.7109375" style="15" customWidth="1"/>
    <col min="13" max="13" width="31" style="15" customWidth="1"/>
    <col min="14" max="14" width="4.7109375" style="15" customWidth="1"/>
    <col min="15" max="16384" width="8.85546875" style="15"/>
  </cols>
  <sheetData>
    <row r="1" spans="2:13" s="1" customFormat="1" ht="8.85" customHeight="1" thickBot="1" x14ac:dyDescent="0.2"/>
    <row r="2" spans="2:13" s="1" customFormat="1" ht="12.75" customHeight="1" thickBot="1" x14ac:dyDescent="0.25">
      <c r="B2" s="159"/>
      <c r="G2" s="160" t="s">
        <v>0</v>
      </c>
      <c r="H2" s="160"/>
      <c r="I2" s="160"/>
      <c r="M2" s="2" t="s">
        <v>3049</v>
      </c>
    </row>
    <row r="3" spans="2:13" s="1" customFormat="1" ht="2.1" customHeight="1" thickBot="1" x14ac:dyDescent="0.2">
      <c r="B3" s="159"/>
      <c r="G3" s="160"/>
      <c r="H3" s="160"/>
      <c r="I3" s="160"/>
    </row>
    <row r="4" spans="2:13" s="1" customFormat="1" ht="20.100000000000001" customHeight="1" x14ac:dyDescent="0.15">
      <c r="B4" s="159"/>
    </row>
    <row r="5" spans="2:13" s="1" customFormat="1" ht="8.65" customHeight="1" thickBot="1" x14ac:dyDescent="0.2">
      <c r="B5" s="159"/>
      <c r="F5" s="164" t="s">
        <v>3050</v>
      </c>
      <c r="G5" s="164"/>
      <c r="H5" s="164"/>
      <c r="I5" s="164"/>
      <c r="J5" s="164"/>
    </row>
    <row r="6" spans="2:13" s="1" customFormat="1" ht="3.75" customHeight="1" thickBot="1" x14ac:dyDescent="0.2">
      <c r="F6" s="164"/>
      <c r="G6" s="164"/>
      <c r="H6" s="164"/>
      <c r="I6" s="164"/>
      <c r="J6" s="164"/>
    </row>
    <row r="7" spans="2:13" s="1" customFormat="1" ht="1.7" customHeight="1" thickBot="1" x14ac:dyDescent="0.2">
      <c r="F7" s="164"/>
      <c r="G7" s="164"/>
      <c r="H7" s="164"/>
      <c r="I7" s="164"/>
      <c r="J7" s="164"/>
    </row>
    <row r="8" spans="2:13" s="1" customFormat="1" ht="10.15" customHeight="1" x14ac:dyDescent="0.15"/>
    <row r="9" spans="2:13" s="1" customFormat="1" ht="3.4" customHeight="1" x14ac:dyDescent="0.15"/>
    <row r="10" spans="2:13" s="1" customFormat="1" ht="11.85" customHeight="1" x14ac:dyDescent="0.15"/>
    <row r="11" spans="2:13" s="1" customFormat="1" ht="7.15" customHeight="1" x14ac:dyDescent="0.15"/>
    <row r="12" spans="2:13" s="1" customFormat="1" ht="7.15" customHeight="1" x14ac:dyDescent="0.15"/>
    <row r="13" spans="2:13" s="1" customFormat="1" ht="4.7" customHeight="1" x14ac:dyDescent="0.15"/>
    <row r="14" spans="2:13" s="1" customFormat="1" ht="15.75" customHeight="1" x14ac:dyDescent="0.2">
      <c r="B14" s="25"/>
      <c r="C14" s="173"/>
      <c r="D14" s="173"/>
      <c r="E14" s="167" t="s">
        <v>860</v>
      </c>
      <c r="F14" s="167"/>
      <c r="G14" s="167"/>
      <c r="H14" s="167" t="s">
        <v>851</v>
      </c>
      <c r="I14" s="167"/>
    </row>
    <row r="15" spans="2:13" s="1" customFormat="1" ht="14.65" customHeight="1" x14ac:dyDescent="0.15">
      <c r="B15" s="26" t="s">
        <v>3051</v>
      </c>
      <c r="C15" s="50" t="s">
        <v>2757</v>
      </c>
      <c r="D15" s="50" t="s">
        <v>859</v>
      </c>
      <c r="E15" s="50" t="s">
        <v>2758</v>
      </c>
      <c r="F15" s="50" t="s">
        <v>2759</v>
      </c>
      <c r="G15" s="27" t="s">
        <v>867</v>
      </c>
      <c r="H15" s="27" t="s">
        <v>890</v>
      </c>
      <c r="I15" s="27" t="s">
        <v>1802</v>
      </c>
    </row>
    <row r="16" spans="2:13" s="1" customFormat="1" ht="11.85" customHeight="1" x14ac:dyDescent="0.15">
      <c r="B16" s="17" t="s">
        <v>2760</v>
      </c>
      <c r="C16" s="8">
        <v>10803</v>
      </c>
      <c r="D16" s="8">
        <v>1072</v>
      </c>
      <c r="E16" s="8">
        <v>9731</v>
      </c>
      <c r="F16" s="55">
        <v>15.7342513616278</v>
      </c>
      <c r="G16" s="141">
        <v>1.29548417428836</v>
      </c>
      <c r="H16" s="8">
        <v>2240</v>
      </c>
      <c r="I16" s="8">
        <v>3143</v>
      </c>
    </row>
    <row r="17" spans="2:9" s="1" customFormat="1" ht="11.85" customHeight="1" x14ac:dyDescent="0.15">
      <c r="B17" s="17" t="s">
        <v>2761</v>
      </c>
      <c r="C17" s="10">
        <v>219</v>
      </c>
      <c r="D17" s="10">
        <v>48</v>
      </c>
      <c r="E17" s="10">
        <v>171</v>
      </c>
      <c r="F17" s="59">
        <v>6.3625730994151999</v>
      </c>
      <c r="G17" s="142">
        <v>1.4164590643274899</v>
      </c>
      <c r="H17" s="10">
        <v>23</v>
      </c>
      <c r="I17" s="10">
        <v>32</v>
      </c>
    </row>
    <row r="18" spans="2:9" s="1" customFormat="1" ht="11.85" customHeight="1" x14ac:dyDescent="0.15">
      <c r="B18" s="17" t="s">
        <v>2762</v>
      </c>
      <c r="C18" s="8">
        <v>347</v>
      </c>
      <c r="D18" s="8">
        <v>34</v>
      </c>
      <c r="E18" s="8">
        <v>313</v>
      </c>
      <c r="F18" s="55">
        <v>6.4376996805111801</v>
      </c>
      <c r="G18" s="141">
        <v>1.26604249201278</v>
      </c>
      <c r="H18" s="8">
        <v>37</v>
      </c>
      <c r="I18" s="8">
        <v>44</v>
      </c>
    </row>
    <row r="19" spans="2:9" s="1" customFormat="1" ht="11.85" customHeight="1" x14ac:dyDescent="0.15">
      <c r="B19" s="17" t="s">
        <v>2763</v>
      </c>
      <c r="C19" s="10">
        <v>1963</v>
      </c>
      <c r="D19" s="10">
        <v>107</v>
      </c>
      <c r="E19" s="10">
        <v>1856</v>
      </c>
      <c r="F19" s="59">
        <v>17.741918103448299</v>
      </c>
      <c r="G19" s="142">
        <v>1.0126135237069001</v>
      </c>
      <c r="H19" s="10">
        <v>205</v>
      </c>
      <c r="I19" s="10">
        <v>519</v>
      </c>
    </row>
    <row r="20" spans="2:9" s="1" customFormat="1" ht="11.85" customHeight="1" x14ac:dyDescent="0.15">
      <c r="B20" s="17" t="s">
        <v>2764</v>
      </c>
      <c r="C20" s="8">
        <v>9542</v>
      </c>
      <c r="D20" s="8">
        <v>1608</v>
      </c>
      <c r="E20" s="8">
        <v>7934</v>
      </c>
      <c r="F20" s="55">
        <v>10.398663977817</v>
      </c>
      <c r="G20" s="141">
        <v>1.58296705318881</v>
      </c>
      <c r="H20" s="8">
        <v>3181</v>
      </c>
      <c r="I20" s="8">
        <v>8513</v>
      </c>
    </row>
    <row r="21" spans="2:9" s="1" customFormat="1" ht="11.85" customHeight="1" x14ac:dyDescent="0.15">
      <c r="B21" s="17" t="s">
        <v>2765</v>
      </c>
      <c r="C21" s="10">
        <v>477</v>
      </c>
      <c r="D21" s="10">
        <v>82</v>
      </c>
      <c r="E21" s="10">
        <v>395</v>
      </c>
      <c r="F21" s="59">
        <v>9.2379746835442997</v>
      </c>
      <c r="G21" s="142">
        <v>1.6114931645569599</v>
      </c>
      <c r="H21" s="10">
        <v>135</v>
      </c>
      <c r="I21" s="10">
        <v>483</v>
      </c>
    </row>
    <row r="22" spans="2:9" s="1" customFormat="1" ht="11.85" customHeight="1" x14ac:dyDescent="0.15">
      <c r="B22" s="17" t="s">
        <v>2766</v>
      </c>
      <c r="C22" s="8">
        <v>3301</v>
      </c>
      <c r="D22" s="8">
        <v>436</v>
      </c>
      <c r="E22" s="8">
        <v>2865</v>
      </c>
      <c r="F22" s="55">
        <v>9.6233856893542793</v>
      </c>
      <c r="G22" s="141">
        <v>1.52366118673647</v>
      </c>
      <c r="H22" s="8">
        <v>1464</v>
      </c>
      <c r="I22" s="8">
        <v>3163</v>
      </c>
    </row>
    <row r="23" spans="2:9" s="1" customFormat="1" ht="11.85" customHeight="1" x14ac:dyDescent="0.15">
      <c r="B23" s="17" t="s">
        <v>2767</v>
      </c>
      <c r="C23" s="10">
        <v>15247</v>
      </c>
      <c r="D23" s="10">
        <v>2538</v>
      </c>
      <c r="E23" s="10">
        <v>12709</v>
      </c>
      <c r="F23" s="59">
        <v>10.738531749154101</v>
      </c>
      <c r="G23" s="142">
        <v>1.46503977496263</v>
      </c>
      <c r="H23" s="10">
        <v>3106</v>
      </c>
      <c r="I23" s="10">
        <v>7419</v>
      </c>
    </row>
    <row r="24" spans="2:9" s="1" customFormat="1" ht="11.85" customHeight="1" x14ac:dyDescent="0.15">
      <c r="B24" s="17" t="s">
        <v>2768</v>
      </c>
      <c r="C24" s="8">
        <v>1946</v>
      </c>
      <c r="D24" s="8">
        <v>359</v>
      </c>
      <c r="E24" s="8">
        <v>1587</v>
      </c>
      <c r="F24" s="55">
        <v>7.9256458727158199</v>
      </c>
      <c r="G24" s="141">
        <v>1.79475809703844</v>
      </c>
      <c r="H24" s="8">
        <v>931</v>
      </c>
      <c r="I24" s="8">
        <v>1650</v>
      </c>
    </row>
    <row r="25" spans="2:9" s="1" customFormat="1" ht="11.85" customHeight="1" x14ac:dyDescent="0.15">
      <c r="B25" s="17" t="s">
        <v>2769</v>
      </c>
      <c r="C25" s="10">
        <v>231</v>
      </c>
      <c r="D25" s="10">
        <v>39</v>
      </c>
      <c r="E25" s="10">
        <v>192</v>
      </c>
      <c r="F25" s="59">
        <v>10.8802083333333</v>
      </c>
      <c r="G25" s="142">
        <v>1.26455520833333</v>
      </c>
      <c r="H25" s="10">
        <v>42</v>
      </c>
      <c r="I25" s="10">
        <v>214</v>
      </c>
    </row>
    <row r="26" spans="2:9" s="1" customFormat="1" ht="11.85" customHeight="1" x14ac:dyDescent="0.15">
      <c r="B26" s="17" t="s">
        <v>2770</v>
      </c>
      <c r="C26" s="8">
        <v>711</v>
      </c>
      <c r="D26" s="8">
        <v>122</v>
      </c>
      <c r="E26" s="8">
        <v>589</v>
      </c>
      <c r="F26" s="55">
        <v>8.0679117147707995</v>
      </c>
      <c r="G26" s="141">
        <v>1.4938792869269999</v>
      </c>
      <c r="H26" s="8">
        <v>108</v>
      </c>
      <c r="I26" s="8">
        <v>215</v>
      </c>
    </row>
    <row r="27" spans="2:9" s="1" customFormat="1" ht="11.85" customHeight="1" x14ac:dyDescent="0.15">
      <c r="B27" s="17" t="s">
        <v>2771</v>
      </c>
      <c r="C27" s="10">
        <v>1559</v>
      </c>
      <c r="D27" s="10">
        <v>396</v>
      </c>
      <c r="E27" s="10">
        <v>1163</v>
      </c>
      <c r="F27" s="59">
        <v>7.7145313843508196</v>
      </c>
      <c r="G27" s="142">
        <v>1.5468116938951</v>
      </c>
      <c r="H27" s="10">
        <v>602</v>
      </c>
      <c r="I27" s="10">
        <v>1438</v>
      </c>
    </row>
    <row r="28" spans="2:9" s="1" customFormat="1" ht="11.85" customHeight="1" x14ac:dyDescent="0.15">
      <c r="B28" s="17" t="s">
        <v>2772</v>
      </c>
      <c r="C28" s="8">
        <v>524</v>
      </c>
      <c r="D28" s="8">
        <v>55</v>
      </c>
      <c r="E28" s="8">
        <v>469</v>
      </c>
      <c r="F28" s="55">
        <v>7.2921108742004304</v>
      </c>
      <c r="G28" s="141">
        <v>1.2799460554371</v>
      </c>
      <c r="H28" s="8">
        <v>95</v>
      </c>
      <c r="I28" s="8">
        <v>175</v>
      </c>
    </row>
    <row r="29" spans="2:9" s="1" customFormat="1" ht="11.85" customHeight="1" x14ac:dyDescent="0.15">
      <c r="B29" s="17" t="s">
        <v>2773</v>
      </c>
      <c r="C29" s="10">
        <v>78</v>
      </c>
      <c r="D29" s="10">
        <v>19</v>
      </c>
      <c r="E29" s="10">
        <v>59</v>
      </c>
      <c r="F29" s="59">
        <v>8.3389830508474603</v>
      </c>
      <c r="G29" s="142">
        <v>1.6578779661017</v>
      </c>
      <c r="H29" s="10">
        <v>15</v>
      </c>
      <c r="I29" s="10">
        <v>58</v>
      </c>
    </row>
    <row r="30" spans="2:9" s="1" customFormat="1" ht="11.85" customHeight="1" x14ac:dyDescent="0.15">
      <c r="B30" s="17" t="s">
        <v>2774</v>
      </c>
      <c r="C30" s="8">
        <v>1606</v>
      </c>
      <c r="D30" s="8">
        <v>248</v>
      </c>
      <c r="E30" s="8">
        <v>1358</v>
      </c>
      <c r="F30" s="55">
        <v>6.6502209131075096</v>
      </c>
      <c r="G30" s="141">
        <v>1.1476365243004401</v>
      </c>
      <c r="H30" s="8">
        <v>428</v>
      </c>
      <c r="I30" s="8">
        <v>1355</v>
      </c>
    </row>
    <row r="31" spans="2:9" s="1" customFormat="1" ht="11.85" customHeight="1" x14ac:dyDescent="0.15">
      <c r="B31" s="17" t="s">
        <v>2775</v>
      </c>
      <c r="C31" s="10">
        <v>1497</v>
      </c>
      <c r="D31" s="10">
        <v>233</v>
      </c>
      <c r="E31" s="10">
        <v>1264</v>
      </c>
      <c r="F31" s="59">
        <v>6.94699367088608</v>
      </c>
      <c r="G31" s="142">
        <v>1.29866582278481</v>
      </c>
      <c r="H31" s="10">
        <v>80</v>
      </c>
      <c r="I31" s="10">
        <v>150</v>
      </c>
    </row>
    <row r="32" spans="2:9" s="1" customFormat="1" ht="11.85" customHeight="1" x14ac:dyDescent="0.15">
      <c r="B32" s="17" t="s">
        <v>2776</v>
      </c>
      <c r="C32" s="8">
        <v>163</v>
      </c>
      <c r="D32" s="8">
        <v>20</v>
      </c>
      <c r="E32" s="8">
        <v>143</v>
      </c>
      <c r="F32" s="55">
        <v>7.9580419580419601</v>
      </c>
      <c r="G32" s="141">
        <v>1.1534846153846201</v>
      </c>
      <c r="H32" s="8">
        <v>27</v>
      </c>
      <c r="I32" s="8">
        <v>64</v>
      </c>
    </row>
    <row r="33" spans="2:9" s="1" customFormat="1" ht="11.85" customHeight="1" x14ac:dyDescent="0.15">
      <c r="B33" s="17" t="s">
        <v>2777</v>
      </c>
      <c r="C33" s="10">
        <v>656</v>
      </c>
      <c r="D33" s="10">
        <v>98</v>
      </c>
      <c r="E33" s="10">
        <v>558</v>
      </c>
      <c r="F33" s="59">
        <v>7.9820788530466</v>
      </c>
      <c r="G33" s="142">
        <v>1.4205362007168501</v>
      </c>
      <c r="H33" s="10">
        <v>129</v>
      </c>
      <c r="I33" s="10">
        <v>319</v>
      </c>
    </row>
    <row r="34" spans="2:9" s="1" customFormat="1" ht="11.85" customHeight="1" x14ac:dyDescent="0.15">
      <c r="B34" s="17" t="s">
        <v>2778</v>
      </c>
      <c r="C34" s="8">
        <v>1560</v>
      </c>
      <c r="D34" s="8">
        <v>120</v>
      </c>
      <c r="E34" s="8">
        <v>1440</v>
      </c>
      <c r="F34" s="55">
        <v>7.3076388888888903</v>
      </c>
      <c r="G34" s="141">
        <v>1.25078215277778</v>
      </c>
      <c r="H34" s="8">
        <v>234</v>
      </c>
      <c r="I34" s="8">
        <v>618</v>
      </c>
    </row>
    <row r="35" spans="2:9" s="1" customFormat="1" ht="11.85" customHeight="1" x14ac:dyDescent="0.15">
      <c r="B35" s="17" t="s">
        <v>2779</v>
      </c>
      <c r="C35" s="10">
        <v>847</v>
      </c>
      <c r="D35" s="10">
        <v>150</v>
      </c>
      <c r="E35" s="10">
        <v>697</v>
      </c>
      <c r="F35" s="59">
        <v>7.2352941176470598</v>
      </c>
      <c r="G35" s="142">
        <v>1.3567249641319901</v>
      </c>
      <c r="H35" s="10">
        <v>117</v>
      </c>
      <c r="I35" s="10">
        <v>232</v>
      </c>
    </row>
    <row r="36" spans="2:9" s="1" customFormat="1" ht="11.85" customHeight="1" x14ac:dyDescent="0.15">
      <c r="B36" s="12" t="s">
        <v>879</v>
      </c>
      <c r="C36" s="13">
        <v>53277</v>
      </c>
      <c r="D36" s="13">
        <v>7784</v>
      </c>
      <c r="E36" s="13">
        <v>45493</v>
      </c>
      <c r="F36" s="61">
        <v>11.224012485437299</v>
      </c>
      <c r="G36" s="143">
        <v>1.42168971929747</v>
      </c>
      <c r="H36" s="13">
        <v>13199</v>
      </c>
      <c r="I36" s="13">
        <v>29804</v>
      </c>
    </row>
  </sheetData>
  <mergeCells count="6">
    <mergeCell ref="B2:B5"/>
    <mergeCell ref="G2:I3"/>
    <mergeCell ref="F5:J7"/>
    <mergeCell ref="C14:D14"/>
    <mergeCell ref="E14:G14"/>
    <mergeCell ref="H14:I1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X76"/>
  <sheetViews>
    <sheetView workbookViewId="0">
      <selection activeCell="B6" sqref="B6:B7"/>
    </sheetView>
  </sheetViews>
  <sheetFormatPr defaultColWidth="8.85546875" defaultRowHeight="12.75" x14ac:dyDescent="0.2"/>
  <cols>
    <col min="1" max="1" width="0.7109375" style="15" customWidth="1"/>
    <col min="2" max="2" width="16.5703125" style="15" customWidth="1"/>
    <col min="3" max="3" width="12.28515625" style="15" customWidth="1"/>
    <col min="4" max="4" width="9.7109375" style="15" customWidth="1"/>
    <col min="5" max="23" width="9.85546875" style="15" customWidth="1"/>
    <col min="24" max="24" width="5.7109375" style="15" customWidth="1"/>
    <col min="25" max="25" width="4.7109375" style="15" customWidth="1"/>
    <col min="26" max="16384" width="8.85546875" style="15"/>
  </cols>
  <sheetData>
    <row r="1" spans="2:24" s="1" customFormat="1" ht="8.85" customHeight="1" thickBot="1" x14ac:dyDescent="0.2">
      <c r="B1" s="159"/>
      <c r="C1" s="159"/>
    </row>
    <row r="2" spans="2:24" s="1" customFormat="1" ht="12.75" customHeight="1" thickBot="1" x14ac:dyDescent="0.25">
      <c r="B2" s="159"/>
      <c r="C2" s="159"/>
      <c r="H2" s="160" t="s">
        <v>0</v>
      </c>
      <c r="I2" s="160"/>
      <c r="L2" s="161" t="s">
        <v>2829</v>
      </c>
      <c r="M2" s="161"/>
    </row>
    <row r="3" spans="2:24" s="1" customFormat="1" ht="2.1" customHeight="1" thickBot="1" x14ac:dyDescent="0.2">
      <c r="B3" s="159"/>
      <c r="C3" s="159"/>
      <c r="H3" s="160"/>
      <c r="I3" s="160"/>
    </row>
    <row r="4" spans="2:24" s="1" customFormat="1" ht="19.7" customHeight="1" x14ac:dyDescent="0.15">
      <c r="B4" s="159"/>
      <c r="C4" s="159"/>
    </row>
    <row r="5" spans="2:24" s="1" customFormat="1" ht="8.85" customHeight="1" thickBot="1" x14ac:dyDescent="0.2">
      <c r="H5" s="164" t="s">
        <v>2830</v>
      </c>
      <c r="I5" s="164"/>
      <c r="J5" s="164"/>
    </row>
    <row r="6" spans="2:24" s="1" customFormat="1" ht="5.0999999999999996" customHeight="1" thickBot="1" x14ac:dyDescent="0.2">
      <c r="B6" s="161" t="s">
        <v>3</v>
      </c>
      <c r="H6" s="164"/>
      <c r="I6" s="164"/>
      <c r="J6" s="164"/>
    </row>
    <row r="7" spans="2:24" s="1" customFormat="1" ht="6.4" customHeight="1" x14ac:dyDescent="0.15">
      <c r="B7" s="161"/>
      <c r="C7" s="152"/>
    </row>
    <row r="8" spans="2:24" s="1" customFormat="1" ht="11.65" customHeight="1" x14ac:dyDescent="0.15"/>
    <row r="9" spans="2:24" s="1" customFormat="1" ht="15.4" customHeight="1" x14ac:dyDescent="0.15">
      <c r="B9" s="179"/>
      <c r="C9" s="179"/>
      <c r="D9" s="197" t="s">
        <v>2831</v>
      </c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44"/>
    </row>
    <row r="10" spans="2:24" s="1" customFormat="1" ht="15.4" customHeight="1" x14ac:dyDescent="0.15">
      <c r="B10" s="74" t="s">
        <v>2832</v>
      </c>
      <c r="C10" s="145"/>
      <c r="D10" s="5" t="s">
        <v>1032</v>
      </c>
      <c r="E10" s="5" t="s">
        <v>2833</v>
      </c>
      <c r="F10" s="5" t="s">
        <v>1060</v>
      </c>
      <c r="G10" s="5" t="s">
        <v>1061</v>
      </c>
      <c r="H10" s="5" t="s">
        <v>1069</v>
      </c>
      <c r="I10" s="5" t="s">
        <v>1079</v>
      </c>
      <c r="J10" s="5" t="s">
        <v>1089</v>
      </c>
      <c r="K10" s="5" t="s">
        <v>1099</v>
      </c>
      <c r="L10" s="5" t="s">
        <v>1109</v>
      </c>
      <c r="M10" s="5" t="s">
        <v>1119</v>
      </c>
      <c r="N10" s="5" t="s">
        <v>1125</v>
      </c>
      <c r="O10" s="5" t="s">
        <v>1131</v>
      </c>
      <c r="P10" s="5" t="s">
        <v>1141</v>
      </c>
      <c r="Q10" s="5" t="s">
        <v>1150</v>
      </c>
      <c r="R10" s="5" t="s">
        <v>1159</v>
      </c>
      <c r="S10" s="5" t="s">
        <v>1168</v>
      </c>
      <c r="T10" s="5" t="s">
        <v>1178</v>
      </c>
      <c r="U10" s="5" t="s">
        <v>1188</v>
      </c>
      <c r="V10" s="5" t="s">
        <v>1198</v>
      </c>
      <c r="W10" s="5" t="s">
        <v>1208</v>
      </c>
      <c r="X10" s="146" t="s">
        <v>832</v>
      </c>
    </row>
    <row r="11" spans="2:24" s="1" customFormat="1" ht="11.85" customHeight="1" x14ac:dyDescent="0.15">
      <c r="B11" s="165" t="s">
        <v>1313</v>
      </c>
      <c r="C11" s="17" t="s">
        <v>2834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>
        <v>14</v>
      </c>
      <c r="R11" s="8"/>
      <c r="S11" s="8"/>
      <c r="T11" s="8"/>
      <c r="U11" s="8">
        <v>1</v>
      </c>
      <c r="V11" s="8"/>
      <c r="W11" s="8"/>
      <c r="X11" s="13">
        <v>15</v>
      </c>
    </row>
    <row r="12" spans="2:24" s="1" customFormat="1" ht="11.85" customHeight="1" x14ac:dyDescent="0.15">
      <c r="B12" s="165"/>
      <c r="C12" s="17" t="s">
        <v>842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>
        <v>3</v>
      </c>
      <c r="R12" s="8"/>
      <c r="S12" s="8"/>
      <c r="T12" s="8"/>
      <c r="U12" s="8"/>
      <c r="V12" s="8"/>
      <c r="W12" s="8"/>
      <c r="X12" s="13">
        <v>3</v>
      </c>
    </row>
    <row r="13" spans="2:24" s="1" customFormat="1" ht="11.85" customHeight="1" x14ac:dyDescent="0.15">
      <c r="B13" s="165"/>
      <c r="C13" s="17" t="s">
        <v>843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>
        <v>11</v>
      </c>
      <c r="R13" s="8"/>
      <c r="S13" s="8"/>
      <c r="T13" s="8"/>
      <c r="U13" s="8">
        <v>1</v>
      </c>
      <c r="V13" s="8"/>
      <c r="W13" s="8"/>
      <c r="X13" s="13">
        <v>12</v>
      </c>
    </row>
    <row r="14" spans="2:24" s="1" customFormat="1" ht="11.85" customHeight="1" x14ac:dyDescent="0.15">
      <c r="B14" s="165"/>
      <c r="C14" s="17" t="s">
        <v>2835</v>
      </c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>
        <v>6.7272727272727302</v>
      </c>
      <c r="R14" s="76"/>
      <c r="S14" s="76"/>
      <c r="T14" s="76"/>
      <c r="U14" s="76">
        <v>3</v>
      </c>
      <c r="V14" s="76"/>
      <c r="W14" s="76"/>
      <c r="X14" s="80">
        <v>6.4166666666666696</v>
      </c>
    </row>
    <row r="15" spans="2:24" s="1" customFormat="1" ht="11.85" customHeight="1" x14ac:dyDescent="0.15">
      <c r="B15" s="165"/>
      <c r="C15" s="17" t="s">
        <v>867</v>
      </c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>
        <v>1.0290636363636401</v>
      </c>
      <c r="R15" s="141"/>
      <c r="S15" s="141"/>
      <c r="T15" s="141"/>
      <c r="U15" s="141">
        <v>0.4138</v>
      </c>
      <c r="V15" s="141"/>
      <c r="W15" s="141"/>
      <c r="X15" s="143">
        <v>0.97779166666666695</v>
      </c>
    </row>
    <row r="16" spans="2:24" s="1" customFormat="1" ht="11.85" customHeight="1" x14ac:dyDescent="0.15">
      <c r="B16" s="165"/>
      <c r="C16" s="17" t="s">
        <v>2836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>
        <v>4</v>
      </c>
      <c r="R16" s="8"/>
      <c r="S16" s="8"/>
      <c r="T16" s="8"/>
      <c r="U16" s="8"/>
      <c r="V16" s="8"/>
      <c r="W16" s="8"/>
      <c r="X16" s="13">
        <v>4</v>
      </c>
    </row>
    <row r="17" spans="2:24" s="1" customFormat="1" ht="11.85" customHeight="1" x14ac:dyDescent="0.15">
      <c r="B17" s="165" t="s">
        <v>1323</v>
      </c>
      <c r="C17" s="17" t="s">
        <v>2834</v>
      </c>
      <c r="D17" s="10">
        <v>4346</v>
      </c>
      <c r="E17" s="10">
        <v>144</v>
      </c>
      <c r="F17" s="10">
        <v>139</v>
      </c>
      <c r="G17" s="10">
        <v>935</v>
      </c>
      <c r="H17" s="10">
        <v>1121</v>
      </c>
      <c r="I17" s="10">
        <v>222</v>
      </c>
      <c r="J17" s="10">
        <v>1616</v>
      </c>
      <c r="K17" s="10">
        <v>6015</v>
      </c>
      <c r="L17" s="10">
        <v>849</v>
      </c>
      <c r="M17" s="10">
        <v>126</v>
      </c>
      <c r="N17" s="10">
        <v>384</v>
      </c>
      <c r="O17" s="10">
        <v>777</v>
      </c>
      <c r="P17" s="10">
        <v>283</v>
      </c>
      <c r="Q17" s="10">
        <v>37</v>
      </c>
      <c r="R17" s="10">
        <v>866</v>
      </c>
      <c r="S17" s="10">
        <v>876</v>
      </c>
      <c r="T17" s="10">
        <v>101</v>
      </c>
      <c r="U17" s="10">
        <v>338</v>
      </c>
      <c r="V17" s="10">
        <v>788</v>
      </c>
      <c r="W17" s="10">
        <v>415</v>
      </c>
      <c r="X17" s="13">
        <v>20378</v>
      </c>
    </row>
    <row r="18" spans="2:24" s="1" customFormat="1" ht="11.85" customHeight="1" x14ac:dyDescent="0.15">
      <c r="B18" s="165"/>
      <c r="C18" s="17" t="s">
        <v>842</v>
      </c>
      <c r="D18" s="10">
        <v>319</v>
      </c>
      <c r="E18" s="10">
        <v>26</v>
      </c>
      <c r="F18" s="10">
        <v>17</v>
      </c>
      <c r="G18" s="10">
        <v>35</v>
      </c>
      <c r="H18" s="10">
        <v>136</v>
      </c>
      <c r="I18" s="10">
        <v>29</v>
      </c>
      <c r="J18" s="10">
        <v>159</v>
      </c>
      <c r="K18" s="10">
        <v>721</v>
      </c>
      <c r="L18" s="10">
        <v>151</v>
      </c>
      <c r="M18" s="10">
        <v>21</v>
      </c>
      <c r="N18" s="10">
        <v>58</v>
      </c>
      <c r="O18" s="10">
        <v>215</v>
      </c>
      <c r="P18" s="10">
        <v>25</v>
      </c>
      <c r="Q18" s="10">
        <v>6</v>
      </c>
      <c r="R18" s="10">
        <v>119</v>
      </c>
      <c r="S18" s="10">
        <v>125</v>
      </c>
      <c r="T18" s="10">
        <v>9</v>
      </c>
      <c r="U18" s="10">
        <v>47</v>
      </c>
      <c r="V18" s="10">
        <v>49</v>
      </c>
      <c r="W18" s="10">
        <v>68</v>
      </c>
      <c r="X18" s="13">
        <v>2335</v>
      </c>
    </row>
    <row r="19" spans="2:24" s="1" customFormat="1" ht="11.85" customHeight="1" x14ac:dyDescent="0.15">
      <c r="B19" s="165"/>
      <c r="C19" s="17" t="s">
        <v>843</v>
      </c>
      <c r="D19" s="10">
        <v>4027</v>
      </c>
      <c r="E19" s="10">
        <v>118</v>
      </c>
      <c r="F19" s="10">
        <v>122</v>
      </c>
      <c r="G19" s="10">
        <v>900</v>
      </c>
      <c r="H19" s="10">
        <v>985</v>
      </c>
      <c r="I19" s="10">
        <v>193</v>
      </c>
      <c r="J19" s="10">
        <v>1457</v>
      </c>
      <c r="K19" s="10">
        <v>5294</v>
      </c>
      <c r="L19" s="10">
        <v>698</v>
      </c>
      <c r="M19" s="10">
        <v>105</v>
      </c>
      <c r="N19" s="10">
        <v>326</v>
      </c>
      <c r="O19" s="10">
        <v>562</v>
      </c>
      <c r="P19" s="10">
        <v>258</v>
      </c>
      <c r="Q19" s="10">
        <v>31</v>
      </c>
      <c r="R19" s="10">
        <v>747</v>
      </c>
      <c r="S19" s="10">
        <v>751</v>
      </c>
      <c r="T19" s="10">
        <v>92</v>
      </c>
      <c r="U19" s="10">
        <v>291</v>
      </c>
      <c r="V19" s="10">
        <v>739</v>
      </c>
      <c r="W19" s="10">
        <v>347</v>
      </c>
      <c r="X19" s="13">
        <v>18043</v>
      </c>
    </row>
    <row r="20" spans="2:24" s="1" customFormat="1" ht="11.85" customHeight="1" x14ac:dyDescent="0.15">
      <c r="B20" s="165"/>
      <c r="C20" s="17" t="s">
        <v>2835</v>
      </c>
      <c r="D20" s="78">
        <v>19.317357834616299</v>
      </c>
      <c r="E20" s="78">
        <v>5.5338983050847501</v>
      </c>
      <c r="F20" s="78">
        <v>6.9262295081967196</v>
      </c>
      <c r="G20" s="78">
        <v>22.2144444444444</v>
      </c>
      <c r="H20" s="78">
        <v>11.6233502538071</v>
      </c>
      <c r="I20" s="78">
        <v>9.0207253886010399</v>
      </c>
      <c r="J20" s="78">
        <v>9.3129718599862699</v>
      </c>
      <c r="K20" s="78">
        <v>12.370608235738599</v>
      </c>
      <c r="L20" s="78">
        <v>7.96848137535817</v>
      </c>
      <c r="M20" s="78">
        <v>9.5619047619047599</v>
      </c>
      <c r="N20" s="78">
        <v>8.4171779141104306</v>
      </c>
      <c r="O20" s="78">
        <v>7.8861209964412797</v>
      </c>
      <c r="P20" s="78">
        <v>7.4534883720930196</v>
      </c>
      <c r="Q20" s="78">
        <v>8</v>
      </c>
      <c r="R20" s="78">
        <v>6.1914323962516704</v>
      </c>
      <c r="S20" s="78">
        <v>7.0772303595206401</v>
      </c>
      <c r="T20" s="78">
        <v>7.5978260869565197</v>
      </c>
      <c r="U20" s="78">
        <v>7.63917525773196</v>
      </c>
      <c r="V20" s="78">
        <v>7.0527740189445201</v>
      </c>
      <c r="W20" s="78">
        <v>6.5706051873198899</v>
      </c>
      <c r="X20" s="80">
        <v>12.6252840436734</v>
      </c>
    </row>
    <row r="21" spans="2:24" s="1" customFormat="1" ht="11.85" customHeight="1" x14ac:dyDescent="0.15">
      <c r="B21" s="165"/>
      <c r="C21" s="17" t="s">
        <v>867</v>
      </c>
      <c r="D21" s="142">
        <v>1.0434541842562699</v>
      </c>
      <c r="E21" s="142">
        <v>1.1100483050847501</v>
      </c>
      <c r="F21" s="142">
        <v>1.2452959016393399</v>
      </c>
      <c r="G21" s="142">
        <v>0.89841566666666695</v>
      </c>
      <c r="H21" s="142">
        <v>1.2733528934010201</v>
      </c>
      <c r="I21" s="142">
        <v>1.3930072538860101</v>
      </c>
      <c r="J21" s="142">
        <v>1.3301711736444799</v>
      </c>
      <c r="K21" s="142">
        <v>1.1428903853418999</v>
      </c>
      <c r="L21" s="142">
        <v>1.38310830945559</v>
      </c>
      <c r="M21" s="142">
        <v>1.1615095238095201</v>
      </c>
      <c r="N21" s="142">
        <v>1.2812438650306699</v>
      </c>
      <c r="O21" s="142">
        <v>1.14839519572954</v>
      </c>
      <c r="P21" s="142">
        <v>1.12285697674419</v>
      </c>
      <c r="Q21" s="142">
        <v>1.5008677419354799</v>
      </c>
      <c r="R21" s="142">
        <v>1.01358567603748</v>
      </c>
      <c r="S21" s="142">
        <v>1.23679001331558</v>
      </c>
      <c r="T21" s="142">
        <v>0.87830869565217395</v>
      </c>
      <c r="U21" s="142">
        <v>1.23903573883162</v>
      </c>
      <c r="V21" s="142">
        <v>1.1611983761840301</v>
      </c>
      <c r="W21" s="142">
        <v>1.11461959654179</v>
      </c>
      <c r="X21" s="143">
        <v>1.1452649725655399</v>
      </c>
    </row>
    <row r="22" spans="2:24" s="1" customFormat="1" ht="11.85" customHeight="1" x14ac:dyDescent="0.15">
      <c r="B22" s="165"/>
      <c r="C22" s="17" t="s">
        <v>2836</v>
      </c>
      <c r="D22" s="10">
        <v>688</v>
      </c>
      <c r="E22" s="10">
        <v>12</v>
      </c>
      <c r="F22" s="10">
        <v>15</v>
      </c>
      <c r="G22" s="10">
        <v>38</v>
      </c>
      <c r="H22" s="10">
        <v>179</v>
      </c>
      <c r="I22" s="10">
        <v>44</v>
      </c>
      <c r="J22" s="10">
        <v>540</v>
      </c>
      <c r="K22" s="10">
        <v>791</v>
      </c>
      <c r="L22" s="10">
        <v>374</v>
      </c>
      <c r="M22" s="10">
        <v>19</v>
      </c>
      <c r="N22" s="10">
        <v>58</v>
      </c>
      <c r="O22" s="10">
        <v>270</v>
      </c>
      <c r="P22" s="10">
        <v>54</v>
      </c>
      <c r="Q22" s="10">
        <v>4</v>
      </c>
      <c r="R22" s="10">
        <v>228</v>
      </c>
      <c r="S22" s="10">
        <v>52</v>
      </c>
      <c r="T22" s="10">
        <v>17</v>
      </c>
      <c r="U22" s="10">
        <v>69</v>
      </c>
      <c r="V22" s="10">
        <v>110</v>
      </c>
      <c r="W22" s="10">
        <v>53</v>
      </c>
      <c r="X22" s="13">
        <v>3615</v>
      </c>
    </row>
    <row r="23" spans="2:24" s="1" customFormat="1" ht="11.85" customHeight="1" x14ac:dyDescent="0.15">
      <c r="B23" s="165" t="s">
        <v>1324</v>
      </c>
      <c r="C23" s="17" t="s">
        <v>2834</v>
      </c>
      <c r="D23" s="8">
        <v>2479</v>
      </c>
      <c r="E23" s="8">
        <v>28</v>
      </c>
      <c r="F23" s="8">
        <v>35</v>
      </c>
      <c r="G23" s="8">
        <v>79</v>
      </c>
      <c r="H23" s="8">
        <v>324</v>
      </c>
      <c r="I23" s="8">
        <v>42</v>
      </c>
      <c r="J23" s="8">
        <v>380</v>
      </c>
      <c r="K23" s="8">
        <v>1049</v>
      </c>
      <c r="L23" s="8">
        <v>267</v>
      </c>
      <c r="M23" s="8">
        <v>23</v>
      </c>
      <c r="N23" s="8">
        <v>91</v>
      </c>
      <c r="O23" s="8">
        <v>177</v>
      </c>
      <c r="P23" s="8">
        <v>68</v>
      </c>
      <c r="Q23" s="8">
        <v>10</v>
      </c>
      <c r="R23" s="8">
        <v>200</v>
      </c>
      <c r="S23" s="8">
        <v>150</v>
      </c>
      <c r="T23" s="8">
        <v>23</v>
      </c>
      <c r="U23" s="8">
        <v>110</v>
      </c>
      <c r="V23" s="8">
        <v>229</v>
      </c>
      <c r="W23" s="8">
        <v>142</v>
      </c>
      <c r="X23" s="13">
        <v>5906</v>
      </c>
    </row>
    <row r="24" spans="2:24" s="1" customFormat="1" ht="11.85" customHeight="1" x14ac:dyDescent="0.15">
      <c r="B24" s="165"/>
      <c r="C24" s="17" t="s">
        <v>842</v>
      </c>
      <c r="D24" s="8">
        <v>294</v>
      </c>
      <c r="E24" s="8">
        <v>7</v>
      </c>
      <c r="F24" s="8">
        <v>2</v>
      </c>
      <c r="G24" s="8">
        <v>5</v>
      </c>
      <c r="H24" s="8">
        <v>44</v>
      </c>
      <c r="I24" s="8">
        <v>11</v>
      </c>
      <c r="J24" s="8">
        <v>61</v>
      </c>
      <c r="K24" s="8">
        <v>266</v>
      </c>
      <c r="L24" s="8">
        <v>49</v>
      </c>
      <c r="M24" s="8">
        <v>7</v>
      </c>
      <c r="N24" s="8">
        <v>19</v>
      </c>
      <c r="O24" s="8">
        <v>44</v>
      </c>
      <c r="P24" s="8">
        <v>3</v>
      </c>
      <c r="Q24" s="8">
        <v>2</v>
      </c>
      <c r="R24" s="8">
        <v>30</v>
      </c>
      <c r="S24" s="8">
        <v>16</v>
      </c>
      <c r="T24" s="8">
        <v>4</v>
      </c>
      <c r="U24" s="8">
        <v>7</v>
      </c>
      <c r="V24" s="8">
        <v>11</v>
      </c>
      <c r="W24" s="8">
        <v>29</v>
      </c>
      <c r="X24" s="13">
        <v>911</v>
      </c>
    </row>
    <row r="25" spans="2:24" s="1" customFormat="1" ht="11.85" customHeight="1" x14ac:dyDescent="0.15">
      <c r="B25" s="165"/>
      <c r="C25" s="17" t="s">
        <v>843</v>
      </c>
      <c r="D25" s="8">
        <v>2185</v>
      </c>
      <c r="E25" s="8">
        <v>21</v>
      </c>
      <c r="F25" s="8">
        <v>33</v>
      </c>
      <c r="G25" s="8">
        <v>74</v>
      </c>
      <c r="H25" s="8">
        <v>280</v>
      </c>
      <c r="I25" s="8">
        <v>31</v>
      </c>
      <c r="J25" s="8">
        <v>319</v>
      </c>
      <c r="K25" s="8">
        <v>783</v>
      </c>
      <c r="L25" s="8">
        <v>218</v>
      </c>
      <c r="M25" s="8">
        <v>16</v>
      </c>
      <c r="N25" s="8">
        <v>72</v>
      </c>
      <c r="O25" s="8">
        <v>133</v>
      </c>
      <c r="P25" s="8">
        <v>65</v>
      </c>
      <c r="Q25" s="8">
        <v>8</v>
      </c>
      <c r="R25" s="8">
        <v>170</v>
      </c>
      <c r="S25" s="8">
        <v>134</v>
      </c>
      <c r="T25" s="8">
        <v>19</v>
      </c>
      <c r="U25" s="8">
        <v>103</v>
      </c>
      <c r="V25" s="8">
        <v>218</v>
      </c>
      <c r="W25" s="8">
        <v>113</v>
      </c>
      <c r="X25" s="13">
        <v>4995</v>
      </c>
    </row>
    <row r="26" spans="2:24" s="1" customFormat="1" ht="11.85" customHeight="1" x14ac:dyDescent="0.15">
      <c r="B26" s="165"/>
      <c r="C26" s="17" t="s">
        <v>2835</v>
      </c>
      <c r="D26" s="76">
        <v>14.9913043478261</v>
      </c>
      <c r="E26" s="76">
        <v>10.619047619047601</v>
      </c>
      <c r="F26" s="76">
        <v>5.7272727272727302</v>
      </c>
      <c r="G26" s="76">
        <v>13.972972972973</v>
      </c>
      <c r="H26" s="76">
        <v>9.5</v>
      </c>
      <c r="I26" s="76">
        <v>9.8387096774193505</v>
      </c>
      <c r="J26" s="76">
        <v>8.6269592476488999</v>
      </c>
      <c r="K26" s="76">
        <v>10.5415070242656</v>
      </c>
      <c r="L26" s="76">
        <v>8.0871559633027505</v>
      </c>
      <c r="M26" s="76">
        <v>7.625</v>
      </c>
      <c r="N26" s="76">
        <v>7</v>
      </c>
      <c r="O26" s="76">
        <v>5.9097744360902302</v>
      </c>
      <c r="P26" s="76">
        <v>8.4307692307692292</v>
      </c>
      <c r="Q26" s="76">
        <v>9.375</v>
      </c>
      <c r="R26" s="76">
        <v>5.8941176470588204</v>
      </c>
      <c r="S26" s="76">
        <v>7.2014925373134302</v>
      </c>
      <c r="T26" s="76">
        <v>8.7894736842105292</v>
      </c>
      <c r="U26" s="76">
        <v>8.5339805825242703</v>
      </c>
      <c r="V26" s="76">
        <v>6.6788990825688099</v>
      </c>
      <c r="W26" s="76">
        <v>8.7610619469026592</v>
      </c>
      <c r="X26" s="80">
        <v>11.4974974974975</v>
      </c>
    </row>
    <row r="27" spans="2:24" s="1" customFormat="1" ht="11.85" customHeight="1" x14ac:dyDescent="0.15">
      <c r="B27" s="165"/>
      <c r="C27" s="17" t="s">
        <v>867</v>
      </c>
      <c r="D27" s="141">
        <v>1.15935514874142</v>
      </c>
      <c r="E27" s="141">
        <v>1.51638571428571</v>
      </c>
      <c r="F27" s="141">
        <v>1.4513060606060599</v>
      </c>
      <c r="G27" s="141">
        <v>1.0393945945945899</v>
      </c>
      <c r="H27" s="141">
        <v>1.4183421428571401</v>
      </c>
      <c r="I27" s="141">
        <v>1.1537032258064499</v>
      </c>
      <c r="J27" s="141">
        <v>1.50495141065831</v>
      </c>
      <c r="K27" s="141">
        <v>1.3864551724137899</v>
      </c>
      <c r="L27" s="141">
        <v>1.6884366972477101</v>
      </c>
      <c r="M27" s="141">
        <v>1.2731125000000001</v>
      </c>
      <c r="N27" s="141">
        <v>1.2194194444444399</v>
      </c>
      <c r="O27" s="141">
        <v>1.4172458646616499</v>
      </c>
      <c r="P27" s="141">
        <v>1.2604184615384599</v>
      </c>
      <c r="Q27" s="141">
        <v>1.6278625</v>
      </c>
      <c r="R27" s="141">
        <v>1.1268417647058799</v>
      </c>
      <c r="S27" s="141">
        <v>1.0596992537313401</v>
      </c>
      <c r="T27" s="141">
        <v>1.4342263157894699</v>
      </c>
      <c r="U27" s="141">
        <v>1.49539902912621</v>
      </c>
      <c r="V27" s="141">
        <v>1.08681467889908</v>
      </c>
      <c r="W27" s="141">
        <v>1.07498407079646</v>
      </c>
      <c r="X27" s="143">
        <v>1.26553491491491</v>
      </c>
    </row>
    <row r="28" spans="2:24" s="1" customFormat="1" ht="11.85" customHeight="1" x14ac:dyDescent="0.15">
      <c r="B28" s="165"/>
      <c r="C28" s="17" t="s">
        <v>2836</v>
      </c>
      <c r="D28" s="8">
        <v>639</v>
      </c>
      <c r="E28" s="8">
        <v>1</v>
      </c>
      <c r="F28" s="8">
        <v>6</v>
      </c>
      <c r="G28" s="8">
        <v>10</v>
      </c>
      <c r="H28" s="8">
        <v>77</v>
      </c>
      <c r="I28" s="8">
        <v>12</v>
      </c>
      <c r="J28" s="8">
        <v>227</v>
      </c>
      <c r="K28" s="8">
        <v>156</v>
      </c>
      <c r="L28" s="8">
        <v>120</v>
      </c>
      <c r="M28" s="8">
        <v>3</v>
      </c>
      <c r="N28" s="8">
        <v>9</v>
      </c>
      <c r="O28" s="8">
        <v>98</v>
      </c>
      <c r="P28" s="8">
        <v>7</v>
      </c>
      <c r="Q28" s="8">
        <v>1</v>
      </c>
      <c r="R28" s="8">
        <v>51</v>
      </c>
      <c r="S28" s="8">
        <v>7</v>
      </c>
      <c r="T28" s="8">
        <v>4</v>
      </c>
      <c r="U28" s="8">
        <v>11</v>
      </c>
      <c r="V28" s="8">
        <v>30</v>
      </c>
      <c r="W28" s="8">
        <v>18</v>
      </c>
      <c r="X28" s="13">
        <v>1487</v>
      </c>
    </row>
    <row r="29" spans="2:24" s="1" customFormat="1" ht="11.85" customHeight="1" x14ac:dyDescent="0.15">
      <c r="B29" s="165" t="s">
        <v>1325</v>
      </c>
      <c r="C29" s="17" t="s">
        <v>2834</v>
      </c>
      <c r="D29" s="10">
        <v>98</v>
      </c>
      <c r="E29" s="10">
        <v>4</v>
      </c>
      <c r="F29" s="10">
        <v>17</v>
      </c>
      <c r="G29" s="10">
        <v>18</v>
      </c>
      <c r="H29" s="10">
        <v>215</v>
      </c>
      <c r="I29" s="10">
        <v>13</v>
      </c>
      <c r="J29" s="10">
        <v>74</v>
      </c>
      <c r="K29" s="10">
        <v>309</v>
      </c>
      <c r="L29" s="10">
        <v>42</v>
      </c>
      <c r="M29" s="10">
        <v>4</v>
      </c>
      <c r="N29" s="10">
        <v>8</v>
      </c>
      <c r="O29" s="10">
        <v>31</v>
      </c>
      <c r="P29" s="10">
        <v>6</v>
      </c>
      <c r="Q29" s="10">
        <v>2</v>
      </c>
      <c r="R29" s="10">
        <v>26</v>
      </c>
      <c r="S29" s="10">
        <v>12</v>
      </c>
      <c r="T29" s="10">
        <v>2</v>
      </c>
      <c r="U29" s="10">
        <v>7</v>
      </c>
      <c r="V29" s="10">
        <v>23</v>
      </c>
      <c r="W29" s="10">
        <v>28</v>
      </c>
      <c r="X29" s="13">
        <v>939</v>
      </c>
    </row>
    <row r="30" spans="2:24" s="1" customFormat="1" ht="11.85" customHeight="1" x14ac:dyDescent="0.15">
      <c r="B30" s="165"/>
      <c r="C30" s="17" t="s">
        <v>842</v>
      </c>
      <c r="D30" s="10">
        <v>10</v>
      </c>
      <c r="E30" s="10">
        <v>1</v>
      </c>
      <c r="F30" s="10"/>
      <c r="G30" s="10">
        <v>1</v>
      </c>
      <c r="H30" s="10">
        <v>36</v>
      </c>
      <c r="I30" s="10">
        <v>2</v>
      </c>
      <c r="J30" s="10">
        <v>10</v>
      </c>
      <c r="K30" s="10">
        <v>64</v>
      </c>
      <c r="L30" s="10">
        <v>5</v>
      </c>
      <c r="M30" s="10"/>
      <c r="N30" s="10"/>
      <c r="O30" s="10">
        <v>3</v>
      </c>
      <c r="P30" s="10">
        <v>1</v>
      </c>
      <c r="Q30" s="10">
        <v>1</v>
      </c>
      <c r="R30" s="10">
        <v>6</v>
      </c>
      <c r="S30" s="10">
        <v>1</v>
      </c>
      <c r="T30" s="10"/>
      <c r="U30" s="10">
        <v>2</v>
      </c>
      <c r="V30" s="10">
        <v>2</v>
      </c>
      <c r="W30" s="10">
        <v>1</v>
      </c>
      <c r="X30" s="13">
        <v>146</v>
      </c>
    </row>
    <row r="31" spans="2:24" s="1" customFormat="1" ht="11.85" customHeight="1" x14ac:dyDescent="0.15">
      <c r="B31" s="165"/>
      <c r="C31" s="17" t="s">
        <v>843</v>
      </c>
      <c r="D31" s="10">
        <v>88</v>
      </c>
      <c r="E31" s="10">
        <v>3</v>
      </c>
      <c r="F31" s="10">
        <v>17</v>
      </c>
      <c r="G31" s="10">
        <v>17</v>
      </c>
      <c r="H31" s="10">
        <v>179</v>
      </c>
      <c r="I31" s="10">
        <v>11</v>
      </c>
      <c r="J31" s="10">
        <v>64</v>
      </c>
      <c r="K31" s="10">
        <v>245</v>
      </c>
      <c r="L31" s="10">
        <v>37</v>
      </c>
      <c r="M31" s="10">
        <v>4</v>
      </c>
      <c r="N31" s="10">
        <v>8</v>
      </c>
      <c r="O31" s="10">
        <v>28</v>
      </c>
      <c r="P31" s="10">
        <v>5</v>
      </c>
      <c r="Q31" s="10">
        <v>1</v>
      </c>
      <c r="R31" s="10">
        <v>20</v>
      </c>
      <c r="S31" s="10">
        <v>11</v>
      </c>
      <c r="T31" s="10">
        <v>2</v>
      </c>
      <c r="U31" s="10">
        <v>5</v>
      </c>
      <c r="V31" s="10">
        <v>21</v>
      </c>
      <c r="W31" s="10">
        <v>27</v>
      </c>
      <c r="X31" s="13">
        <v>793</v>
      </c>
    </row>
    <row r="32" spans="2:24" s="1" customFormat="1" ht="11.85" customHeight="1" x14ac:dyDescent="0.15">
      <c r="B32" s="165"/>
      <c r="C32" s="17" t="s">
        <v>2835</v>
      </c>
      <c r="D32" s="78">
        <v>13.284090909090899</v>
      </c>
      <c r="E32" s="78">
        <v>6.3333333333333304</v>
      </c>
      <c r="F32" s="78">
        <v>4.2941176470588198</v>
      </c>
      <c r="G32" s="78">
        <v>12.294117647058799</v>
      </c>
      <c r="H32" s="78">
        <v>14.1620111731844</v>
      </c>
      <c r="I32" s="78">
        <v>9.9090909090909101</v>
      </c>
      <c r="J32" s="78">
        <v>9.953125</v>
      </c>
      <c r="K32" s="78">
        <v>6.3755102040816301</v>
      </c>
      <c r="L32" s="78">
        <v>8.8918918918918894</v>
      </c>
      <c r="M32" s="78">
        <v>25.25</v>
      </c>
      <c r="N32" s="78">
        <v>6.25</v>
      </c>
      <c r="O32" s="78">
        <v>8.1785714285714306</v>
      </c>
      <c r="P32" s="78">
        <v>4.8</v>
      </c>
      <c r="Q32" s="78">
        <v>2</v>
      </c>
      <c r="R32" s="78">
        <v>6.35</v>
      </c>
      <c r="S32" s="78">
        <v>9.6363636363636402</v>
      </c>
      <c r="T32" s="78">
        <v>4</v>
      </c>
      <c r="U32" s="78">
        <v>14.4</v>
      </c>
      <c r="V32" s="78">
        <v>6.8571428571428603</v>
      </c>
      <c r="W32" s="78">
        <v>6.5555555555555598</v>
      </c>
      <c r="X32" s="80">
        <v>9.6872635561160205</v>
      </c>
    </row>
    <row r="33" spans="2:24" s="1" customFormat="1" ht="11.85" customHeight="1" x14ac:dyDescent="0.15">
      <c r="B33" s="165"/>
      <c r="C33" s="17" t="s">
        <v>867</v>
      </c>
      <c r="D33" s="142">
        <v>1.67877272727273</v>
      </c>
      <c r="E33" s="142">
        <v>1.2763</v>
      </c>
      <c r="F33" s="142">
        <v>0.66017058823529395</v>
      </c>
      <c r="G33" s="142">
        <v>1.1225235294117599</v>
      </c>
      <c r="H33" s="142">
        <v>1.3669815642458101</v>
      </c>
      <c r="I33" s="142">
        <v>2.2848999999999999</v>
      </c>
      <c r="J33" s="142">
        <v>1.3891312499999999</v>
      </c>
      <c r="K33" s="142">
        <v>1.4485942857142899</v>
      </c>
      <c r="L33" s="142">
        <v>1.7167027027027</v>
      </c>
      <c r="M33" s="142">
        <v>1.067175</v>
      </c>
      <c r="N33" s="142">
        <v>1.1796374999999999</v>
      </c>
      <c r="O33" s="142">
        <v>1.1944321428571401</v>
      </c>
      <c r="P33" s="142">
        <v>0.68166000000000004</v>
      </c>
      <c r="Q33" s="142">
        <v>0.58699999999999997</v>
      </c>
      <c r="R33" s="142">
        <v>0.87460499999999997</v>
      </c>
      <c r="S33" s="142">
        <v>1.3729272727272701</v>
      </c>
      <c r="T33" s="142">
        <v>0.98540000000000005</v>
      </c>
      <c r="U33" s="142">
        <v>1.1078399999999999</v>
      </c>
      <c r="V33" s="142">
        <v>1.6063714285714299</v>
      </c>
      <c r="W33" s="142">
        <v>1.1255185185185199</v>
      </c>
      <c r="X33" s="143">
        <v>1.40528448928121</v>
      </c>
    </row>
    <row r="34" spans="2:24" s="1" customFormat="1" ht="11.85" customHeight="1" x14ac:dyDescent="0.15">
      <c r="B34" s="165"/>
      <c r="C34" s="17" t="s">
        <v>2836</v>
      </c>
      <c r="D34" s="10">
        <v>24</v>
      </c>
      <c r="E34" s="10">
        <v>2</v>
      </c>
      <c r="F34" s="10">
        <v>3</v>
      </c>
      <c r="G34" s="10">
        <v>3</v>
      </c>
      <c r="H34" s="10">
        <v>78</v>
      </c>
      <c r="I34" s="10">
        <v>1</v>
      </c>
      <c r="J34" s="10">
        <v>48</v>
      </c>
      <c r="K34" s="10">
        <v>50</v>
      </c>
      <c r="L34" s="10">
        <v>18</v>
      </c>
      <c r="M34" s="10"/>
      <c r="N34" s="10">
        <v>3</v>
      </c>
      <c r="O34" s="10">
        <v>18</v>
      </c>
      <c r="P34" s="10">
        <v>2</v>
      </c>
      <c r="Q34" s="10"/>
      <c r="R34" s="10">
        <v>7</v>
      </c>
      <c r="S34" s="10"/>
      <c r="T34" s="10">
        <v>1</v>
      </c>
      <c r="U34" s="10">
        <v>1</v>
      </c>
      <c r="V34" s="10">
        <v>8</v>
      </c>
      <c r="W34" s="10">
        <v>3</v>
      </c>
      <c r="X34" s="13">
        <v>270</v>
      </c>
    </row>
    <row r="35" spans="2:24" s="1" customFormat="1" ht="11.85" customHeight="1" x14ac:dyDescent="0.15">
      <c r="B35" s="165" t="s">
        <v>1326</v>
      </c>
      <c r="C35" s="17" t="s">
        <v>2834</v>
      </c>
      <c r="D35" s="8">
        <v>898</v>
      </c>
      <c r="E35" s="8">
        <v>12</v>
      </c>
      <c r="F35" s="8">
        <v>31</v>
      </c>
      <c r="G35" s="8">
        <v>158</v>
      </c>
      <c r="H35" s="8">
        <v>351</v>
      </c>
      <c r="I35" s="8">
        <v>60</v>
      </c>
      <c r="J35" s="8">
        <v>369</v>
      </c>
      <c r="K35" s="8">
        <v>862</v>
      </c>
      <c r="L35" s="8">
        <v>183</v>
      </c>
      <c r="M35" s="8">
        <v>16</v>
      </c>
      <c r="N35" s="8">
        <v>70</v>
      </c>
      <c r="O35" s="8">
        <v>148</v>
      </c>
      <c r="P35" s="8">
        <v>56</v>
      </c>
      <c r="Q35" s="8">
        <v>3</v>
      </c>
      <c r="R35" s="8">
        <v>125</v>
      </c>
      <c r="S35" s="8">
        <v>145</v>
      </c>
      <c r="T35" s="8">
        <v>17</v>
      </c>
      <c r="U35" s="8">
        <v>87</v>
      </c>
      <c r="V35" s="8">
        <v>159</v>
      </c>
      <c r="W35" s="8">
        <v>90</v>
      </c>
      <c r="X35" s="13">
        <v>3840</v>
      </c>
    </row>
    <row r="36" spans="2:24" s="1" customFormat="1" ht="11.85" customHeight="1" x14ac:dyDescent="0.15">
      <c r="B36" s="165"/>
      <c r="C36" s="17" t="s">
        <v>842</v>
      </c>
      <c r="D36" s="8">
        <v>67</v>
      </c>
      <c r="E36" s="8">
        <v>1</v>
      </c>
      <c r="F36" s="8">
        <v>3</v>
      </c>
      <c r="G36" s="8">
        <v>6</v>
      </c>
      <c r="H36" s="8">
        <v>50</v>
      </c>
      <c r="I36" s="8">
        <v>10</v>
      </c>
      <c r="J36" s="8">
        <v>34</v>
      </c>
      <c r="K36" s="8">
        <v>166</v>
      </c>
      <c r="L36" s="8">
        <v>24</v>
      </c>
      <c r="M36" s="8">
        <v>4</v>
      </c>
      <c r="N36" s="8">
        <v>8</v>
      </c>
      <c r="O36" s="8">
        <v>26</v>
      </c>
      <c r="P36" s="8">
        <v>6</v>
      </c>
      <c r="Q36" s="8">
        <v>1</v>
      </c>
      <c r="R36" s="8">
        <v>18</v>
      </c>
      <c r="S36" s="8">
        <v>25</v>
      </c>
      <c r="T36" s="8">
        <v>2</v>
      </c>
      <c r="U36" s="8">
        <v>11</v>
      </c>
      <c r="V36" s="8">
        <v>6</v>
      </c>
      <c r="W36" s="8">
        <v>15</v>
      </c>
      <c r="X36" s="13">
        <v>483</v>
      </c>
    </row>
    <row r="37" spans="2:24" s="1" customFormat="1" ht="11.85" customHeight="1" x14ac:dyDescent="0.15">
      <c r="B37" s="165"/>
      <c r="C37" s="17" t="s">
        <v>843</v>
      </c>
      <c r="D37" s="8">
        <v>831</v>
      </c>
      <c r="E37" s="8">
        <v>11</v>
      </c>
      <c r="F37" s="8">
        <v>28</v>
      </c>
      <c r="G37" s="8">
        <v>152</v>
      </c>
      <c r="H37" s="8">
        <v>301</v>
      </c>
      <c r="I37" s="8">
        <v>50</v>
      </c>
      <c r="J37" s="8">
        <v>335</v>
      </c>
      <c r="K37" s="8">
        <v>696</v>
      </c>
      <c r="L37" s="8">
        <v>159</v>
      </c>
      <c r="M37" s="8">
        <v>12</v>
      </c>
      <c r="N37" s="8">
        <v>62</v>
      </c>
      <c r="O37" s="8">
        <v>122</v>
      </c>
      <c r="P37" s="8">
        <v>50</v>
      </c>
      <c r="Q37" s="8">
        <v>2</v>
      </c>
      <c r="R37" s="8">
        <v>107</v>
      </c>
      <c r="S37" s="8">
        <v>120</v>
      </c>
      <c r="T37" s="8">
        <v>15</v>
      </c>
      <c r="U37" s="8">
        <v>76</v>
      </c>
      <c r="V37" s="8">
        <v>153</v>
      </c>
      <c r="W37" s="8">
        <v>75</v>
      </c>
      <c r="X37" s="13">
        <v>3357</v>
      </c>
    </row>
    <row r="38" spans="2:24" s="1" customFormat="1" ht="11.85" customHeight="1" x14ac:dyDescent="0.15">
      <c r="B38" s="165"/>
      <c r="C38" s="17" t="s">
        <v>2835</v>
      </c>
      <c r="D38" s="76">
        <v>16.2876052948255</v>
      </c>
      <c r="E38" s="76">
        <v>5.8181818181818201</v>
      </c>
      <c r="F38" s="76">
        <v>5.9285714285714297</v>
      </c>
      <c r="G38" s="76">
        <v>18.519736842105299</v>
      </c>
      <c r="H38" s="76">
        <v>12.1594684385382</v>
      </c>
      <c r="I38" s="76">
        <v>9.82</v>
      </c>
      <c r="J38" s="76">
        <v>10.641791044776101</v>
      </c>
      <c r="K38" s="76">
        <v>10.5991379310345</v>
      </c>
      <c r="L38" s="76">
        <v>7.68553459119497</v>
      </c>
      <c r="M38" s="76">
        <v>15.3333333333333</v>
      </c>
      <c r="N38" s="76">
        <v>8.0483870967741904</v>
      </c>
      <c r="O38" s="76">
        <v>7.4180327868852496</v>
      </c>
      <c r="P38" s="76">
        <v>6.88</v>
      </c>
      <c r="Q38" s="76">
        <v>5</v>
      </c>
      <c r="R38" s="76">
        <v>4.2242990654205599</v>
      </c>
      <c r="S38" s="76">
        <v>6.3</v>
      </c>
      <c r="T38" s="76">
        <v>6.7333333333333298</v>
      </c>
      <c r="U38" s="76">
        <v>7.2894736842105301</v>
      </c>
      <c r="V38" s="76">
        <v>8.6078431372548998</v>
      </c>
      <c r="W38" s="76">
        <v>7.5733333333333297</v>
      </c>
      <c r="X38" s="80">
        <v>11.493893357164101</v>
      </c>
    </row>
    <row r="39" spans="2:24" s="1" customFormat="1" ht="11.85" customHeight="1" x14ac:dyDescent="0.15">
      <c r="B39" s="165"/>
      <c r="C39" s="17" t="s">
        <v>867</v>
      </c>
      <c r="D39" s="141">
        <v>1.00867484957882</v>
      </c>
      <c r="E39" s="141">
        <v>1.1951909090909101</v>
      </c>
      <c r="F39" s="141">
        <v>1.27315357142857</v>
      </c>
      <c r="G39" s="141">
        <v>0.87511118421052703</v>
      </c>
      <c r="H39" s="141">
        <v>1.3578920265780701</v>
      </c>
      <c r="I39" s="141">
        <v>1.2794719999999999</v>
      </c>
      <c r="J39" s="141">
        <v>1.2930029850746301</v>
      </c>
      <c r="K39" s="141">
        <v>1.3546373563218399</v>
      </c>
      <c r="L39" s="141">
        <v>1.6521893081761001</v>
      </c>
      <c r="M39" s="141">
        <v>0.85601666666666698</v>
      </c>
      <c r="N39" s="141">
        <v>1.1401322580645199</v>
      </c>
      <c r="O39" s="141">
        <v>1.2791442622950799</v>
      </c>
      <c r="P39" s="141">
        <v>1.2456119999999999</v>
      </c>
      <c r="Q39" s="141">
        <v>0.75080000000000002</v>
      </c>
      <c r="R39" s="141">
        <v>0.87832242990654197</v>
      </c>
      <c r="S39" s="141">
        <v>1.07319083333333</v>
      </c>
      <c r="T39" s="141">
        <v>1.41784</v>
      </c>
      <c r="U39" s="141">
        <v>1.3185894736842101</v>
      </c>
      <c r="V39" s="141">
        <v>1.21851960784314</v>
      </c>
      <c r="W39" s="141">
        <v>1.39964933333333</v>
      </c>
      <c r="X39" s="143">
        <v>1.21175189156985</v>
      </c>
    </row>
    <row r="40" spans="2:24" s="1" customFormat="1" ht="11.85" customHeight="1" x14ac:dyDescent="0.15">
      <c r="B40" s="165"/>
      <c r="C40" s="17" t="s">
        <v>2836</v>
      </c>
      <c r="D40" s="8">
        <v>89</v>
      </c>
      <c r="E40" s="8">
        <v>3</v>
      </c>
      <c r="F40" s="8"/>
      <c r="G40" s="8">
        <v>6</v>
      </c>
      <c r="H40" s="8">
        <v>66</v>
      </c>
      <c r="I40" s="8">
        <v>19</v>
      </c>
      <c r="J40" s="8">
        <v>132</v>
      </c>
      <c r="K40" s="8">
        <v>109</v>
      </c>
      <c r="L40" s="8">
        <v>71</v>
      </c>
      <c r="M40" s="8">
        <v>1</v>
      </c>
      <c r="N40" s="8">
        <v>9</v>
      </c>
      <c r="O40" s="8">
        <v>58</v>
      </c>
      <c r="P40" s="8">
        <v>13</v>
      </c>
      <c r="Q40" s="8"/>
      <c r="R40" s="8">
        <v>38</v>
      </c>
      <c r="S40" s="8">
        <v>7</v>
      </c>
      <c r="T40" s="8">
        <v>1</v>
      </c>
      <c r="U40" s="8">
        <v>23</v>
      </c>
      <c r="V40" s="8">
        <v>22</v>
      </c>
      <c r="W40" s="8">
        <v>14</v>
      </c>
      <c r="X40" s="13">
        <v>681</v>
      </c>
    </row>
    <row r="41" spans="2:24" s="1" customFormat="1" ht="11.85" customHeight="1" x14ac:dyDescent="0.15">
      <c r="B41" s="165" t="s">
        <v>1327</v>
      </c>
      <c r="C41" s="17" t="s">
        <v>2834</v>
      </c>
      <c r="D41" s="10">
        <v>206</v>
      </c>
      <c r="E41" s="10">
        <v>11</v>
      </c>
      <c r="F41" s="10">
        <v>40</v>
      </c>
      <c r="G41" s="10">
        <v>119</v>
      </c>
      <c r="H41" s="10">
        <v>700</v>
      </c>
      <c r="I41" s="10">
        <v>32</v>
      </c>
      <c r="J41" s="10">
        <v>181</v>
      </c>
      <c r="K41" s="10">
        <v>611</v>
      </c>
      <c r="L41" s="10">
        <v>168</v>
      </c>
      <c r="M41" s="10">
        <v>16</v>
      </c>
      <c r="N41" s="10">
        <v>53</v>
      </c>
      <c r="O41" s="10">
        <v>118</v>
      </c>
      <c r="P41" s="10">
        <v>32</v>
      </c>
      <c r="Q41" s="10">
        <v>2</v>
      </c>
      <c r="R41" s="10">
        <v>79</v>
      </c>
      <c r="S41" s="10">
        <v>76</v>
      </c>
      <c r="T41" s="10">
        <v>3</v>
      </c>
      <c r="U41" s="10">
        <v>27</v>
      </c>
      <c r="V41" s="10">
        <v>93</v>
      </c>
      <c r="W41" s="10">
        <v>56</v>
      </c>
      <c r="X41" s="13">
        <v>2623</v>
      </c>
    </row>
    <row r="42" spans="2:24" s="1" customFormat="1" ht="11.85" customHeight="1" x14ac:dyDescent="0.15">
      <c r="B42" s="165"/>
      <c r="C42" s="17" t="s">
        <v>842</v>
      </c>
      <c r="D42" s="10">
        <v>15</v>
      </c>
      <c r="E42" s="10">
        <v>3</v>
      </c>
      <c r="F42" s="10">
        <v>3</v>
      </c>
      <c r="G42" s="10">
        <v>8</v>
      </c>
      <c r="H42" s="10">
        <v>91</v>
      </c>
      <c r="I42" s="10">
        <v>5</v>
      </c>
      <c r="J42" s="10">
        <v>19</v>
      </c>
      <c r="K42" s="10">
        <v>91</v>
      </c>
      <c r="L42" s="10">
        <v>24</v>
      </c>
      <c r="M42" s="10"/>
      <c r="N42" s="10">
        <v>11</v>
      </c>
      <c r="O42" s="10">
        <v>30</v>
      </c>
      <c r="P42" s="10">
        <v>2</v>
      </c>
      <c r="Q42" s="10">
        <v>2</v>
      </c>
      <c r="R42" s="10">
        <v>12</v>
      </c>
      <c r="S42" s="10">
        <v>17</v>
      </c>
      <c r="T42" s="10"/>
      <c r="U42" s="10">
        <v>6</v>
      </c>
      <c r="V42" s="10">
        <v>11</v>
      </c>
      <c r="W42" s="10">
        <v>8</v>
      </c>
      <c r="X42" s="13">
        <v>358</v>
      </c>
    </row>
    <row r="43" spans="2:24" s="1" customFormat="1" ht="11.85" customHeight="1" x14ac:dyDescent="0.15">
      <c r="B43" s="165"/>
      <c r="C43" s="17" t="s">
        <v>843</v>
      </c>
      <c r="D43" s="10">
        <v>191</v>
      </c>
      <c r="E43" s="10">
        <v>8</v>
      </c>
      <c r="F43" s="10">
        <v>37</v>
      </c>
      <c r="G43" s="10">
        <v>111</v>
      </c>
      <c r="H43" s="10">
        <v>609</v>
      </c>
      <c r="I43" s="10">
        <v>27</v>
      </c>
      <c r="J43" s="10">
        <v>162</v>
      </c>
      <c r="K43" s="10">
        <v>520</v>
      </c>
      <c r="L43" s="10">
        <v>144</v>
      </c>
      <c r="M43" s="10">
        <v>16</v>
      </c>
      <c r="N43" s="10">
        <v>42</v>
      </c>
      <c r="O43" s="10">
        <v>88</v>
      </c>
      <c r="P43" s="10">
        <v>30</v>
      </c>
      <c r="Q43" s="10"/>
      <c r="R43" s="10">
        <v>67</v>
      </c>
      <c r="S43" s="10">
        <v>59</v>
      </c>
      <c r="T43" s="10">
        <v>3</v>
      </c>
      <c r="U43" s="10">
        <v>21</v>
      </c>
      <c r="V43" s="10">
        <v>82</v>
      </c>
      <c r="W43" s="10">
        <v>48</v>
      </c>
      <c r="X43" s="13">
        <v>2265</v>
      </c>
    </row>
    <row r="44" spans="2:24" s="1" customFormat="1" ht="11.85" customHeight="1" x14ac:dyDescent="0.15">
      <c r="B44" s="165"/>
      <c r="C44" s="17" t="s">
        <v>2835</v>
      </c>
      <c r="D44" s="78">
        <v>18.2513089005236</v>
      </c>
      <c r="E44" s="78">
        <v>5.875</v>
      </c>
      <c r="F44" s="78">
        <v>7.3243243243243299</v>
      </c>
      <c r="G44" s="78">
        <v>20.6216216216216</v>
      </c>
      <c r="H44" s="78">
        <v>18.8587848932677</v>
      </c>
      <c r="I44" s="78">
        <v>6.2592592592592604</v>
      </c>
      <c r="J44" s="78">
        <v>8.1234567901234591</v>
      </c>
      <c r="K44" s="78">
        <v>11.3</v>
      </c>
      <c r="L44" s="78">
        <v>8.4166666666666696</v>
      </c>
      <c r="M44" s="78">
        <v>9.125</v>
      </c>
      <c r="N44" s="78">
        <v>7.8571428571428603</v>
      </c>
      <c r="O44" s="78">
        <v>8.7045454545454604</v>
      </c>
      <c r="P44" s="78">
        <v>5.7666666666666702</v>
      </c>
      <c r="Q44" s="78"/>
      <c r="R44" s="78">
        <v>7.3283582089552199</v>
      </c>
      <c r="S44" s="78">
        <v>6.3050847457627102</v>
      </c>
      <c r="T44" s="78">
        <v>13.3333333333333</v>
      </c>
      <c r="U44" s="78">
        <v>6.3809523809523796</v>
      </c>
      <c r="V44" s="78">
        <v>6.8292682926829302</v>
      </c>
      <c r="W44" s="78">
        <v>6.6666666666666696</v>
      </c>
      <c r="X44" s="80">
        <v>13.0167770419426</v>
      </c>
    </row>
    <row r="45" spans="2:24" s="1" customFormat="1" ht="11.85" customHeight="1" x14ac:dyDescent="0.15">
      <c r="B45" s="165"/>
      <c r="C45" s="17" t="s">
        <v>867</v>
      </c>
      <c r="D45" s="142">
        <v>1.27466963350785</v>
      </c>
      <c r="E45" s="142">
        <v>1.1828875000000001</v>
      </c>
      <c r="F45" s="142">
        <v>1.3199027027026999</v>
      </c>
      <c r="G45" s="142">
        <v>0.857965765765766</v>
      </c>
      <c r="H45" s="142">
        <v>1.43459408866995</v>
      </c>
      <c r="I45" s="142">
        <v>0.97760740740740704</v>
      </c>
      <c r="J45" s="142">
        <v>1.72578148148148</v>
      </c>
      <c r="K45" s="142">
        <v>1.41933403846154</v>
      </c>
      <c r="L45" s="142">
        <v>1.7807284722222201</v>
      </c>
      <c r="M45" s="142">
        <v>0.69514374999999995</v>
      </c>
      <c r="N45" s="142">
        <v>1.1097190476190499</v>
      </c>
      <c r="O45" s="142">
        <v>1.2098602272727299</v>
      </c>
      <c r="P45" s="142">
        <v>1.51858</v>
      </c>
      <c r="Q45" s="142"/>
      <c r="R45" s="142">
        <v>1.0641343283582101</v>
      </c>
      <c r="S45" s="142">
        <v>1.2205661016949201</v>
      </c>
      <c r="T45" s="142">
        <v>0.96896666666666698</v>
      </c>
      <c r="U45" s="142">
        <v>1.56566190476191</v>
      </c>
      <c r="V45" s="142">
        <v>1.09231829268293</v>
      </c>
      <c r="W45" s="142">
        <v>1.1183604166666701</v>
      </c>
      <c r="X45" s="143">
        <v>1.3700738189845501</v>
      </c>
    </row>
    <row r="46" spans="2:24" s="1" customFormat="1" ht="11.85" customHeight="1" x14ac:dyDescent="0.15">
      <c r="B46" s="165"/>
      <c r="C46" s="17" t="s">
        <v>2836</v>
      </c>
      <c r="D46" s="10">
        <v>46</v>
      </c>
      <c r="E46" s="10">
        <v>2</v>
      </c>
      <c r="F46" s="10">
        <v>1</v>
      </c>
      <c r="G46" s="10">
        <v>15</v>
      </c>
      <c r="H46" s="10">
        <v>163</v>
      </c>
      <c r="I46" s="10">
        <v>15</v>
      </c>
      <c r="J46" s="10">
        <v>102</v>
      </c>
      <c r="K46" s="10">
        <v>96</v>
      </c>
      <c r="L46" s="10">
        <v>66</v>
      </c>
      <c r="M46" s="10">
        <v>6</v>
      </c>
      <c r="N46" s="10">
        <v>11</v>
      </c>
      <c r="O46" s="10">
        <v>35</v>
      </c>
      <c r="P46" s="10">
        <v>5</v>
      </c>
      <c r="Q46" s="10">
        <v>1</v>
      </c>
      <c r="R46" s="10">
        <v>25</v>
      </c>
      <c r="S46" s="10">
        <v>1</v>
      </c>
      <c r="T46" s="10">
        <v>1</v>
      </c>
      <c r="U46" s="10">
        <v>9</v>
      </c>
      <c r="V46" s="10">
        <v>25</v>
      </c>
      <c r="W46" s="10">
        <v>11</v>
      </c>
      <c r="X46" s="13">
        <v>636</v>
      </c>
    </row>
    <row r="47" spans="2:24" s="1" customFormat="1" ht="11.85" customHeight="1" x14ac:dyDescent="0.15">
      <c r="B47" s="165" t="s">
        <v>1328</v>
      </c>
      <c r="C47" s="17" t="s">
        <v>2834</v>
      </c>
      <c r="D47" s="8">
        <v>170</v>
      </c>
      <c r="E47" s="8">
        <v>2</v>
      </c>
      <c r="F47" s="8">
        <v>49</v>
      </c>
      <c r="G47" s="8">
        <v>407</v>
      </c>
      <c r="H47" s="8">
        <v>2818</v>
      </c>
      <c r="I47" s="8">
        <v>56</v>
      </c>
      <c r="J47" s="8">
        <v>156</v>
      </c>
      <c r="K47" s="8">
        <v>814</v>
      </c>
      <c r="L47" s="8">
        <v>174</v>
      </c>
      <c r="M47" s="8">
        <v>13</v>
      </c>
      <c r="N47" s="8">
        <v>50</v>
      </c>
      <c r="O47" s="8">
        <v>144</v>
      </c>
      <c r="P47" s="8">
        <v>30</v>
      </c>
      <c r="Q47" s="8">
        <v>3</v>
      </c>
      <c r="R47" s="8">
        <v>118</v>
      </c>
      <c r="S47" s="8">
        <v>78</v>
      </c>
      <c r="T47" s="8">
        <v>7</v>
      </c>
      <c r="U47" s="8">
        <v>34</v>
      </c>
      <c r="V47" s="8">
        <v>79</v>
      </c>
      <c r="W47" s="8">
        <v>52</v>
      </c>
      <c r="X47" s="13">
        <v>5254</v>
      </c>
    </row>
    <row r="48" spans="2:24" s="1" customFormat="1" ht="11.85" customHeight="1" x14ac:dyDescent="0.15">
      <c r="B48" s="165"/>
      <c r="C48" s="17" t="s">
        <v>842</v>
      </c>
      <c r="D48" s="8">
        <v>18</v>
      </c>
      <c r="E48" s="8"/>
      <c r="F48" s="8">
        <v>5</v>
      </c>
      <c r="G48" s="8">
        <v>25</v>
      </c>
      <c r="H48" s="8">
        <v>490</v>
      </c>
      <c r="I48" s="8">
        <v>10</v>
      </c>
      <c r="J48" s="8">
        <v>32</v>
      </c>
      <c r="K48" s="8">
        <v>144</v>
      </c>
      <c r="L48" s="8">
        <v>33</v>
      </c>
      <c r="M48" s="8"/>
      <c r="N48" s="8">
        <v>10</v>
      </c>
      <c r="O48" s="8">
        <v>42</v>
      </c>
      <c r="P48" s="8">
        <v>4</v>
      </c>
      <c r="Q48" s="8">
        <v>1</v>
      </c>
      <c r="R48" s="8">
        <v>18</v>
      </c>
      <c r="S48" s="8">
        <v>15</v>
      </c>
      <c r="T48" s="8">
        <v>1</v>
      </c>
      <c r="U48" s="8">
        <v>5</v>
      </c>
      <c r="V48" s="8">
        <v>4</v>
      </c>
      <c r="W48" s="8">
        <v>6</v>
      </c>
      <c r="X48" s="13">
        <v>863</v>
      </c>
    </row>
    <row r="49" spans="2:24" s="1" customFormat="1" ht="11.85" customHeight="1" x14ac:dyDescent="0.15">
      <c r="B49" s="165"/>
      <c r="C49" s="17" t="s">
        <v>843</v>
      </c>
      <c r="D49" s="8">
        <v>152</v>
      </c>
      <c r="E49" s="8">
        <v>2</v>
      </c>
      <c r="F49" s="8">
        <v>44</v>
      </c>
      <c r="G49" s="8">
        <v>382</v>
      </c>
      <c r="H49" s="8">
        <v>2328</v>
      </c>
      <c r="I49" s="8">
        <v>46</v>
      </c>
      <c r="J49" s="8">
        <v>124</v>
      </c>
      <c r="K49" s="8">
        <v>670</v>
      </c>
      <c r="L49" s="8">
        <v>141</v>
      </c>
      <c r="M49" s="8">
        <v>13</v>
      </c>
      <c r="N49" s="8">
        <v>40</v>
      </c>
      <c r="O49" s="8">
        <v>102</v>
      </c>
      <c r="P49" s="8">
        <v>26</v>
      </c>
      <c r="Q49" s="8">
        <v>2</v>
      </c>
      <c r="R49" s="8">
        <v>100</v>
      </c>
      <c r="S49" s="8">
        <v>63</v>
      </c>
      <c r="T49" s="8">
        <v>6</v>
      </c>
      <c r="U49" s="8">
        <v>29</v>
      </c>
      <c r="V49" s="8">
        <v>75</v>
      </c>
      <c r="W49" s="8">
        <v>46</v>
      </c>
      <c r="X49" s="13">
        <v>4391</v>
      </c>
    </row>
    <row r="50" spans="2:24" s="1" customFormat="1" ht="11.85" customHeight="1" x14ac:dyDescent="0.15">
      <c r="B50" s="165"/>
      <c r="C50" s="17" t="s">
        <v>2835</v>
      </c>
      <c r="D50" s="76">
        <v>12.269736842105299</v>
      </c>
      <c r="E50" s="76">
        <v>7.5</v>
      </c>
      <c r="F50" s="76">
        <v>4.8181818181818201</v>
      </c>
      <c r="G50" s="76">
        <v>10.1596858638743</v>
      </c>
      <c r="H50" s="76">
        <v>9.1585051546391796</v>
      </c>
      <c r="I50" s="76">
        <v>10.130434782608701</v>
      </c>
      <c r="J50" s="76">
        <v>7.2177419354838701</v>
      </c>
      <c r="K50" s="76">
        <v>10.177611940298499</v>
      </c>
      <c r="L50" s="76">
        <v>7.0212765957446797</v>
      </c>
      <c r="M50" s="76">
        <v>19.692307692307701</v>
      </c>
      <c r="N50" s="76">
        <v>5.2249999999999996</v>
      </c>
      <c r="O50" s="76">
        <v>8.0784313725490193</v>
      </c>
      <c r="P50" s="76">
        <v>6.1538461538461497</v>
      </c>
      <c r="Q50" s="76">
        <v>6</v>
      </c>
      <c r="R50" s="76">
        <v>8.0500000000000007</v>
      </c>
      <c r="S50" s="76">
        <v>6.0158730158730203</v>
      </c>
      <c r="T50" s="76">
        <v>7.8333333333333304</v>
      </c>
      <c r="U50" s="76">
        <v>10.965517241379301</v>
      </c>
      <c r="V50" s="76">
        <v>8.76</v>
      </c>
      <c r="W50" s="76">
        <v>7.4347826086956497</v>
      </c>
      <c r="X50" s="80">
        <v>9.2172625825552306</v>
      </c>
    </row>
    <row r="51" spans="2:24" s="1" customFormat="1" ht="11.85" customHeight="1" x14ac:dyDescent="0.15">
      <c r="B51" s="165"/>
      <c r="C51" s="17" t="s">
        <v>867</v>
      </c>
      <c r="D51" s="141">
        <v>1.5003855263157899</v>
      </c>
      <c r="E51" s="141">
        <v>3.5521500000000001</v>
      </c>
      <c r="F51" s="141">
        <v>1.0251772727272701</v>
      </c>
      <c r="G51" s="141">
        <v>1.09333586387435</v>
      </c>
      <c r="H51" s="141">
        <v>1.4549864261168399</v>
      </c>
      <c r="I51" s="141">
        <v>1.8461608695652201</v>
      </c>
      <c r="J51" s="141">
        <v>1.32080725806452</v>
      </c>
      <c r="K51" s="141">
        <v>1.44816134328358</v>
      </c>
      <c r="L51" s="141">
        <v>1.77825319148936</v>
      </c>
      <c r="M51" s="141">
        <v>0.79360769230769201</v>
      </c>
      <c r="N51" s="141">
        <v>1.0805724999999999</v>
      </c>
      <c r="O51" s="141">
        <v>1.21586862745098</v>
      </c>
      <c r="P51" s="141">
        <v>1.1219192307692301</v>
      </c>
      <c r="Q51" s="141">
        <v>1.1566000000000001</v>
      </c>
      <c r="R51" s="141">
        <v>1.1844539999999999</v>
      </c>
      <c r="S51" s="141">
        <v>0.95903809523809502</v>
      </c>
      <c r="T51" s="141">
        <v>1.1206833333333299</v>
      </c>
      <c r="U51" s="141">
        <v>1.0145862068965501</v>
      </c>
      <c r="V51" s="141">
        <v>1.24919333333333</v>
      </c>
      <c r="W51" s="141">
        <v>1.69489347826087</v>
      </c>
      <c r="X51" s="143">
        <v>1.4007166249145999</v>
      </c>
    </row>
    <row r="52" spans="2:24" s="1" customFormat="1" ht="11.85" customHeight="1" x14ac:dyDescent="0.15">
      <c r="B52" s="165"/>
      <c r="C52" s="17" t="s">
        <v>2836</v>
      </c>
      <c r="D52" s="8">
        <v>36</v>
      </c>
      <c r="E52" s="8">
        <v>2</v>
      </c>
      <c r="F52" s="8">
        <v>6</v>
      </c>
      <c r="G52" s="8">
        <v>97</v>
      </c>
      <c r="H52" s="8">
        <v>861</v>
      </c>
      <c r="I52" s="8">
        <v>30</v>
      </c>
      <c r="J52" s="8">
        <v>85</v>
      </c>
      <c r="K52" s="8">
        <v>167</v>
      </c>
      <c r="L52" s="8">
        <v>87</v>
      </c>
      <c r="M52" s="8">
        <v>3</v>
      </c>
      <c r="N52" s="8">
        <v>4</v>
      </c>
      <c r="O52" s="8">
        <v>52</v>
      </c>
      <c r="P52" s="8">
        <v>8</v>
      </c>
      <c r="Q52" s="8">
        <v>1</v>
      </c>
      <c r="R52" s="8">
        <v>33</v>
      </c>
      <c r="S52" s="8">
        <v>5</v>
      </c>
      <c r="T52" s="8"/>
      <c r="U52" s="8">
        <v>5</v>
      </c>
      <c r="V52" s="8">
        <v>14</v>
      </c>
      <c r="W52" s="8">
        <v>8</v>
      </c>
      <c r="X52" s="13">
        <v>1504</v>
      </c>
    </row>
    <row r="53" spans="2:24" s="1" customFormat="1" ht="11.85" customHeight="1" x14ac:dyDescent="0.15">
      <c r="B53" s="165" t="s">
        <v>1329</v>
      </c>
      <c r="C53" s="17" t="s">
        <v>2834</v>
      </c>
      <c r="D53" s="10">
        <v>172</v>
      </c>
      <c r="E53" s="10">
        <v>4</v>
      </c>
      <c r="F53" s="10">
        <v>26</v>
      </c>
      <c r="G53" s="10">
        <v>212</v>
      </c>
      <c r="H53" s="10">
        <v>3886</v>
      </c>
      <c r="I53" s="10">
        <v>32</v>
      </c>
      <c r="J53" s="10">
        <v>138</v>
      </c>
      <c r="K53" s="10">
        <v>4059</v>
      </c>
      <c r="L53" s="10">
        <v>170</v>
      </c>
      <c r="M53" s="10">
        <v>19</v>
      </c>
      <c r="N53" s="10">
        <v>28</v>
      </c>
      <c r="O53" s="10">
        <v>100</v>
      </c>
      <c r="P53" s="10">
        <v>24</v>
      </c>
      <c r="Q53" s="10">
        <v>3</v>
      </c>
      <c r="R53" s="10">
        <v>113</v>
      </c>
      <c r="S53" s="10">
        <v>88</v>
      </c>
      <c r="T53" s="10">
        <v>6</v>
      </c>
      <c r="U53" s="10">
        <v>25</v>
      </c>
      <c r="V53" s="10">
        <v>78</v>
      </c>
      <c r="W53" s="10">
        <v>25</v>
      </c>
      <c r="X53" s="13">
        <v>9208</v>
      </c>
    </row>
    <row r="54" spans="2:24" s="1" customFormat="1" ht="11.85" customHeight="1" x14ac:dyDescent="0.15">
      <c r="B54" s="165"/>
      <c r="C54" s="17" t="s">
        <v>842</v>
      </c>
      <c r="D54" s="10">
        <v>11</v>
      </c>
      <c r="E54" s="10">
        <v>1</v>
      </c>
      <c r="F54" s="10"/>
      <c r="G54" s="10">
        <v>14</v>
      </c>
      <c r="H54" s="10">
        <v>706</v>
      </c>
      <c r="I54" s="10">
        <v>2</v>
      </c>
      <c r="J54" s="10">
        <v>22</v>
      </c>
      <c r="K54" s="10">
        <v>766</v>
      </c>
      <c r="L54" s="10">
        <v>34</v>
      </c>
      <c r="M54" s="10">
        <v>1</v>
      </c>
      <c r="N54" s="10">
        <v>6</v>
      </c>
      <c r="O54" s="10">
        <v>18</v>
      </c>
      <c r="P54" s="10">
        <v>2</v>
      </c>
      <c r="Q54" s="10">
        <v>1</v>
      </c>
      <c r="R54" s="10">
        <v>9</v>
      </c>
      <c r="S54" s="10">
        <v>10</v>
      </c>
      <c r="T54" s="10">
        <v>1</v>
      </c>
      <c r="U54" s="10">
        <v>2</v>
      </c>
      <c r="V54" s="10">
        <v>8</v>
      </c>
      <c r="W54" s="10">
        <v>5</v>
      </c>
      <c r="X54" s="13">
        <v>1619</v>
      </c>
    </row>
    <row r="55" spans="2:24" s="1" customFormat="1" ht="11.85" customHeight="1" x14ac:dyDescent="0.15">
      <c r="B55" s="165"/>
      <c r="C55" s="17" t="s">
        <v>843</v>
      </c>
      <c r="D55" s="10">
        <v>161</v>
      </c>
      <c r="E55" s="10">
        <v>3</v>
      </c>
      <c r="F55" s="10">
        <v>26</v>
      </c>
      <c r="G55" s="10">
        <v>198</v>
      </c>
      <c r="H55" s="10">
        <v>3180</v>
      </c>
      <c r="I55" s="10">
        <v>30</v>
      </c>
      <c r="J55" s="10">
        <v>116</v>
      </c>
      <c r="K55" s="10">
        <v>3293</v>
      </c>
      <c r="L55" s="10">
        <v>136</v>
      </c>
      <c r="M55" s="10">
        <v>18</v>
      </c>
      <c r="N55" s="10">
        <v>22</v>
      </c>
      <c r="O55" s="10">
        <v>82</v>
      </c>
      <c r="P55" s="10">
        <v>22</v>
      </c>
      <c r="Q55" s="10">
        <v>2</v>
      </c>
      <c r="R55" s="10">
        <v>104</v>
      </c>
      <c r="S55" s="10">
        <v>78</v>
      </c>
      <c r="T55" s="10">
        <v>5</v>
      </c>
      <c r="U55" s="10">
        <v>23</v>
      </c>
      <c r="V55" s="10">
        <v>70</v>
      </c>
      <c r="W55" s="10">
        <v>20</v>
      </c>
      <c r="X55" s="13">
        <v>7589</v>
      </c>
    </row>
    <row r="56" spans="2:24" s="1" customFormat="1" ht="11.85" customHeight="1" x14ac:dyDescent="0.15">
      <c r="B56" s="165"/>
      <c r="C56" s="17" t="s">
        <v>2835</v>
      </c>
      <c r="D56" s="78">
        <v>13.527950310559</v>
      </c>
      <c r="E56" s="78">
        <v>4</v>
      </c>
      <c r="F56" s="78">
        <v>7.9615384615384599</v>
      </c>
      <c r="G56" s="78">
        <v>11.646464646464599</v>
      </c>
      <c r="H56" s="78">
        <v>8.8056603773584907</v>
      </c>
      <c r="I56" s="78">
        <v>6.3</v>
      </c>
      <c r="J56" s="78">
        <v>14.3448275862069</v>
      </c>
      <c r="K56" s="78">
        <v>8.3677497722441601</v>
      </c>
      <c r="L56" s="78">
        <v>6.8088235294117601</v>
      </c>
      <c r="M56" s="78">
        <v>10</v>
      </c>
      <c r="N56" s="78">
        <v>8.8181818181818201</v>
      </c>
      <c r="O56" s="78">
        <v>6.2682926829268304</v>
      </c>
      <c r="P56" s="78">
        <v>4.8181818181818201</v>
      </c>
      <c r="Q56" s="78">
        <v>32.5</v>
      </c>
      <c r="R56" s="78">
        <v>6.8076923076923102</v>
      </c>
      <c r="S56" s="78">
        <v>5.0384615384615401</v>
      </c>
      <c r="T56" s="78">
        <v>10.199999999999999</v>
      </c>
      <c r="U56" s="78">
        <v>5.6956521739130404</v>
      </c>
      <c r="V56" s="78">
        <v>6.5142857142857098</v>
      </c>
      <c r="W56" s="78">
        <v>6.5</v>
      </c>
      <c r="X56" s="80">
        <v>8.6924495981025203</v>
      </c>
    </row>
    <row r="57" spans="2:24" s="1" customFormat="1" ht="11.85" customHeight="1" x14ac:dyDescent="0.15">
      <c r="B57" s="165"/>
      <c r="C57" s="17" t="s">
        <v>867</v>
      </c>
      <c r="D57" s="142">
        <v>1.34548571428571</v>
      </c>
      <c r="E57" s="142">
        <v>1.1421666666666701</v>
      </c>
      <c r="F57" s="142">
        <v>1.03925</v>
      </c>
      <c r="G57" s="142">
        <v>1.08930202020202</v>
      </c>
      <c r="H57" s="142">
        <v>1.3754909748427699</v>
      </c>
      <c r="I57" s="142">
        <v>1.49095666666667</v>
      </c>
      <c r="J57" s="142">
        <v>1.4110724137931001</v>
      </c>
      <c r="K57" s="142">
        <v>1.3247045551169101</v>
      </c>
      <c r="L57" s="142">
        <v>1.93994852941177</v>
      </c>
      <c r="M57" s="142">
        <v>1.2908500000000001</v>
      </c>
      <c r="N57" s="142">
        <v>1.302</v>
      </c>
      <c r="O57" s="142">
        <v>1.16406585365854</v>
      </c>
      <c r="P57" s="142">
        <v>0.71368181818181797</v>
      </c>
      <c r="Q57" s="142">
        <v>0.46970000000000001</v>
      </c>
      <c r="R57" s="142">
        <v>0.83678269230769198</v>
      </c>
      <c r="S57" s="142">
        <v>0.845107692307692</v>
      </c>
      <c r="T57" s="142">
        <v>0.82923999999999998</v>
      </c>
      <c r="U57" s="142">
        <v>1.04032173913044</v>
      </c>
      <c r="V57" s="142">
        <v>1.35798</v>
      </c>
      <c r="W57" s="142">
        <v>1.39133</v>
      </c>
      <c r="X57" s="143">
        <v>1.3360373171695901</v>
      </c>
    </row>
    <row r="58" spans="2:24" s="1" customFormat="1" ht="11.85" customHeight="1" x14ac:dyDescent="0.15">
      <c r="B58" s="165"/>
      <c r="C58" s="17" t="s">
        <v>2836</v>
      </c>
      <c r="D58" s="10">
        <v>30</v>
      </c>
      <c r="E58" s="10"/>
      <c r="F58" s="10">
        <v>5</v>
      </c>
      <c r="G58" s="10">
        <v>31</v>
      </c>
      <c r="H58" s="10">
        <v>1726</v>
      </c>
      <c r="I58" s="10">
        <v>11</v>
      </c>
      <c r="J58" s="10">
        <v>90</v>
      </c>
      <c r="K58" s="10">
        <v>1474</v>
      </c>
      <c r="L58" s="10">
        <v>96</v>
      </c>
      <c r="M58" s="10">
        <v>8</v>
      </c>
      <c r="N58" s="10">
        <v>7</v>
      </c>
      <c r="O58" s="10">
        <v>53</v>
      </c>
      <c r="P58" s="10">
        <v>4</v>
      </c>
      <c r="Q58" s="10">
        <v>4</v>
      </c>
      <c r="R58" s="10">
        <v>29</v>
      </c>
      <c r="S58" s="10">
        <v>3</v>
      </c>
      <c r="T58" s="10">
        <v>1</v>
      </c>
      <c r="U58" s="10">
        <v>7</v>
      </c>
      <c r="V58" s="10">
        <v>6</v>
      </c>
      <c r="W58" s="10"/>
      <c r="X58" s="13">
        <v>3585</v>
      </c>
    </row>
    <row r="59" spans="2:24" s="1" customFormat="1" ht="11.85" customHeight="1" x14ac:dyDescent="0.15">
      <c r="B59" s="165" t="s">
        <v>1330</v>
      </c>
      <c r="C59" s="17" t="s">
        <v>2834</v>
      </c>
      <c r="D59" s="8">
        <v>2434</v>
      </c>
      <c r="E59" s="8">
        <v>14</v>
      </c>
      <c r="F59" s="8">
        <v>10</v>
      </c>
      <c r="G59" s="8">
        <v>35</v>
      </c>
      <c r="H59" s="8">
        <v>127</v>
      </c>
      <c r="I59" s="8">
        <v>20</v>
      </c>
      <c r="J59" s="8">
        <v>387</v>
      </c>
      <c r="K59" s="8">
        <v>1528</v>
      </c>
      <c r="L59" s="8">
        <v>93</v>
      </c>
      <c r="M59" s="8">
        <v>14</v>
      </c>
      <c r="N59" s="8">
        <v>27</v>
      </c>
      <c r="O59" s="8">
        <v>64</v>
      </c>
      <c r="P59" s="8">
        <v>23</v>
      </c>
      <c r="Q59" s="8">
        <v>4</v>
      </c>
      <c r="R59" s="8">
        <v>79</v>
      </c>
      <c r="S59" s="8">
        <v>72</v>
      </c>
      <c r="T59" s="8">
        <v>4</v>
      </c>
      <c r="U59" s="8">
        <v>26</v>
      </c>
      <c r="V59" s="8">
        <v>111</v>
      </c>
      <c r="W59" s="8">
        <v>39</v>
      </c>
      <c r="X59" s="13">
        <v>5111</v>
      </c>
    </row>
    <row r="60" spans="2:24" s="1" customFormat="1" ht="11.85" customHeight="1" x14ac:dyDescent="0.15">
      <c r="B60" s="165"/>
      <c r="C60" s="17" t="s">
        <v>842</v>
      </c>
      <c r="D60" s="8">
        <v>264</v>
      </c>
      <c r="E60" s="8">
        <v>6</v>
      </c>
      <c r="F60" s="8">
        <v>1</v>
      </c>
      <c r="G60" s="8">
        <v>1</v>
      </c>
      <c r="H60" s="8">
        <v>22</v>
      </c>
      <c r="I60" s="8">
        <v>3</v>
      </c>
      <c r="J60" s="8">
        <v>58</v>
      </c>
      <c r="K60" s="8">
        <v>193</v>
      </c>
      <c r="L60" s="8">
        <v>17</v>
      </c>
      <c r="M60" s="8">
        <v>5</v>
      </c>
      <c r="N60" s="8">
        <v>5</v>
      </c>
      <c r="O60" s="8">
        <v>13</v>
      </c>
      <c r="P60" s="8">
        <v>5</v>
      </c>
      <c r="Q60" s="8">
        <v>2</v>
      </c>
      <c r="R60" s="8">
        <v>11</v>
      </c>
      <c r="S60" s="8">
        <v>5</v>
      </c>
      <c r="T60" s="8">
        <v>1</v>
      </c>
      <c r="U60" s="8">
        <v>2</v>
      </c>
      <c r="V60" s="8">
        <v>3</v>
      </c>
      <c r="W60" s="8">
        <v>2</v>
      </c>
      <c r="X60" s="13">
        <v>619</v>
      </c>
    </row>
    <row r="61" spans="2:24" s="1" customFormat="1" ht="11.85" customHeight="1" x14ac:dyDescent="0.15">
      <c r="B61" s="165"/>
      <c r="C61" s="17" t="s">
        <v>843</v>
      </c>
      <c r="D61" s="8">
        <v>2170</v>
      </c>
      <c r="E61" s="8">
        <v>8</v>
      </c>
      <c r="F61" s="8">
        <v>9</v>
      </c>
      <c r="G61" s="8">
        <v>34</v>
      </c>
      <c r="H61" s="8">
        <v>105</v>
      </c>
      <c r="I61" s="8">
        <v>17</v>
      </c>
      <c r="J61" s="8">
        <v>329</v>
      </c>
      <c r="K61" s="8">
        <v>1335</v>
      </c>
      <c r="L61" s="8">
        <v>76</v>
      </c>
      <c r="M61" s="8">
        <v>9</v>
      </c>
      <c r="N61" s="8">
        <v>22</v>
      </c>
      <c r="O61" s="8">
        <v>51</v>
      </c>
      <c r="P61" s="8">
        <v>18</v>
      </c>
      <c r="Q61" s="8">
        <v>2</v>
      </c>
      <c r="R61" s="8">
        <v>68</v>
      </c>
      <c r="S61" s="8">
        <v>67</v>
      </c>
      <c r="T61" s="8">
        <v>3</v>
      </c>
      <c r="U61" s="8">
        <v>24</v>
      </c>
      <c r="V61" s="8">
        <v>108</v>
      </c>
      <c r="W61" s="8">
        <v>37</v>
      </c>
      <c r="X61" s="13">
        <v>4492</v>
      </c>
    </row>
    <row r="62" spans="2:24" s="1" customFormat="1" ht="11.85" customHeight="1" x14ac:dyDescent="0.15">
      <c r="B62" s="165"/>
      <c r="C62" s="17" t="s">
        <v>2835</v>
      </c>
      <c r="D62" s="76">
        <v>9.3907834101382495</v>
      </c>
      <c r="E62" s="76">
        <v>7.125</v>
      </c>
      <c r="F62" s="76">
        <v>5.7777777777777803</v>
      </c>
      <c r="G62" s="76">
        <v>12.0588235294118</v>
      </c>
      <c r="H62" s="76">
        <v>13.4190476190476</v>
      </c>
      <c r="I62" s="76">
        <v>10.882352941176499</v>
      </c>
      <c r="J62" s="76">
        <v>9.7203647416413403</v>
      </c>
      <c r="K62" s="76">
        <v>10.205243445692901</v>
      </c>
      <c r="L62" s="76">
        <v>7.7105263157894699</v>
      </c>
      <c r="M62" s="76">
        <v>10.7777777777778</v>
      </c>
      <c r="N62" s="76">
        <v>10.2727272727273</v>
      </c>
      <c r="O62" s="76">
        <v>10.1960784313725</v>
      </c>
      <c r="P62" s="76">
        <v>5</v>
      </c>
      <c r="Q62" s="76">
        <v>3</v>
      </c>
      <c r="R62" s="76">
        <v>12.205882352941201</v>
      </c>
      <c r="S62" s="76">
        <v>7.5074626865671599</v>
      </c>
      <c r="T62" s="76">
        <v>8.6666666666666696</v>
      </c>
      <c r="U62" s="76">
        <v>5.625</v>
      </c>
      <c r="V62" s="76">
        <v>6.8055555555555598</v>
      </c>
      <c r="W62" s="76">
        <v>6.6756756756756799</v>
      </c>
      <c r="X62" s="80">
        <v>9.6424755120213703</v>
      </c>
    </row>
    <row r="63" spans="2:24" s="1" customFormat="1" ht="11.85" customHeight="1" x14ac:dyDescent="0.15">
      <c r="B63" s="165"/>
      <c r="C63" s="17" t="s">
        <v>867</v>
      </c>
      <c r="D63" s="141">
        <v>1.4889720737327199</v>
      </c>
      <c r="E63" s="141">
        <v>1.108525</v>
      </c>
      <c r="F63" s="141">
        <v>0.86285555555555504</v>
      </c>
      <c r="G63" s="141">
        <v>1.14247647058824</v>
      </c>
      <c r="H63" s="141">
        <v>1.29002857142857</v>
      </c>
      <c r="I63" s="141">
        <v>1.5878352941176499</v>
      </c>
      <c r="J63" s="141">
        <v>1.4619395136778099</v>
      </c>
      <c r="K63" s="141">
        <v>1.28472404494382</v>
      </c>
      <c r="L63" s="141">
        <v>1.28545</v>
      </c>
      <c r="M63" s="141">
        <v>0.93612222222222197</v>
      </c>
      <c r="N63" s="141">
        <v>2.2991136363636402</v>
      </c>
      <c r="O63" s="141">
        <v>1.2288294117647101</v>
      </c>
      <c r="P63" s="141">
        <v>1.9298277777777799</v>
      </c>
      <c r="Q63" s="141">
        <v>1.0331999999999999</v>
      </c>
      <c r="R63" s="141">
        <v>0.85104117647058797</v>
      </c>
      <c r="S63" s="141">
        <v>1.0340895522388101</v>
      </c>
      <c r="T63" s="141">
        <v>1.849</v>
      </c>
      <c r="U63" s="141">
        <v>1.0673250000000001</v>
      </c>
      <c r="V63" s="141">
        <v>1.26134074074074</v>
      </c>
      <c r="W63" s="141">
        <v>1.25728918918919</v>
      </c>
      <c r="X63" s="143">
        <v>1.3896513579697201</v>
      </c>
    </row>
    <row r="64" spans="2:24" s="1" customFormat="1" ht="11.85" customHeight="1" x14ac:dyDescent="0.15">
      <c r="B64" s="165"/>
      <c r="C64" s="17" t="s">
        <v>2836</v>
      </c>
      <c r="D64" s="8">
        <v>688</v>
      </c>
      <c r="E64" s="8">
        <v>1</v>
      </c>
      <c r="F64" s="8">
        <v>1</v>
      </c>
      <c r="G64" s="8">
        <v>5</v>
      </c>
      <c r="H64" s="8">
        <v>31</v>
      </c>
      <c r="I64" s="8">
        <v>3</v>
      </c>
      <c r="J64" s="8">
        <v>240</v>
      </c>
      <c r="K64" s="8">
        <v>263</v>
      </c>
      <c r="L64" s="8">
        <v>99</v>
      </c>
      <c r="M64" s="8">
        <v>2</v>
      </c>
      <c r="N64" s="8">
        <v>7</v>
      </c>
      <c r="O64" s="8">
        <v>18</v>
      </c>
      <c r="P64" s="8">
        <v>2</v>
      </c>
      <c r="Q64" s="8"/>
      <c r="R64" s="8">
        <v>17</v>
      </c>
      <c r="S64" s="8">
        <v>5</v>
      </c>
      <c r="T64" s="8">
        <v>2</v>
      </c>
      <c r="U64" s="8">
        <v>4</v>
      </c>
      <c r="V64" s="8">
        <v>19</v>
      </c>
      <c r="W64" s="8">
        <v>10</v>
      </c>
      <c r="X64" s="13">
        <v>1417</v>
      </c>
    </row>
    <row r="65" spans="2:24" s="1" customFormat="1" ht="11.85" customHeight="1" x14ac:dyDescent="0.15">
      <c r="B65" s="165" t="s">
        <v>2837</v>
      </c>
      <c r="C65" s="17" t="s">
        <v>2834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>
        <v>2</v>
      </c>
      <c r="Q65" s="10"/>
      <c r="R65" s="10"/>
      <c r="S65" s="10"/>
      <c r="T65" s="10"/>
      <c r="U65" s="10">
        <v>1</v>
      </c>
      <c r="V65" s="10"/>
      <c r="W65" s="10"/>
      <c r="X65" s="13">
        <v>3</v>
      </c>
    </row>
    <row r="66" spans="2:24" s="1" customFormat="1" ht="11.85" customHeight="1" x14ac:dyDescent="0.15">
      <c r="B66" s="165"/>
      <c r="C66" s="17" t="s">
        <v>842</v>
      </c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3"/>
    </row>
    <row r="67" spans="2:24" s="1" customFormat="1" ht="11.85" customHeight="1" x14ac:dyDescent="0.15">
      <c r="B67" s="165"/>
      <c r="C67" s="17" t="s">
        <v>843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>
        <v>2</v>
      </c>
      <c r="Q67" s="10"/>
      <c r="R67" s="10"/>
      <c r="S67" s="10"/>
      <c r="T67" s="10"/>
      <c r="U67" s="10">
        <v>1</v>
      </c>
      <c r="V67" s="10"/>
      <c r="W67" s="10"/>
      <c r="X67" s="13">
        <v>3</v>
      </c>
    </row>
    <row r="68" spans="2:24" s="1" customFormat="1" ht="11.85" customHeight="1" x14ac:dyDescent="0.15">
      <c r="B68" s="165"/>
      <c r="C68" s="17" t="s">
        <v>2835</v>
      </c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>
        <v>27.5</v>
      </c>
      <c r="Q68" s="78"/>
      <c r="R68" s="78"/>
      <c r="S68" s="78"/>
      <c r="T68" s="78"/>
      <c r="U68" s="78">
        <v>14</v>
      </c>
      <c r="V68" s="78"/>
      <c r="W68" s="78"/>
      <c r="X68" s="80">
        <v>23</v>
      </c>
    </row>
    <row r="69" spans="2:24" s="1" customFormat="1" ht="11.85" customHeight="1" x14ac:dyDescent="0.15">
      <c r="B69" s="165"/>
      <c r="C69" s="17" t="s">
        <v>867</v>
      </c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>
        <v>0.50900000000000001</v>
      </c>
      <c r="Q69" s="142"/>
      <c r="R69" s="142"/>
      <c r="S69" s="142"/>
      <c r="T69" s="142"/>
      <c r="U69" s="142">
        <v>0.83650000000000002</v>
      </c>
      <c r="V69" s="142"/>
      <c r="W69" s="142"/>
      <c r="X69" s="143">
        <v>0.61816666666666698</v>
      </c>
    </row>
    <row r="70" spans="2:24" s="1" customFormat="1" ht="11.85" customHeight="1" x14ac:dyDescent="0.15">
      <c r="B70" s="165"/>
      <c r="C70" s="17" t="s">
        <v>2836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3"/>
    </row>
    <row r="71" spans="2:24" s="1" customFormat="1" ht="11.85" customHeight="1" x14ac:dyDescent="0.15">
      <c r="B71" s="170" t="s">
        <v>832</v>
      </c>
      <c r="C71" s="12" t="s">
        <v>2834</v>
      </c>
      <c r="D71" s="13">
        <v>10803</v>
      </c>
      <c r="E71" s="13">
        <v>219</v>
      </c>
      <c r="F71" s="13">
        <v>347</v>
      </c>
      <c r="G71" s="13">
        <v>1963</v>
      </c>
      <c r="H71" s="13">
        <v>9542</v>
      </c>
      <c r="I71" s="13">
        <v>477</v>
      </c>
      <c r="J71" s="13">
        <v>3301</v>
      </c>
      <c r="K71" s="13">
        <v>15247</v>
      </c>
      <c r="L71" s="13">
        <v>1946</v>
      </c>
      <c r="M71" s="13">
        <v>231</v>
      </c>
      <c r="N71" s="13">
        <v>711</v>
      </c>
      <c r="O71" s="13">
        <v>1559</v>
      </c>
      <c r="P71" s="13">
        <v>524</v>
      </c>
      <c r="Q71" s="13">
        <v>78</v>
      </c>
      <c r="R71" s="13">
        <v>1606</v>
      </c>
      <c r="S71" s="13">
        <v>1497</v>
      </c>
      <c r="T71" s="13">
        <v>163</v>
      </c>
      <c r="U71" s="13">
        <v>656</v>
      </c>
      <c r="V71" s="13">
        <v>1560</v>
      </c>
      <c r="W71" s="13">
        <v>847</v>
      </c>
      <c r="X71" s="13">
        <v>53277</v>
      </c>
    </row>
    <row r="72" spans="2:24" s="1" customFormat="1" ht="11.85" customHeight="1" x14ac:dyDescent="0.15">
      <c r="B72" s="170"/>
      <c r="C72" s="12" t="s">
        <v>842</v>
      </c>
      <c r="D72" s="13">
        <v>998</v>
      </c>
      <c r="E72" s="13">
        <v>45</v>
      </c>
      <c r="F72" s="13">
        <v>31</v>
      </c>
      <c r="G72" s="13">
        <v>95</v>
      </c>
      <c r="H72" s="13">
        <v>1575</v>
      </c>
      <c r="I72" s="13">
        <v>72</v>
      </c>
      <c r="J72" s="13">
        <v>395</v>
      </c>
      <c r="K72" s="13">
        <v>2411</v>
      </c>
      <c r="L72" s="13">
        <v>337</v>
      </c>
      <c r="M72" s="13">
        <v>38</v>
      </c>
      <c r="N72" s="13">
        <v>117</v>
      </c>
      <c r="O72" s="13">
        <v>391</v>
      </c>
      <c r="P72" s="13">
        <v>48</v>
      </c>
      <c r="Q72" s="13">
        <v>19</v>
      </c>
      <c r="R72" s="13">
        <v>223</v>
      </c>
      <c r="S72" s="13">
        <v>214</v>
      </c>
      <c r="T72" s="13">
        <v>18</v>
      </c>
      <c r="U72" s="13">
        <v>82</v>
      </c>
      <c r="V72" s="13">
        <v>94</v>
      </c>
      <c r="W72" s="13">
        <v>134</v>
      </c>
      <c r="X72" s="13">
        <v>7337</v>
      </c>
    </row>
    <row r="73" spans="2:24" s="1" customFormat="1" ht="11.85" customHeight="1" x14ac:dyDescent="0.15">
      <c r="B73" s="170"/>
      <c r="C73" s="12" t="s">
        <v>843</v>
      </c>
      <c r="D73" s="13">
        <v>9805</v>
      </c>
      <c r="E73" s="13">
        <v>174</v>
      </c>
      <c r="F73" s="13">
        <v>316</v>
      </c>
      <c r="G73" s="13">
        <v>1868</v>
      </c>
      <c r="H73" s="13">
        <v>7967</v>
      </c>
      <c r="I73" s="13">
        <v>405</v>
      </c>
      <c r="J73" s="13">
        <v>2906</v>
      </c>
      <c r="K73" s="13">
        <v>12836</v>
      </c>
      <c r="L73" s="13">
        <v>1609</v>
      </c>
      <c r="M73" s="13">
        <v>193</v>
      </c>
      <c r="N73" s="13">
        <v>594</v>
      </c>
      <c r="O73" s="13">
        <v>1168</v>
      </c>
      <c r="P73" s="13">
        <v>476</v>
      </c>
      <c r="Q73" s="13">
        <v>59</v>
      </c>
      <c r="R73" s="13">
        <v>1383</v>
      </c>
      <c r="S73" s="13">
        <v>1283</v>
      </c>
      <c r="T73" s="13">
        <v>145</v>
      </c>
      <c r="U73" s="13">
        <v>574</v>
      </c>
      <c r="V73" s="13">
        <v>1466</v>
      </c>
      <c r="W73" s="13">
        <v>713</v>
      </c>
      <c r="X73" s="13">
        <v>45940</v>
      </c>
    </row>
    <row r="74" spans="2:24" s="1" customFormat="1" ht="11.85" customHeight="1" x14ac:dyDescent="0.15">
      <c r="B74" s="170"/>
      <c r="C74" s="12" t="s">
        <v>2835</v>
      </c>
      <c r="D74" s="61">
        <v>15.620397756246801</v>
      </c>
      <c r="E74" s="61">
        <v>6.2643678160919496</v>
      </c>
      <c r="F74" s="61">
        <v>6.3765822784810098</v>
      </c>
      <c r="G74" s="61">
        <v>17.632226980728099</v>
      </c>
      <c r="H74" s="61">
        <v>10.3578511359357</v>
      </c>
      <c r="I74" s="61">
        <v>9.0246913580246897</v>
      </c>
      <c r="J74" s="61">
        <v>9.4962147281486597</v>
      </c>
      <c r="K74" s="61">
        <v>10.6385945777501</v>
      </c>
      <c r="L74" s="61">
        <v>7.8247358607831003</v>
      </c>
      <c r="M74" s="61">
        <v>10.8290155440415</v>
      </c>
      <c r="N74" s="61">
        <v>8.0067340067340105</v>
      </c>
      <c r="O74" s="61">
        <v>7.6849315068493196</v>
      </c>
      <c r="P74" s="61">
        <v>7.1911764705882399</v>
      </c>
      <c r="Q74" s="61">
        <v>8.3389830508474603</v>
      </c>
      <c r="R74" s="61">
        <v>6.5365148228488801</v>
      </c>
      <c r="S74" s="61">
        <v>6.85035074045207</v>
      </c>
      <c r="T74" s="61">
        <v>7.8551724137930998</v>
      </c>
      <c r="U74" s="61">
        <v>7.7752613240418098</v>
      </c>
      <c r="V74" s="61">
        <v>7.1875852660300099</v>
      </c>
      <c r="W74" s="61">
        <v>7.0883590462833101</v>
      </c>
      <c r="X74" s="61">
        <v>11.120548541575999</v>
      </c>
    </row>
    <row r="75" spans="2:24" s="1" customFormat="1" ht="11.85" customHeight="1" x14ac:dyDescent="0.15">
      <c r="B75" s="170"/>
      <c r="C75" s="12" t="s">
        <v>867</v>
      </c>
      <c r="D75" s="143">
        <v>1.1871835696073401</v>
      </c>
      <c r="E75" s="143">
        <v>1.1992408045977001</v>
      </c>
      <c r="F75" s="143">
        <v>1.18804050632911</v>
      </c>
      <c r="G75" s="143">
        <v>0.96627601713062095</v>
      </c>
      <c r="H75" s="143">
        <v>1.39013356344923</v>
      </c>
      <c r="I75" s="143">
        <v>1.42410716049383</v>
      </c>
      <c r="J75" s="143">
        <v>1.38617291810048</v>
      </c>
      <c r="K75" s="143">
        <v>1.26359222499221</v>
      </c>
      <c r="L75" s="143">
        <v>1.5714050341827199</v>
      </c>
      <c r="M75" s="143">
        <v>1.0879212435233201</v>
      </c>
      <c r="N75" s="143">
        <v>1.27047912457912</v>
      </c>
      <c r="O75" s="143">
        <v>1.20890539383562</v>
      </c>
      <c r="P75" s="143">
        <v>1.18381596638655</v>
      </c>
      <c r="Q75" s="143">
        <v>1.32673050847458</v>
      </c>
      <c r="R75" s="143">
        <v>1.00854866232827</v>
      </c>
      <c r="S75" s="143">
        <v>1.15537747466874</v>
      </c>
      <c r="T75" s="143">
        <v>1.03874</v>
      </c>
      <c r="U75" s="143">
        <v>1.2777576655052301</v>
      </c>
      <c r="V75" s="143">
        <v>1.1799191678035501</v>
      </c>
      <c r="W75" s="143">
        <v>1.1915870967741899</v>
      </c>
      <c r="X75" s="143">
        <v>1.2585210600783601</v>
      </c>
    </row>
    <row r="76" spans="2:24" s="1" customFormat="1" ht="11.85" customHeight="1" x14ac:dyDescent="0.15">
      <c r="B76" s="170"/>
      <c r="C76" s="12" t="s">
        <v>2836</v>
      </c>
      <c r="D76" s="13">
        <v>2240</v>
      </c>
      <c r="E76" s="13">
        <v>23</v>
      </c>
      <c r="F76" s="13">
        <v>37</v>
      </c>
      <c r="G76" s="13">
        <v>205</v>
      </c>
      <c r="H76" s="13">
        <v>3181</v>
      </c>
      <c r="I76" s="13">
        <v>135</v>
      </c>
      <c r="J76" s="13">
        <v>1464</v>
      </c>
      <c r="K76" s="13">
        <v>3106</v>
      </c>
      <c r="L76" s="13">
        <v>931</v>
      </c>
      <c r="M76" s="13">
        <v>42</v>
      </c>
      <c r="N76" s="13">
        <v>108</v>
      </c>
      <c r="O76" s="13">
        <v>602</v>
      </c>
      <c r="P76" s="13">
        <v>95</v>
      </c>
      <c r="Q76" s="13">
        <v>15</v>
      </c>
      <c r="R76" s="13">
        <v>428</v>
      </c>
      <c r="S76" s="13">
        <v>80</v>
      </c>
      <c r="T76" s="13">
        <v>27</v>
      </c>
      <c r="U76" s="13">
        <v>129</v>
      </c>
      <c r="V76" s="13">
        <v>234</v>
      </c>
      <c r="W76" s="13">
        <v>117</v>
      </c>
      <c r="X76" s="13">
        <v>13199</v>
      </c>
    </row>
  </sheetData>
  <mergeCells count="18">
    <mergeCell ref="B47:B52"/>
    <mergeCell ref="B53:B58"/>
    <mergeCell ref="B59:B64"/>
    <mergeCell ref="B65:B70"/>
    <mergeCell ref="B71:B76"/>
    <mergeCell ref="B41:B46"/>
    <mergeCell ref="B1:C4"/>
    <mergeCell ref="H2:I3"/>
    <mergeCell ref="L2:M2"/>
    <mergeCell ref="H5:J6"/>
    <mergeCell ref="B6:B7"/>
    <mergeCell ref="B9:C9"/>
    <mergeCell ref="D9:W9"/>
    <mergeCell ref="B11:B16"/>
    <mergeCell ref="B17:B22"/>
    <mergeCell ref="B23:B28"/>
    <mergeCell ref="B29:B34"/>
    <mergeCell ref="B35:B40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I55"/>
  <sheetViews>
    <sheetView workbookViewId="0">
      <selection activeCell="L14" sqref="L14"/>
    </sheetView>
  </sheetViews>
  <sheetFormatPr defaultColWidth="8.85546875" defaultRowHeight="12.75" x14ac:dyDescent="0.2"/>
  <cols>
    <col min="1" max="1" width="0.85546875" style="15" customWidth="1"/>
    <col min="2" max="2" width="1.42578125" style="15" customWidth="1"/>
    <col min="3" max="3" width="65.5703125" style="15" customWidth="1"/>
    <col min="4" max="4" width="8.140625" style="15" customWidth="1"/>
    <col min="5" max="7" width="9.28515625" style="15" customWidth="1"/>
    <col min="8" max="8" width="12.5703125" style="15" customWidth="1"/>
    <col min="9" max="9" width="12" style="15" customWidth="1"/>
    <col min="10" max="10" width="15.42578125" style="15" customWidth="1"/>
    <col min="11" max="11" width="4.7109375" style="15" customWidth="1"/>
    <col min="12" max="16384" width="8.85546875" style="15"/>
  </cols>
  <sheetData>
    <row r="1" spans="2:9" s="1" customFormat="1" ht="8.85" customHeight="1" thickBot="1" x14ac:dyDescent="0.2">
      <c r="B1" s="159"/>
    </row>
    <row r="2" spans="2:9" s="1" customFormat="1" ht="12.75" customHeight="1" thickBot="1" x14ac:dyDescent="0.25">
      <c r="B2" s="159"/>
      <c r="C2" s="160" t="s">
        <v>0</v>
      </c>
      <c r="D2" s="160"/>
      <c r="E2" s="160"/>
      <c r="H2" s="161" t="s">
        <v>3052</v>
      </c>
      <c r="I2" s="161"/>
    </row>
    <row r="3" spans="2:9" s="1" customFormat="1" ht="2.1" customHeight="1" thickBot="1" x14ac:dyDescent="0.2">
      <c r="B3" s="159"/>
      <c r="C3" s="160"/>
      <c r="D3" s="160"/>
      <c r="E3" s="160"/>
    </row>
    <row r="4" spans="2:9" s="1" customFormat="1" ht="20.100000000000001" customHeight="1" x14ac:dyDescent="0.15">
      <c r="B4" s="159"/>
    </row>
    <row r="5" spans="2:9" s="1" customFormat="1" ht="3" customHeight="1" x14ac:dyDescent="0.15"/>
    <row r="6" spans="2:9" s="1" customFormat="1" ht="11.1" customHeight="1" thickBot="1" x14ac:dyDescent="0.2">
      <c r="C6" s="164" t="s">
        <v>3053</v>
      </c>
      <c r="D6" s="164"/>
      <c r="E6" s="164"/>
    </row>
    <row r="7" spans="2:9" s="1" customFormat="1" ht="3.4" customHeight="1" thickBot="1" x14ac:dyDescent="0.2">
      <c r="C7" s="164"/>
      <c r="D7" s="164"/>
      <c r="E7" s="164"/>
    </row>
    <row r="8" spans="2:9" s="1" customFormat="1" ht="8.65" customHeight="1" x14ac:dyDescent="0.15">
      <c r="C8" s="161" t="s">
        <v>3</v>
      </c>
    </row>
    <row r="9" spans="2:9" s="1" customFormat="1" ht="20.45" customHeight="1" x14ac:dyDescent="0.15">
      <c r="C9" s="161"/>
    </row>
    <row r="10" spans="2:9" s="1" customFormat="1" ht="11.85" customHeight="1" x14ac:dyDescent="0.2">
      <c r="C10" s="3" t="s">
        <v>883</v>
      </c>
    </row>
    <row r="11" spans="2:9" s="1" customFormat="1" ht="14.65" customHeight="1" x14ac:dyDescent="0.15"/>
    <row r="12" spans="2:9" s="1" customFormat="1" ht="15.75" customHeight="1" x14ac:dyDescent="0.15">
      <c r="C12" s="91" t="s">
        <v>274</v>
      </c>
      <c r="D12" s="153" t="s">
        <v>1564</v>
      </c>
      <c r="E12" s="49" t="s">
        <v>2834</v>
      </c>
      <c r="F12" s="49" t="s">
        <v>842</v>
      </c>
      <c r="G12" s="49" t="s">
        <v>843</v>
      </c>
      <c r="H12" s="49" t="s">
        <v>2835</v>
      </c>
      <c r="I12" s="49" t="s">
        <v>867</v>
      </c>
    </row>
    <row r="13" spans="2:9" s="1" customFormat="1" ht="11.85" customHeight="1" x14ac:dyDescent="0.15">
      <c r="C13" s="7" t="s">
        <v>3054</v>
      </c>
      <c r="D13" s="154" t="s">
        <v>906</v>
      </c>
      <c r="E13" s="8">
        <v>2172</v>
      </c>
      <c r="F13" s="8">
        <v>6</v>
      </c>
      <c r="G13" s="8">
        <v>2166</v>
      </c>
      <c r="H13" s="76">
        <v>25.446906740535599</v>
      </c>
      <c r="I13" s="141">
        <v>0.94599999999999995</v>
      </c>
    </row>
    <row r="14" spans="2:9" s="1" customFormat="1" ht="11.85" customHeight="1" x14ac:dyDescent="0.15">
      <c r="C14" s="7" t="s">
        <v>2787</v>
      </c>
      <c r="D14" s="154" t="s">
        <v>899</v>
      </c>
      <c r="E14" s="10">
        <v>1683</v>
      </c>
      <c r="F14" s="10"/>
      <c r="G14" s="10">
        <v>1683</v>
      </c>
      <c r="H14" s="78">
        <v>6.89304812834225</v>
      </c>
      <c r="I14" s="142">
        <v>1.9878</v>
      </c>
    </row>
    <row r="15" spans="2:9" s="1" customFormat="1" ht="11.85" customHeight="1" x14ac:dyDescent="0.15">
      <c r="C15" s="7" t="s">
        <v>2818</v>
      </c>
      <c r="D15" s="154" t="s">
        <v>906</v>
      </c>
      <c r="E15" s="8">
        <v>1664</v>
      </c>
      <c r="F15" s="8">
        <v>27</v>
      </c>
      <c r="G15" s="8">
        <v>1637</v>
      </c>
      <c r="H15" s="76">
        <v>23.875992669517402</v>
      </c>
      <c r="I15" s="141">
        <v>0.72609999999999997</v>
      </c>
    </row>
    <row r="16" spans="2:9" s="1" customFormat="1" ht="11.85" customHeight="1" x14ac:dyDescent="0.15">
      <c r="C16" s="7" t="s">
        <v>2801</v>
      </c>
      <c r="D16" s="154" t="s">
        <v>906</v>
      </c>
      <c r="E16" s="10">
        <v>1317</v>
      </c>
      <c r="F16" s="10">
        <v>8</v>
      </c>
      <c r="G16" s="10">
        <v>1309</v>
      </c>
      <c r="H16" s="78">
        <v>2.9556913674560699</v>
      </c>
      <c r="I16" s="142">
        <v>0.15640000000000001</v>
      </c>
    </row>
    <row r="17" spans="3:9" s="1" customFormat="1" ht="11.85" customHeight="1" x14ac:dyDescent="0.15">
      <c r="C17" s="7" t="s">
        <v>2796</v>
      </c>
      <c r="D17" s="154" t="s">
        <v>906</v>
      </c>
      <c r="E17" s="8">
        <v>1185</v>
      </c>
      <c r="F17" s="8">
        <v>8</v>
      </c>
      <c r="G17" s="8">
        <v>1177</v>
      </c>
      <c r="H17" s="76">
        <v>3.5378079864061198</v>
      </c>
      <c r="I17" s="141">
        <v>0.3911</v>
      </c>
    </row>
    <row r="18" spans="3:9" s="1" customFormat="1" ht="11.85" customHeight="1" x14ac:dyDescent="0.15">
      <c r="C18" s="7" t="s">
        <v>3055</v>
      </c>
      <c r="D18" s="154" t="s">
        <v>906</v>
      </c>
      <c r="E18" s="10">
        <v>1158</v>
      </c>
      <c r="F18" s="10">
        <v>13</v>
      </c>
      <c r="G18" s="10">
        <v>1145</v>
      </c>
      <c r="H18" s="78">
        <v>14.9310043668122</v>
      </c>
      <c r="I18" s="142">
        <v>0.50900000000000001</v>
      </c>
    </row>
    <row r="19" spans="3:9" s="1" customFormat="1" ht="11.85" customHeight="1" x14ac:dyDescent="0.15">
      <c r="C19" s="7" t="s">
        <v>2821</v>
      </c>
      <c r="D19" s="154" t="s">
        <v>906</v>
      </c>
      <c r="E19" s="8">
        <v>847</v>
      </c>
      <c r="F19" s="8">
        <v>25</v>
      </c>
      <c r="G19" s="8">
        <v>822</v>
      </c>
      <c r="H19" s="76">
        <v>10.884428223844299</v>
      </c>
      <c r="I19" s="141">
        <v>1.3837999999999999</v>
      </c>
    </row>
    <row r="20" spans="3:9" s="1" customFormat="1" ht="11.85" customHeight="1" x14ac:dyDescent="0.15">
      <c r="C20" s="7" t="s">
        <v>2788</v>
      </c>
      <c r="D20" s="154" t="s">
        <v>906</v>
      </c>
      <c r="E20" s="10">
        <v>818</v>
      </c>
      <c r="F20" s="10">
        <v>16</v>
      </c>
      <c r="G20" s="10">
        <v>802</v>
      </c>
      <c r="H20" s="78">
        <v>15.897755610972601</v>
      </c>
      <c r="I20" s="142">
        <v>0.87139999999999995</v>
      </c>
    </row>
    <row r="21" spans="3:9" s="1" customFormat="1" ht="11.85" customHeight="1" x14ac:dyDescent="0.15">
      <c r="C21" s="7" t="s">
        <v>2798</v>
      </c>
      <c r="D21" s="154" t="s">
        <v>899</v>
      </c>
      <c r="E21" s="8">
        <v>815</v>
      </c>
      <c r="F21" s="8">
        <v>612</v>
      </c>
      <c r="G21" s="8">
        <v>203</v>
      </c>
      <c r="H21" s="76">
        <v>2.73399014778325</v>
      </c>
      <c r="I21" s="141">
        <v>1.2775000000000001</v>
      </c>
    </row>
    <row r="22" spans="3:9" s="1" customFormat="1" ht="11.85" customHeight="1" x14ac:dyDescent="0.15">
      <c r="C22" s="7" t="s">
        <v>3056</v>
      </c>
      <c r="D22" s="154" t="s">
        <v>906</v>
      </c>
      <c r="E22" s="10">
        <v>763</v>
      </c>
      <c r="F22" s="10">
        <v>22</v>
      </c>
      <c r="G22" s="10">
        <v>741</v>
      </c>
      <c r="H22" s="78">
        <v>26.913630229419699</v>
      </c>
      <c r="I22" s="142">
        <v>0.77969999999999995</v>
      </c>
    </row>
    <row r="23" spans="3:9" s="1" customFormat="1" ht="11.85" customHeight="1" x14ac:dyDescent="0.15">
      <c r="C23" s="7" t="s">
        <v>2794</v>
      </c>
      <c r="D23" s="154" t="s">
        <v>899</v>
      </c>
      <c r="E23" s="8">
        <v>616</v>
      </c>
      <c r="F23" s="8">
        <v>72</v>
      </c>
      <c r="G23" s="8">
        <v>544</v>
      </c>
      <c r="H23" s="76">
        <v>3.5477941176470602</v>
      </c>
      <c r="I23" s="141">
        <v>0.80530000000000002</v>
      </c>
    </row>
    <row r="24" spans="3:9" s="1" customFormat="1" ht="11.85" customHeight="1" x14ac:dyDescent="0.15">
      <c r="C24" s="7" t="s">
        <v>2799</v>
      </c>
      <c r="D24" s="154" t="s">
        <v>899</v>
      </c>
      <c r="E24" s="10">
        <v>613</v>
      </c>
      <c r="F24" s="10">
        <v>275</v>
      </c>
      <c r="G24" s="10">
        <v>338</v>
      </c>
      <c r="H24" s="78">
        <v>2.59467455621302</v>
      </c>
      <c r="I24" s="142">
        <v>1.2450000000000001</v>
      </c>
    </row>
    <row r="25" spans="3:9" s="1" customFormat="1" ht="11.85" customHeight="1" x14ac:dyDescent="0.15">
      <c r="C25" s="7" t="s">
        <v>2791</v>
      </c>
      <c r="D25" s="154" t="s">
        <v>899</v>
      </c>
      <c r="E25" s="8">
        <v>584</v>
      </c>
      <c r="F25" s="8">
        <v>151</v>
      </c>
      <c r="G25" s="8">
        <v>433</v>
      </c>
      <c r="H25" s="76">
        <v>2.7228637413394901</v>
      </c>
      <c r="I25" s="141">
        <v>0.85740000000000005</v>
      </c>
    </row>
    <row r="26" spans="3:9" s="1" customFormat="1" ht="11.85" customHeight="1" x14ac:dyDescent="0.15">
      <c r="C26" s="7" t="s">
        <v>2811</v>
      </c>
      <c r="D26" s="154" t="s">
        <v>906</v>
      </c>
      <c r="E26" s="10">
        <v>573</v>
      </c>
      <c r="F26" s="10">
        <v>7</v>
      </c>
      <c r="G26" s="10">
        <v>566</v>
      </c>
      <c r="H26" s="78">
        <v>10.295053003533599</v>
      </c>
      <c r="I26" s="142">
        <v>1.0489999999999999</v>
      </c>
    </row>
    <row r="27" spans="3:9" s="1" customFormat="1" ht="11.85" customHeight="1" x14ac:dyDescent="0.15">
      <c r="C27" s="7" t="s">
        <v>2823</v>
      </c>
      <c r="D27" s="154" t="s">
        <v>899</v>
      </c>
      <c r="E27" s="8">
        <v>571</v>
      </c>
      <c r="F27" s="8">
        <v>2</v>
      </c>
      <c r="G27" s="8">
        <v>569</v>
      </c>
      <c r="H27" s="76">
        <v>4.7082601054481499</v>
      </c>
      <c r="I27" s="141">
        <v>0.65649999999999997</v>
      </c>
    </row>
    <row r="28" spans="3:9" s="1" customFormat="1" ht="11.85" customHeight="1" x14ac:dyDescent="0.15">
      <c r="C28" s="7" t="s">
        <v>3057</v>
      </c>
      <c r="D28" s="154" t="s">
        <v>906</v>
      </c>
      <c r="E28" s="10">
        <v>521</v>
      </c>
      <c r="F28" s="10">
        <v>7</v>
      </c>
      <c r="G28" s="10">
        <v>514</v>
      </c>
      <c r="H28" s="78">
        <v>10.603112840466901</v>
      </c>
      <c r="I28" s="142">
        <v>1.2118</v>
      </c>
    </row>
    <row r="29" spans="3:9" s="1" customFormat="1" ht="11.85" customHeight="1" x14ac:dyDescent="0.15">
      <c r="C29" s="7" t="s">
        <v>2800</v>
      </c>
      <c r="D29" s="154" t="s">
        <v>899</v>
      </c>
      <c r="E29" s="8">
        <v>512</v>
      </c>
      <c r="F29" s="8">
        <v>45</v>
      </c>
      <c r="G29" s="8">
        <v>467</v>
      </c>
      <c r="H29" s="76">
        <v>3.3768736616702402</v>
      </c>
      <c r="I29" s="141">
        <v>0.92230000000000001</v>
      </c>
    </row>
    <row r="30" spans="3:9" s="1" customFormat="1" ht="11.85" customHeight="1" x14ac:dyDescent="0.15">
      <c r="C30" s="7" t="s">
        <v>2792</v>
      </c>
      <c r="D30" s="154" t="s">
        <v>906</v>
      </c>
      <c r="E30" s="10">
        <v>495</v>
      </c>
      <c r="F30" s="10">
        <v>15</v>
      </c>
      <c r="G30" s="10">
        <v>480</v>
      </c>
      <c r="H30" s="78">
        <v>30.6041666666667</v>
      </c>
      <c r="I30" s="142">
        <v>0.93220000000000003</v>
      </c>
    </row>
    <row r="31" spans="3:9" s="1" customFormat="1" ht="11.85" customHeight="1" x14ac:dyDescent="0.15">
      <c r="C31" s="7" t="s">
        <v>2822</v>
      </c>
      <c r="D31" s="154" t="s">
        <v>899</v>
      </c>
      <c r="E31" s="8">
        <v>489</v>
      </c>
      <c r="F31" s="8">
        <v>69</v>
      </c>
      <c r="G31" s="8">
        <v>420</v>
      </c>
      <c r="H31" s="76">
        <v>6.3071428571428596</v>
      </c>
      <c r="I31" s="141">
        <v>1.1032999999999999</v>
      </c>
    </row>
    <row r="32" spans="3:9" s="1" customFormat="1" ht="11.85" customHeight="1" x14ac:dyDescent="0.15">
      <c r="C32" s="7" t="s">
        <v>2803</v>
      </c>
      <c r="D32" s="154" t="s">
        <v>899</v>
      </c>
      <c r="E32" s="10">
        <v>488</v>
      </c>
      <c r="F32" s="10">
        <v>1</v>
      </c>
      <c r="G32" s="10">
        <v>487</v>
      </c>
      <c r="H32" s="78">
        <v>4.7679671457905499</v>
      </c>
      <c r="I32" s="142">
        <v>2.9895999999999998</v>
      </c>
    </row>
    <row r="33" spans="3:9" s="1" customFormat="1" ht="11.85" customHeight="1" x14ac:dyDescent="0.15">
      <c r="C33" s="7" t="s">
        <v>3058</v>
      </c>
      <c r="D33" s="154" t="s">
        <v>906</v>
      </c>
      <c r="E33" s="8">
        <v>477</v>
      </c>
      <c r="F33" s="8">
        <v>14</v>
      </c>
      <c r="G33" s="8">
        <v>463</v>
      </c>
      <c r="H33" s="76">
        <v>22.792656587473001</v>
      </c>
      <c r="I33" s="141">
        <v>0.49430000000000002</v>
      </c>
    </row>
    <row r="34" spans="3:9" s="1" customFormat="1" ht="11.85" customHeight="1" x14ac:dyDescent="0.15">
      <c r="C34" s="7" t="s">
        <v>3059</v>
      </c>
      <c r="D34" s="154" t="s">
        <v>899</v>
      </c>
      <c r="E34" s="10">
        <v>464</v>
      </c>
      <c r="F34" s="10">
        <v>5</v>
      </c>
      <c r="G34" s="10">
        <v>459</v>
      </c>
      <c r="H34" s="78">
        <v>6.4640522875817004</v>
      </c>
      <c r="I34" s="142">
        <v>2.7616000000000001</v>
      </c>
    </row>
    <row r="35" spans="3:9" s="1" customFormat="1" ht="11.85" customHeight="1" x14ac:dyDescent="0.15">
      <c r="C35" s="7" t="s">
        <v>3060</v>
      </c>
      <c r="D35" s="154" t="s">
        <v>906</v>
      </c>
      <c r="E35" s="8">
        <v>457</v>
      </c>
      <c r="F35" s="8">
        <v>31</v>
      </c>
      <c r="G35" s="8">
        <v>426</v>
      </c>
      <c r="H35" s="76">
        <v>20.866197183098599</v>
      </c>
      <c r="I35" s="141">
        <v>0.79700000000000004</v>
      </c>
    </row>
    <row r="36" spans="3:9" s="1" customFormat="1" ht="11.85" customHeight="1" x14ac:dyDescent="0.15">
      <c r="C36" s="7" t="s">
        <v>2789</v>
      </c>
      <c r="D36" s="154" t="s">
        <v>899</v>
      </c>
      <c r="E36" s="10">
        <v>424</v>
      </c>
      <c r="F36" s="10">
        <v>29</v>
      </c>
      <c r="G36" s="10">
        <v>395</v>
      </c>
      <c r="H36" s="78">
        <v>3.7417721518987301</v>
      </c>
      <c r="I36" s="142">
        <v>1.913</v>
      </c>
    </row>
    <row r="37" spans="3:9" s="1" customFormat="1" ht="11.85" customHeight="1" x14ac:dyDescent="0.15">
      <c r="C37" s="7" t="s">
        <v>2806</v>
      </c>
      <c r="D37" s="154" t="s">
        <v>899</v>
      </c>
      <c r="E37" s="8">
        <v>422</v>
      </c>
      <c r="F37" s="8">
        <v>159</v>
      </c>
      <c r="G37" s="8">
        <v>263</v>
      </c>
      <c r="H37" s="76">
        <v>3.53992395437262</v>
      </c>
      <c r="I37" s="141">
        <v>0.6552</v>
      </c>
    </row>
    <row r="38" spans="3:9" s="1" customFormat="1" ht="11.85" customHeight="1" x14ac:dyDescent="0.15">
      <c r="C38" s="7" t="s">
        <v>3061</v>
      </c>
      <c r="D38" s="154" t="s">
        <v>906</v>
      </c>
      <c r="E38" s="10">
        <v>422</v>
      </c>
      <c r="F38" s="10">
        <v>2</v>
      </c>
      <c r="G38" s="10">
        <v>420</v>
      </c>
      <c r="H38" s="78">
        <v>12.3785714285714</v>
      </c>
      <c r="I38" s="142">
        <v>1.5995999999999999</v>
      </c>
    </row>
    <row r="39" spans="3:9" s="1" customFormat="1" ht="11.85" customHeight="1" x14ac:dyDescent="0.15">
      <c r="C39" s="7" t="s">
        <v>3062</v>
      </c>
      <c r="D39" s="154" t="s">
        <v>906</v>
      </c>
      <c r="E39" s="8">
        <v>418</v>
      </c>
      <c r="F39" s="8"/>
      <c r="G39" s="8">
        <v>418</v>
      </c>
      <c r="H39" s="76">
        <v>17.311004784689001</v>
      </c>
      <c r="I39" s="141">
        <v>0.59930000000000005</v>
      </c>
    </row>
    <row r="40" spans="3:9" s="1" customFormat="1" ht="11.85" customHeight="1" x14ac:dyDescent="0.15">
      <c r="C40" s="7" t="s">
        <v>3063</v>
      </c>
      <c r="D40" s="154" t="s">
        <v>906</v>
      </c>
      <c r="E40" s="10">
        <v>411</v>
      </c>
      <c r="F40" s="10">
        <v>7</v>
      </c>
      <c r="G40" s="10">
        <v>404</v>
      </c>
      <c r="H40" s="78">
        <v>18.467821782178198</v>
      </c>
      <c r="I40" s="142">
        <v>1.3381000000000001</v>
      </c>
    </row>
    <row r="41" spans="3:9" s="1" customFormat="1" ht="11.85" customHeight="1" x14ac:dyDescent="0.15">
      <c r="C41" s="7" t="s">
        <v>3064</v>
      </c>
      <c r="D41" s="154" t="s">
        <v>906</v>
      </c>
      <c r="E41" s="8">
        <v>404</v>
      </c>
      <c r="F41" s="8">
        <v>26</v>
      </c>
      <c r="G41" s="8">
        <v>378</v>
      </c>
      <c r="H41" s="76">
        <v>9.8544973544973598</v>
      </c>
      <c r="I41" s="141">
        <v>0.57530000000000003</v>
      </c>
    </row>
    <row r="42" spans="3:9" s="1" customFormat="1" ht="11.85" customHeight="1" x14ac:dyDescent="0.15">
      <c r="C42" s="7" t="s">
        <v>3065</v>
      </c>
      <c r="D42" s="154" t="s">
        <v>906</v>
      </c>
      <c r="E42" s="10">
        <v>399</v>
      </c>
      <c r="F42" s="10">
        <v>40</v>
      </c>
      <c r="G42" s="10">
        <v>359</v>
      </c>
      <c r="H42" s="78">
        <v>24.540389972144901</v>
      </c>
      <c r="I42" s="142">
        <v>0.65869999999999995</v>
      </c>
    </row>
    <row r="43" spans="3:9" s="1" customFormat="1" ht="11.85" customHeight="1" x14ac:dyDescent="0.15">
      <c r="C43" s="7" t="s">
        <v>3066</v>
      </c>
      <c r="D43" s="154" t="s">
        <v>906</v>
      </c>
      <c r="E43" s="8">
        <v>369</v>
      </c>
      <c r="F43" s="8">
        <v>4</v>
      </c>
      <c r="G43" s="8">
        <v>365</v>
      </c>
      <c r="H43" s="76">
        <v>14.7452054794521</v>
      </c>
      <c r="I43" s="141">
        <v>0.83340000000000003</v>
      </c>
    </row>
    <row r="44" spans="3:9" s="1" customFormat="1" ht="11.85" customHeight="1" x14ac:dyDescent="0.15">
      <c r="C44" s="7" t="s">
        <v>2795</v>
      </c>
      <c r="D44" s="154" t="s">
        <v>906</v>
      </c>
      <c r="E44" s="10">
        <v>369</v>
      </c>
      <c r="F44" s="10">
        <v>214</v>
      </c>
      <c r="G44" s="10">
        <v>155</v>
      </c>
      <c r="H44" s="78">
        <v>11.283870967741899</v>
      </c>
      <c r="I44" s="142">
        <v>0.47589999999999999</v>
      </c>
    </row>
    <row r="45" spans="3:9" s="1" customFormat="1" ht="11.85" customHeight="1" x14ac:dyDescent="0.15">
      <c r="C45" s="7" t="s">
        <v>3067</v>
      </c>
      <c r="D45" s="154" t="s">
        <v>906</v>
      </c>
      <c r="E45" s="8">
        <v>369</v>
      </c>
      <c r="F45" s="8">
        <v>6</v>
      </c>
      <c r="G45" s="8">
        <v>363</v>
      </c>
      <c r="H45" s="76">
        <v>10.4710743801653</v>
      </c>
      <c r="I45" s="141">
        <v>0.41959999999999997</v>
      </c>
    </row>
    <row r="46" spans="3:9" s="1" customFormat="1" ht="11.85" customHeight="1" x14ac:dyDescent="0.15">
      <c r="C46" s="7" t="s">
        <v>2808</v>
      </c>
      <c r="D46" s="154" t="s">
        <v>906</v>
      </c>
      <c r="E46" s="10">
        <v>362</v>
      </c>
      <c r="F46" s="10">
        <v>6</v>
      </c>
      <c r="G46" s="10">
        <v>356</v>
      </c>
      <c r="H46" s="78">
        <v>15.2556179775281</v>
      </c>
      <c r="I46" s="142">
        <v>0.58340000000000003</v>
      </c>
    </row>
    <row r="47" spans="3:9" s="1" customFormat="1" ht="11.85" customHeight="1" x14ac:dyDescent="0.15">
      <c r="C47" s="7" t="s">
        <v>3068</v>
      </c>
      <c r="D47" s="154" t="s">
        <v>906</v>
      </c>
      <c r="E47" s="8">
        <v>331</v>
      </c>
      <c r="F47" s="8">
        <v>13</v>
      </c>
      <c r="G47" s="8">
        <v>318</v>
      </c>
      <c r="H47" s="76">
        <v>27.374213836477999</v>
      </c>
      <c r="I47" s="141">
        <v>0.75060000000000004</v>
      </c>
    </row>
    <row r="48" spans="3:9" s="1" customFormat="1" ht="11.85" customHeight="1" x14ac:dyDescent="0.15">
      <c r="C48" s="7" t="s">
        <v>3069</v>
      </c>
      <c r="D48" s="154" t="s">
        <v>906</v>
      </c>
      <c r="E48" s="10">
        <v>329</v>
      </c>
      <c r="F48" s="10">
        <v>8</v>
      </c>
      <c r="G48" s="10">
        <v>321</v>
      </c>
      <c r="H48" s="78">
        <v>9.2305295950155806</v>
      </c>
      <c r="I48" s="142">
        <v>1.2602</v>
      </c>
    </row>
    <row r="49" spans="3:9" s="1" customFormat="1" ht="11.85" customHeight="1" x14ac:dyDescent="0.15">
      <c r="C49" s="7" t="s">
        <v>3070</v>
      </c>
      <c r="D49" s="154" t="s">
        <v>906</v>
      </c>
      <c r="E49" s="8">
        <v>318</v>
      </c>
      <c r="F49" s="8">
        <v>55</v>
      </c>
      <c r="G49" s="8">
        <v>263</v>
      </c>
      <c r="H49" s="76">
        <v>5.22813688212928</v>
      </c>
      <c r="I49" s="141">
        <v>0.58409999999999995</v>
      </c>
    </row>
    <row r="50" spans="3:9" s="1" customFormat="1" ht="11.85" customHeight="1" x14ac:dyDescent="0.15">
      <c r="C50" s="7" t="s">
        <v>3071</v>
      </c>
      <c r="D50" s="154" t="s">
        <v>906</v>
      </c>
      <c r="E50" s="10">
        <v>314</v>
      </c>
      <c r="F50" s="10">
        <v>4</v>
      </c>
      <c r="G50" s="10">
        <v>310</v>
      </c>
      <c r="H50" s="78">
        <v>9.4806451612903206</v>
      </c>
      <c r="I50" s="142">
        <v>1.0376000000000001</v>
      </c>
    </row>
    <row r="51" spans="3:9" s="1" customFormat="1" ht="11.85" customHeight="1" x14ac:dyDescent="0.15">
      <c r="C51" s="7" t="s">
        <v>3072</v>
      </c>
      <c r="D51" s="154" t="s">
        <v>899</v>
      </c>
      <c r="E51" s="8">
        <v>297</v>
      </c>
      <c r="F51" s="8">
        <v>168</v>
      </c>
      <c r="G51" s="8">
        <v>129</v>
      </c>
      <c r="H51" s="76">
        <v>4.2325581395348797</v>
      </c>
      <c r="I51" s="141">
        <v>1.0282</v>
      </c>
    </row>
    <row r="52" spans="3:9" s="1" customFormat="1" ht="11.85" customHeight="1" x14ac:dyDescent="0.15">
      <c r="C52" s="7" t="s">
        <v>3073</v>
      </c>
      <c r="D52" s="154" t="s">
        <v>899</v>
      </c>
      <c r="E52" s="10">
        <v>296</v>
      </c>
      <c r="F52" s="10">
        <v>52</v>
      </c>
      <c r="G52" s="10">
        <v>244</v>
      </c>
      <c r="H52" s="78">
        <v>3.7581967213114802</v>
      </c>
      <c r="I52" s="142">
        <v>1.032</v>
      </c>
    </row>
    <row r="53" spans="3:9" s="1" customFormat="1" ht="11.85" customHeight="1" x14ac:dyDescent="0.15">
      <c r="C53" s="19" t="s">
        <v>3074</v>
      </c>
      <c r="D53" s="155"/>
      <c r="E53" s="13">
        <v>13559</v>
      </c>
      <c r="F53" s="13">
        <v>3421</v>
      </c>
      <c r="G53" s="13">
        <v>10138</v>
      </c>
      <c r="H53" s="61">
        <v>7.8296508187019098</v>
      </c>
      <c r="I53" s="143">
        <v>2.1897347011244901</v>
      </c>
    </row>
    <row r="54" spans="3:9" s="1" customFormat="1" ht="11.85" customHeight="1" x14ac:dyDescent="0.15">
      <c r="C54" s="19" t="s">
        <v>3075</v>
      </c>
      <c r="D54" s="155"/>
      <c r="E54" s="13">
        <v>14182</v>
      </c>
      <c r="F54" s="13">
        <v>1692</v>
      </c>
      <c r="G54" s="13">
        <v>12490</v>
      </c>
      <c r="H54" s="61">
        <v>10.2590872698159</v>
      </c>
      <c r="I54" s="143">
        <v>1.0066487990392301</v>
      </c>
    </row>
    <row r="55" spans="3:9" s="1" customFormat="1" ht="11.85" customHeight="1" x14ac:dyDescent="0.15">
      <c r="C55" s="18" t="s">
        <v>832</v>
      </c>
      <c r="D55" s="136"/>
      <c r="E55" s="13">
        <v>53277</v>
      </c>
      <c r="F55" s="13">
        <v>7337</v>
      </c>
      <c r="G55" s="13">
        <v>45940</v>
      </c>
      <c r="H55" s="61">
        <v>11.120548541575999</v>
      </c>
      <c r="I55" s="143">
        <v>1.2585210600783601</v>
      </c>
    </row>
  </sheetData>
  <mergeCells count="5">
    <mergeCell ref="B1:B4"/>
    <mergeCell ref="C2:E3"/>
    <mergeCell ref="H2:I2"/>
    <mergeCell ref="C6:E7"/>
    <mergeCell ref="C8:C9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L35"/>
  <sheetViews>
    <sheetView workbookViewId="0"/>
  </sheetViews>
  <sheetFormatPr defaultColWidth="8.85546875" defaultRowHeight="12.75" x14ac:dyDescent="0.2"/>
  <cols>
    <col min="1" max="2" width="0.42578125" style="15" customWidth="1"/>
    <col min="3" max="3" width="27.28515625" style="15" customWidth="1"/>
    <col min="4" max="12" width="9.28515625" style="15" customWidth="1"/>
    <col min="13" max="13" width="26.140625" style="15" customWidth="1"/>
    <col min="14" max="14" width="4.7109375" style="15" customWidth="1"/>
    <col min="15" max="16384" width="8.85546875" style="15"/>
  </cols>
  <sheetData>
    <row r="1" spans="2:12" s="1" customFormat="1" ht="8.85" customHeight="1" thickBot="1" x14ac:dyDescent="0.2"/>
    <row r="2" spans="2:12" s="1" customFormat="1" ht="6" customHeight="1" thickBot="1" x14ac:dyDescent="0.2">
      <c r="G2" s="160" t="s">
        <v>0</v>
      </c>
      <c r="H2" s="160"/>
      <c r="I2" s="160"/>
      <c r="L2" s="161" t="s">
        <v>3076</v>
      </c>
    </row>
    <row r="3" spans="2:12" s="1" customFormat="1" ht="6.4" customHeight="1" thickBot="1" x14ac:dyDescent="0.2">
      <c r="B3" s="159"/>
      <c r="G3" s="160"/>
      <c r="H3" s="160"/>
      <c r="I3" s="160"/>
      <c r="L3" s="161"/>
    </row>
    <row r="4" spans="2:12" s="1" customFormat="1" ht="2.1" customHeight="1" thickBot="1" x14ac:dyDescent="0.2">
      <c r="B4" s="159"/>
      <c r="G4" s="160"/>
      <c r="H4" s="160"/>
      <c r="I4" s="160"/>
    </row>
    <row r="5" spans="2:12" s="1" customFormat="1" ht="28.5" customHeight="1" x14ac:dyDescent="0.15">
      <c r="B5" s="159"/>
    </row>
    <row r="6" spans="2:12" s="1" customFormat="1" ht="7.15" customHeight="1" thickBot="1" x14ac:dyDescent="0.2">
      <c r="B6" s="159"/>
      <c r="F6" s="203" t="s">
        <v>3077</v>
      </c>
      <c r="G6" s="203"/>
      <c r="H6" s="203"/>
      <c r="I6" s="203"/>
      <c r="J6" s="203"/>
    </row>
    <row r="7" spans="2:12" s="1" customFormat="1" ht="13.15" customHeight="1" thickBot="1" x14ac:dyDescent="0.25">
      <c r="C7" s="3" t="s">
        <v>3</v>
      </c>
      <c r="F7" s="203"/>
      <c r="G7" s="203"/>
      <c r="H7" s="203"/>
      <c r="I7" s="203"/>
      <c r="J7" s="203"/>
    </row>
    <row r="8" spans="2:12" s="1" customFormat="1" ht="4.1500000000000004" customHeight="1" x14ac:dyDescent="0.15"/>
    <row r="9" spans="2:12" s="1" customFormat="1" ht="11.85" customHeight="1" x14ac:dyDescent="0.2">
      <c r="C9" s="3" t="s">
        <v>1019</v>
      </c>
    </row>
    <row r="10" spans="2:12" s="1" customFormat="1" ht="6.4" customHeight="1" x14ac:dyDescent="0.15"/>
    <row r="11" spans="2:12" s="1" customFormat="1" ht="11.85" customHeight="1" x14ac:dyDescent="0.2">
      <c r="C11" s="3" t="s">
        <v>3078</v>
      </c>
    </row>
    <row r="12" spans="2:12" s="1" customFormat="1" ht="12.75" customHeight="1" x14ac:dyDescent="0.15"/>
    <row r="13" spans="2:12" s="1" customFormat="1" ht="14.65" customHeight="1" x14ac:dyDescent="0.15">
      <c r="C13" s="162" t="s">
        <v>815</v>
      </c>
      <c r="D13" s="163" t="s">
        <v>3079</v>
      </c>
      <c r="E13" s="163"/>
      <c r="F13" s="163"/>
      <c r="G13" s="163" t="s">
        <v>3080</v>
      </c>
      <c r="H13" s="163"/>
      <c r="I13" s="163"/>
      <c r="J13" s="163" t="s">
        <v>3081</v>
      </c>
      <c r="K13" s="163"/>
      <c r="L13" s="163"/>
    </row>
    <row r="14" spans="2:12" s="1" customFormat="1" ht="19.7" customHeight="1" x14ac:dyDescent="0.15">
      <c r="C14" s="162"/>
      <c r="D14" s="156" t="s">
        <v>3082</v>
      </c>
      <c r="E14" s="156" t="s">
        <v>867</v>
      </c>
      <c r="F14" s="156" t="s">
        <v>2835</v>
      </c>
      <c r="G14" s="156" t="s">
        <v>3082</v>
      </c>
      <c r="H14" s="156" t="s">
        <v>867</v>
      </c>
      <c r="I14" s="156" t="s">
        <v>2835</v>
      </c>
      <c r="J14" s="156" t="s">
        <v>3082</v>
      </c>
      <c r="K14" s="156" t="s">
        <v>867</v>
      </c>
      <c r="L14" s="156" t="s">
        <v>2835</v>
      </c>
    </row>
    <row r="15" spans="2:12" s="1" customFormat="1" ht="11.85" customHeight="1" x14ac:dyDescent="0.15">
      <c r="C15" s="7" t="s">
        <v>2760</v>
      </c>
      <c r="D15" s="8">
        <v>22178</v>
      </c>
      <c r="E15" s="141">
        <v>1.3923715799440901</v>
      </c>
      <c r="F15" s="55">
        <v>7.4227612949769997</v>
      </c>
      <c r="G15" s="8">
        <v>10803</v>
      </c>
      <c r="H15" s="141">
        <v>1.1669310839581599</v>
      </c>
      <c r="I15" s="55">
        <v>14.2492826066833</v>
      </c>
      <c r="J15" s="9">
        <v>1.0529482551143201</v>
      </c>
      <c r="K15" s="9">
        <v>0.19319092539830901</v>
      </c>
      <c r="L15" s="9">
        <v>-0.47907824556055101</v>
      </c>
    </row>
    <row r="16" spans="2:12" s="1" customFormat="1" ht="11.85" customHeight="1" x14ac:dyDescent="0.15">
      <c r="C16" s="7" t="s">
        <v>2761</v>
      </c>
      <c r="D16" s="10">
        <v>529</v>
      </c>
      <c r="E16" s="142">
        <v>1.6474221172022701</v>
      </c>
      <c r="F16" s="59">
        <v>7.0094517958412101</v>
      </c>
      <c r="G16" s="10">
        <v>219</v>
      </c>
      <c r="H16" s="142">
        <v>1.10600228310502</v>
      </c>
      <c r="I16" s="59">
        <v>5.13698630136986</v>
      </c>
      <c r="J16" s="11">
        <v>1.4155251141552501</v>
      </c>
      <c r="K16" s="11">
        <v>0.489528676719589</v>
      </c>
      <c r="L16" s="11">
        <v>0.36450661625708902</v>
      </c>
    </row>
    <row r="17" spans="3:12" s="1" customFormat="1" ht="11.85" customHeight="1" x14ac:dyDescent="0.15">
      <c r="C17" s="7" t="s">
        <v>2762</v>
      </c>
      <c r="D17" s="8">
        <v>590</v>
      </c>
      <c r="E17" s="141">
        <v>1.5830189830508501</v>
      </c>
      <c r="F17" s="55">
        <v>6.5457627118644099</v>
      </c>
      <c r="G17" s="8">
        <v>347</v>
      </c>
      <c r="H17" s="141">
        <v>1.1419922190201699</v>
      </c>
      <c r="I17" s="55">
        <v>5.8847262247838596</v>
      </c>
      <c r="J17" s="9">
        <v>0.70028818443803997</v>
      </c>
      <c r="K17" s="9">
        <v>0.38619069086921998</v>
      </c>
      <c r="L17" s="9">
        <v>0.11233088198675301</v>
      </c>
    </row>
    <row r="18" spans="3:12" s="1" customFormat="1" ht="11.85" customHeight="1" x14ac:dyDescent="0.15">
      <c r="C18" s="7" t="s">
        <v>2763</v>
      </c>
      <c r="D18" s="10">
        <v>1427</v>
      </c>
      <c r="E18" s="142">
        <v>1.55735059565522</v>
      </c>
      <c r="F18" s="59">
        <v>6.8780658724597101</v>
      </c>
      <c r="G18" s="10">
        <v>1963</v>
      </c>
      <c r="H18" s="142">
        <v>0.95741757514009196</v>
      </c>
      <c r="I18" s="59">
        <v>16.821701477330599</v>
      </c>
      <c r="J18" s="11">
        <v>-0.273051451859399</v>
      </c>
      <c r="K18" s="11">
        <v>0.62661584254638902</v>
      </c>
      <c r="L18" s="11">
        <v>-0.59111949039585698</v>
      </c>
    </row>
    <row r="19" spans="3:12" s="1" customFormat="1" ht="11.85" customHeight="1" x14ac:dyDescent="0.15">
      <c r="C19" s="7" t="s">
        <v>2764</v>
      </c>
      <c r="D19" s="8">
        <v>11033</v>
      </c>
      <c r="E19" s="141">
        <v>1.47919029275809</v>
      </c>
      <c r="F19" s="55">
        <v>6.5714674159340198</v>
      </c>
      <c r="G19" s="8">
        <v>9542</v>
      </c>
      <c r="H19" s="141">
        <v>1.3162084049465499</v>
      </c>
      <c r="I19" s="55">
        <v>8.7865227415636102</v>
      </c>
      <c r="J19" s="9">
        <v>0.15625654998951999</v>
      </c>
      <c r="K19" s="9">
        <v>0.123826809796246</v>
      </c>
      <c r="L19" s="9">
        <v>-0.25209692056580502</v>
      </c>
    </row>
    <row r="20" spans="3:12" s="1" customFormat="1" ht="11.85" customHeight="1" x14ac:dyDescent="0.15">
      <c r="C20" s="7" t="s">
        <v>2765</v>
      </c>
      <c r="D20" s="10">
        <v>1609</v>
      </c>
      <c r="E20" s="142">
        <v>1.5560632691112499</v>
      </c>
      <c r="F20" s="59">
        <v>7.6103169670602897</v>
      </c>
      <c r="G20" s="10">
        <v>477</v>
      </c>
      <c r="H20" s="142">
        <v>1.33446498951782</v>
      </c>
      <c r="I20" s="59">
        <v>7.78616352201258</v>
      </c>
      <c r="J20" s="11">
        <v>2.37316561844864</v>
      </c>
      <c r="K20" s="11">
        <v>0.166057769468721</v>
      </c>
      <c r="L20" s="11">
        <v>-2.2584492921982599E-2</v>
      </c>
    </row>
    <row r="21" spans="3:12" s="1" customFormat="1" ht="11.85" customHeight="1" x14ac:dyDescent="0.15">
      <c r="C21" s="7" t="s">
        <v>2766</v>
      </c>
      <c r="D21" s="8">
        <v>9990</v>
      </c>
      <c r="E21" s="141">
        <v>1.5729101801801799</v>
      </c>
      <c r="F21" s="55">
        <v>7.2521521521521501</v>
      </c>
      <c r="G21" s="8">
        <v>3301</v>
      </c>
      <c r="H21" s="141">
        <v>1.3224142078158101</v>
      </c>
      <c r="I21" s="55">
        <v>8.4583459557709801</v>
      </c>
      <c r="J21" s="9">
        <v>2.0263556498030901</v>
      </c>
      <c r="K21" s="9">
        <v>0.18942323130216701</v>
      </c>
      <c r="L21" s="9">
        <v>-0.14260398072224301</v>
      </c>
    </row>
    <row r="22" spans="3:12" s="1" customFormat="1" ht="11.85" customHeight="1" x14ac:dyDescent="0.15">
      <c r="C22" s="7" t="s">
        <v>2767</v>
      </c>
      <c r="D22" s="10">
        <v>17447</v>
      </c>
      <c r="E22" s="142">
        <v>1.4568318908694899</v>
      </c>
      <c r="F22" s="59">
        <v>6.4768154983664799</v>
      </c>
      <c r="G22" s="10">
        <v>15247</v>
      </c>
      <c r="H22" s="142">
        <v>1.2211707549026001</v>
      </c>
      <c r="I22" s="59">
        <v>9.0984455958549209</v>
      </c>
      <c r="J22" s="11">
        <v>0.14429068013379701</v>
      </c>
      <c r="K22" s="11">
        <v>0.192979675463717</v>
      </c>
      <c r="L22" s="11">
        <v>-0.28814043782190701</v>
      </c>
    </row>
    <row r="23" spans="3:12" s="1" customFormat="1" ht="11.85" customHeight="1" x14ac:dyDescent="0.15">
      <c r="C23" s="7" t="s">
        <v>2768</v>
      </c>
      <c r="D23" s="8">
        <v>6379</v>
      </c>
      <c r="E23" s="141">
        <v>1.6466371688352399</v>
      </c>
      <c r="F23" s="55">
        <v>6.8203480169305504</v>
      </c>
      <c r="G23" s="8">
        <v>1946</v>
      </c>
      <c r="H23" s="141">
        <v>1.46365935251799</v>
      </c>
      <c r="I23" s="55">
        <v>6.6238437821171603</v>
      </c>
      <c r="J23" s="9">
        <v>2.2780061664953801</v>
      </c>
      <c r="K23" s="9">
        <v>0.12501393579214401</v>
      </c>
      <c r="L23" s="9">
        <v>2.9666194022254101E-2</v>
      </c>
    </row>
    <row r="24" spans="3:12" s="1" customFormat="1" ht="11.85" customHeight="1" x14ac:dyDescent="0.15">
      <c r="C24" s="7" t="s">
        <v>2769</v>
      </c>
      <c r="D24" s="10">
        <v>1259</v>
      </c>
      <c r="E24" s="142">
        <v>1.59508181096108</v>
      </c>
      <c r="F24" s="59">
        <v>6.9944400317712496</v>
      </c>
      <c r="G24" s="10">
        <v>231</v>
      </c>
      <c r="H24" s="142">
        <v>1.05105887445887</v>
      </c>
      <c r="I24" s="59">
        <v>9.17316017316017</v>
      </c>
      <c r="J24" s="11">
        <v>4.4502164502164501</v>
      </c>
      <c r="K24" s="11">
        <v>0.51759511262610303</v>
      </c>
      <c r="L24" s="11">
        <v>-0.23751031272338</v>
      </c>
    </row>
    <row r="25" spans="3:12" s="1" customFormat="1" ht="11.85" customHeight="1" x14ac:dyDescent="0.15">
      <c r="C25" s="7" t="s">
        <v>2770</v>
      </c>
      <c r="D25" s="8">
        <v>3524</v>
      </c>
      <c r="E25" s="141">
        <v>1.6827857264472199</v>
      </c>
      <c r="F25" s="55">
        <v>7.1265607264472202</v>
      </c>
      <c r="G25" s="8">
        <v>711</v>
      </c>
      <c r="H25" s="141">
        <v>1.23754556962025</v>
      </c>
      <c r="I25" s="55">
        <v>6.8312236286919799</v>
      </c>
      <c r="J25" s="9">
        <v>3.9563994374121001</v>
      </c>
      <c r="K25" s="9">
        <v>0.359776777321897</v>
      </c>
      <c r="L25" s="9">
        <v>4.3233410851137098E-2</v>
      </c>
    </row>
    <row r="26" spans="3:12" s="1" customFormat="1" ht="11.85" customHeight="1" x14ac:dyDescent="0.15">
      <c r="C26" s="7" t="s">
        <v>2771</v>
      </c>
      <c r="D26" s="10">
        <v>5713</v>
      </c>
      <c r="E26" s="142">
        <v>1.57613185716786</v>
      </c>
      <c r="F26" s="59">
        <v>7.4102923157710503</v>
      </c>
      <c r="G26" s="10">
        <v>1559</v>
      </c>
      <c r="H26" s="142">
        <v>1.1539076330981399</v>
      </c>
      <c r="I26" s="59">
        <v>5.9146889031430403</v>
      </c>
      <c r="J26" s="11">
        <v>2.6645285439384199</v>
      </c>
      <c r="K26" s="11">
        <v>0.36590816453487601</v>
      </c>
      <c r="L26" s="11">
        <v>0.25286256591335698</v>
      </c>
    </row>
    <row r="27" spans="3:12" s="1" customFormat="1" ht="11.85" customHeight="1" x14ac:dyDescent="0.15">
      <c r="C27" s="7" t="s">
        <v>2772</v>
      </c>
      <c r="D27" s="8">
        <v>3192</v>
      </c>
      <c r="E27" s="141">
        <v>1.87798612155388</v>
      </c>
      <c r="F27" s="55">
        <v>7.0169172932330799</v>
      </c>
      <c r="G27" s="8">
        <v>524</v>
      </c>
      <c r="H27" s="141">
        <v>1.1456005725190801</v>
      </c>
      <c r="I27" s="55">
        <v>6.5992366412213697</v>
      </c>
      <c r="J27" s="9">
        <v>5.0916030534351098</v>
      </c>
      <c r="K27" s="9">
        <v>0.63930270864333105</v>
      </c>
      <c r="L27" s="9">
        <v>6.3292267684827999E-2</v>
      </c>
    </row>
    <row r="28" spans="3:12" s="1" customFormat="1" ht="11.85" customHeight="1" x14ac:dyDescent="0.15">
      <c r="C28" s="7" t="s">
        <v>2773</v>
      </c>
      <c r="D28" s="10">
        <v>751</v>
      </c>
      <c r="E28" s="142">
        <v>1.92518921438083</v>
      </c>
      <c r="F28" s="59">
        <v>7.26897470039947</v>
      </c>
      <c r="G28" s="10">
        <v>78</v>
      </c>
      <c r="H28" s="142">
        <v>1.2540358974359</v>
      </c>
      <c r="I28" s="59">
        <v>6.4487179487179498</v>
      </c>
      <c r="J28" s="11">
        <v>8.6282051282051295</v>
      </c>
      <c r="K28" s="11">
        <v>0.53519466094808099</v>
      </c>
      <c r="L28" s="11">
        <v>0.12719687203013599</v>
      </c>
    </row>
    <row r="29" spans="3:12" s="1" customFormat="1" ht="11.85" customHeight="1" x14ac:dyDescent="0.15">
      <c r="C29" s="7" t="s">
        <v>2774</v>
      </c>
      <c r="D29" s="8">
        <v>12639</v>
      </c>
      <c r="E29" s="141">
        <v>1.5880149141546001</v>
      </c>
      <c r="F29" s="55">
        <v>7.1890181185220303</v>
      </c>
      <c r="G29" s="8">
        <v>1606</v>
      </c>
      <c r="H29" s="141">
        <v>0.97041743462017405</v>
      </c>
      <c r="I29" s="55">
        <v>5.7129514321295103</v>
      </c>
      <c r="J29" s="9">
        <v>6.8698630136986303</v>
      </c>
      <c r="K29" s="9">
        <v>0.63642455040614299</v>
      </c>
      <c r="L29" s="9">
        <v>0.25837199981976999</v>
      </c>
    </row>
    <row r="30" spans="3:12" s="1" customFormat="1" ht="11.85" customHeight="1" x14ac:dyDescent="0.15">
      <c r="C30" s="7" t="s">
        <v>2775</v>
      </c>
      <c r="D30" s="10">
        <v>11654</v>
      </c>
      <c r="E30" s="142">
        <v>1.6187029689376999</v>
      </c>
      <c r="F30" s="59">
        <v>7.10468508666552</v>
      </c>
      <c r="G30" s="10">
        <v>1497</v>
      </c>
      <c r="H30" s="142">
        <v>1.09653547094188</v>
      </c>
      <c r="I30" s="59">
        <v>5.9719438877755504</v>
      </c>
      <c r="J30" s="11">
        <v>6.7849031396125596</v>
      </c>
      <c r="K30" s="11">
        <v>0.47619754383987001</v>
      </c>
      <c r="L30" s="11">
        <v>0.18967713363962899</v>
      </c>
    </row>
    <row r="31" spans="3:12" s="1" customFormat="1" ht="11.85" customHeight="1" x14ac:dyDescent="0.15">
      <c r="C31" s="7" t="s">
        <v>2776</v>
      </c>
      <c r="D31" s="8">
        <v>1760</v>
      </c>
      <c r="E31" s="141">
        <v>1.6112686931818201</v>
      </c>
      <c r="F31" s="55">
        <v>8.2943181818181806</v>
      </c>
      <c r="G31" s="8">
        <v>163</v>
      </c>
      <c r="H31" s="141">
        <v>1.0119527607362</v>
      </c>
      <c r="I31" s="55">
        <v>7.0797546012269903</v>
      </c>
      <c r="J31" s="9">
        <v>9.7975460122699403</v>
      </c>
      <c r="K31" s="9">
        <v>0.59223706451437397</v>
      </c>
      <c r="L31" s="9">
        <v>0.17155447455490799</v>
      </c>
    </row>
    <row r="32" spans="3:12" s="1" customFormat="1" ht="11.85" customHeight="1" x14ac:dyDescent="0.15">
      <c r="C32" s="7" t="s">
        <v>2777</v>
      </c>
      <c r="D32" s="10">
        <v>9658</v>
      </c>
      <c r="E32" s="142">
        <v>1.54511691861669</v>
      </c>
      <c r="F32" s="59">
        <v>7.98022364878857</v>
      </c>
      <c r="G32" s="10">
        <v>656</v>
      </c>
      <c r="H32" s="142">
        <v>1.20832195121951</v>
      </c>
      <c r="I32" s="59">
        <v>6.88719512195122</v>
      </c>
      <c r="J32" s="11">
        <v>13.722560975609801</v>
      </c>
      <c r="K32" s="11">
        <v>0.27872949511284201</v>
      </c>
      <c r="L32" s="11">
        <v>0.15870445188253701</v>
      </c>
    </row>
    <row r="33" spans="3:12" s="1" customFormat="1" ht="11.85" customHeight="1" x14ac:dyDescent="0.15">
      <c r="C33" s="7" t="s">
        <v>2778</v>
      </c>
      <c r="D33" s="8">
        <v>13328</v>
      </c>
      <c r="E33" s="141">
        <v>1.5381279411764699</v>
      </c>
      <c r="F33" s="55">
        <v>7.90681272509004</v>
      </c>
      <c r="G33" s="8">
        <v>1560</v>
      </c>
      <c r="H33" s="141">
        <v>1.1545681410256401</v>
      </c>
      <c r="I33" s="55">
        <v>6.7967948717948703</v>
      </c>
      <c r="J33" s="9">
        <v>7.5435897435897399</v>
      </c>
      <c r="K33" s="9">
        <v>0.33221062189547401</v>
      </c>
      <c r="L33" s="9">
        <v>0.163314896834901</v>
      </c>
    </row>
    <row r="34" spans="3:12" s="1" customFormat="1" ht="11.85" customHeight="1" x14ac:dyDescent="0.15">
      <c r="C34" s="7" t="s">
        <v>2779</v>
      </c>
      <c r="D34" s="10">
        <v>4612</v>
      </c>
      <c r="E34" s="142">
        <v>1.6479580008673</v>
      </c>
      <c r="F34" s="59">
        <v>7.27927146574154</v>
      </c>
      <c r="G34" s="10">
        <v>847</v>
      </c>
      <c r="H34" s="142">
        <v>1.1164548996458099</v>
      </c>
      <c r="I34" s="59">
        <v>6.0791027154663499</v>
      </c>
      <c r="J34" s="11">
        <v>4.4451003541912604</v>
      </c>
      <c r="K34" s="11">
        <v>0.47606320809744401</v>
      </c>
      <c r="L34" s="11">
        <v>0.197425311999046</v>
      </c>
    </row>
    <row r="35" spans="3:12" s="1" customFormat="1" ht="14.65" customHeight="1" x14ac:dyDescent="0.15">
      <c r="C35" s="18" t="s">
        <v>210</v>
      </c>
      <c r="D35" s="13">
        <v>139272</v>
      </c>
      <c r="E35" s="143">
        <v>1.54046467847091</v>
      </c>
      <c r="F35" s="61">
        <v>7.2096975702222998</v>
      </c>
      <c r="G35" s="13">
        <v>53277</v>
      </c>
      <c r="H35" s="143">
        <v>1.2139747057829799</v>
      </c>
      <c r="I35" s="61">
        <v>9.7023105655348498</v>
      </c>
      <c r="J35" s="14">
        <v>1.6141111549073699</v>
      </c>
      <c r="K35" s="14">
        <v>0.268942978080704</v>
      </c>
      <c r="L35" s="14">
        <v>-0.25690921543647199</v>
      </c>
    </row>
  </sheetData>
  <mergeCells count="8">
    <mergeCell ref="G2:I4"/>
    <mergeCell ref="L2:L3"/>
    <mergeCell ref="B3:B6"/>
    <mergeCell ref="F6:J7"/>
    <mergeCell ref="C13:C14"/>
    <mergeCell ref="D13:F13"/>
    <mergeCell ref="G13:I13"/>
    <mergeCell ref="J13:L1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J56"/>
  <sheetViews>
    <sheetView workbookViewId="0"/>
  </sheetViews>
  <sheetFormatPr defaultColWidth="8.85546875" defaultRowHeight="12.75" x14ac:dyDescent="0.2"/>
  <cols>
    <col min="1" max="1" width="0.7109375" style="15" customWidth="1"/>
    <col min="2" max="2" width="59.28515625" style="15" customWidth="1"/>
    <col min="3" max="3" width="7" style="15" customWidth="1"/>
    <col min="4" max="9" width="8.5703125" style="15" customWidth="1"/>
    <col min="10" max="10" width="9.28515625" style="15" customWidth="1"/>
    <col min="11" max="11" width="4.7109375" style="15" customWidth="1"/>
    <col min="12" max="16384" width="8.85546875" style="15"/>
  </cols>
  <sheetData>
    <row r="1" spans="2:10" s="1" customFormat="1" ht="12.75" customHeight="1" thickBot="1" x14ac:dyDescent="0.2"/>
    <row r="2" spans="2:10" s="1" customFormat="1" ht="16.149999999999999" customHeight="1" thickBot="1" x14ac:dyDescent="0.3">
      <c r="B2" s="159"/>
      <c r="C2" s="160" t="s">
        <v>0</v>
      </c>
      <c r="D2" s="160"/>
    </row>
    <row r="3" spans="2:10" s="1" customFormat="1" ht="18.399999999999999" customHeight="1" x14ac:dyDescent="0.15">
      <c r="B3" s="159"/>
    </row>
    <row r="4" spans="2:10" s="1" customFormat="1" ht="7.15" customHeight="1" thickBot="1" x14ac:dyDescent="0.2">
      <c r="B4" s="159"/>
      <c r="C4" s="203" t="s">
        <v>3083</v>
      </c>
      <c r="D4" s="203"/>
      <c r="E4" s="203"/>
    </row>
    <row r="5" spans="2:10" s="1" customFormat="1" ht="3.75" customHeight="1" thickBot="1" x14ac:dyDescent="0.2">
      <c r="C5" s="203"/>
      <c r="D5" s="203"/>
      <c r="E5" s="203"/>
    </row>
    <row r="6" spans="2:10" s="1" customFormat="1" ht="8.85" customHeight="1" thickBot="1" x14ac:dyDescent="0.2">
      <c r="B6" s="161" t="s">
        <v>3</v>
      </c>
      <c r="C6" s="203"/>
      <c r="D6" s="203"/>
      <c r="E6" s="203"/>
    </row>
    <row r="7" spans="2:10" s="1" customFormat="1" ht="3" customHeight="1" x14ac:dyDescent="0.15">
      <c r="B7" s="161"/>
    </row>
    <row r="8" spans="2:10" s="1" customFormat="1" ht="4.7" customHeight="1" x14ac:dyDescent="0.15"/>
    <row r="9" spans="2:10" s="1" customFormat="1" ht="2.1" customHeight="1" x14ac:dyDescent="0.15"/>
    <row r="10" spans="2:10" s="1" customFormat="1" ht="9.75" customHeight="1" x14ac:dyDescent="0.15">
      <c r="E10" s="161" t="s">
        <v>3084</v>
      </c>
      <c r="F10" s="161"/>
    </row>
    <row r="11" spans="2:10" s="1" customFormat="1" ht="3" customHeight="1" x14ac:dyDescent="0.15">
      <c r="E11" s="161"/>
      <c r="F11" s="161"/>
    </row>
    <row r="12" spans="2:10" s="1" customFormat="1" ht="1.7" customHeight="1" x14ac:dyDescent="0.15"/>
    <row r="13" spans="2:10" s="1" customFormat="1" ht="11.85" customHeight="1" x14ac:dyDescent="0.15"/>
    <row r="14" spans="2:10" s="1" customFormat="1" ht="7.7" customHeight="1" x14ac:dyDescent="0.15"/>
    <row r="15" spans="2:10" s="1" customFormat="1" ht="11.65" customHeight="1" x14ac:dyDescent="0.15">
      <c r="B15" s="162" t="s">
        <v>3085</v>
      </c>
      <c r="C15" s="190" t="s">
        <v>1564</v>
      </c>
      <c r="D15" s="177" t="s">
        <v>3086</v>
      </c>
      <c r="E15" s="163" t="s">
        <v>3079</v>
      </c>
      <c r="F15" s="163"/>
      <c r="G15" s="163" t="s">
        <v>3080</v>
      </c>
      <c r="H15" s="163"/>
      <c r="I15" s="163" t="s">
        <v>3081</v>
      </c>
      <c r="J15" s="163"/>
    </row>
    <row r="16" spans="2:10" s="1" customFormat="1" ht="14.65" customHeight="1" x14ac:dyDescent="0.15">
      <c r="B16" s="162"/>
      <c r="C16" s="190"/>
      <c r="D16" s="177"/>
      <c r="E16" s="156" t="s">
        <v>3082</v>
      </c>
      <c r="F16" s="156" t="s">
        <v>2835</v>
      </c>
      <c r="G16" s="156" t="s">
        <v>3082</v>
      </c>
      <c r="H16" s="156" t="s">
        <v>2835</v>
      </c>
      <c r="I16" s="156" t="s">
        <v>3082</v>
      </c>
      <c r="J16" s="156" t="s">
        <v>2835</v>
      </c>
    </row>
    <row r="17" spans="2:10" s="1" customFormat="1" ht="11.65" customHeight="1" x14ac:dyDescent="0.15">
      <c r="B17" s="7" t="s">
        <v>2787</v>
      </c>
      <c r="C17" s="154" t="s">
        <v>899</v>
      </c>
      <c r="D17" s="141">
        <v>1.9878</v>
      </c>
      <c r="E17" s="8">
        <v>9439</v>
      </c>
      <c r="F17" s="55">
        <v>5.6267613094607496</v>
      </c>
      <c r="G17" s="8">
        <v>1683</v>
      </c>
      <c r="H17" s="55">
        <v>6.89304812834225</v>
      </c>
      <c r="I17" s="9">
        <v>4.6084373143196702</v>
      </c>
      <c r="J17" s="9">
        <v>-0.183704914764034</v>
      </c>
    </row>
    <row r="18" spans="2:10" s="1" customFormat="1" ht="11.65" customHeight="1" x14ac:dyDescent="0.15">
      <c r="B18" s="7" t="s">
        <v>2788</v>
      </c>
      <c r="C18" s="154" t="s">
        <v>906</v>
      </c>
      <c r="D18" s="142">
        <v>0.87139999999999995</v>
      </c>
      <c r="E18" s="10">
        <v>8191</v>
      </c>
      <c r="F18" s="59">
        <v>11.9674032474667</v>
      </c>
      <c r="G18" s="10">
        <v>818</v>
      </c>
      <c r="H18" s="59">
        <v>15.600244498777499</v>
      </c>
      <c r="I18" s="11">
        <v>9.01344743276284</v>
      </c>
      <c r="J18" s="11">
        <v>-0.23287078940304201</v>
      </c>
    </row>
    <row r="19" spans="2:10" s="1" customFormat="1" ht="11.65" customHeight="1" x14ac:dyDescent="0.15">
      <c r="B19" s="7" t="s">
        <v>2789</v>
      </c>
      <c r="C19" s="154" t="s">
        <v>899</v>
      </c>
      <c r="D19" s="141">
        <v>1.913</v>
      </c>
      <c r="E19" s="8">
        <v>5975</v>
      </c>
      <c r="F19" s="55">
        <v>3.2060251046025101</v>
      </c>
      <c r="G19" s="8">
        <v>424</v>
      </c>
      <c r="H19" s="55">
        <v>3.5495283018867898</v>
      </c>
      <c r="I19" s="9">
        <v>13.0919811320755</v>
      </c>
      <c r="J19" s="9">
        <v>-9.6774322690056799E-2</v>
      </c>
    </row>
    <row r="20" spans="2:10" s="1" customFormat="1" ht="11.65" customHeight="1" x14ac:dyDescent="0.15">
      <c r="B20" s="7" t="s">
        <v>2790</v>
      </c>
      <c r="C20" s="154" t="s">
        <v>899</v>
      </c>
      <c r="D20" s="142">
        <v>1.6388</v>
      </c>
      <c r="E20" s="10">
        <v>3903</v>
      </c>
      <c r="F20" s="59">
        <v>2.5908275685370201</v>
      </c>
      <c r="G20" s="10"/>
      <c r="H20" s="59"/>
      <c r="I20" s="11"/>
      <c r="J20" s="11"/>
    </row>
    <row r="21" spans="2:10" s="1" customFormat="1" ht="11.65" customHeight="1" x14ac:dyDescent="0.15">
      <c r="B21" s="7" t="s">
        <v>2791</v>
      </c>
      <c r="C21" s="154" t="s">
        <v>899</v>
      </c>
      <c r="D21" s="141">
        <v>0.85740000000000005</v>
      </c>
      <c r="E21" s="8">
        <v>3152</v>
      </c>
      <c r="F21" s="55">
        <v>1.3784898477157399</v>
      </c>
      <c r="G21" s="8">
        <v>584</v>
      </c>
      <c r="H21" s="55">
        <v>2.2585616438356202</v>
      </c>
      <c r="I21" s="9">
        <v>4.3972602739726003</v>
      </c>
      <c r="J21" s="9">
        <v>-0.38966029487036402</v>
      </c>
    </row>
    <row r="22" spans="2:10" s="1" customFormat="1" ht="11.65" customHeight="1" x14ac:dyDescent="0.15">
      <c r="B22" s="7" t="s">
        <v>2792</v>
      </c>
      <c r="C22" s="154" t="s">
        <v>906</v>
      </c>
      <c r="D22" s="142">
        <v>0.93220000000000003</v>
      </c>
      <c r="E22" s="10">
        <v>3148</v>
      </c>
      <c r="F22" s="59">
        <v>22.4218551461245</v>
      </c>
      <c r="G22" s="10">
        <v>495</v>
      </c>
      <c r="H22" s="59">
        <v>29.701010101010102</v>
      </c>
      <c r="I22" s="11">
        <v>5.3595959595959597</v>
      </c>
      <c r="J22" s="11">
        <v>-0.24508105718054399</v>
      </c>
    </row>
    <row r="23" spans="2:10" s="1" customFormat="1" ht="11.65" customHeight="1" x14ac:dyDescent="0.15">
      <c r="B23" s="7" t="s">
        <v>2793</v>
      </c>
      <c r="C23" s="154" t="s">
        <v>906</v>
      </c>
      <c r="D23" s="141">
        <v>1.0908</v>
      </c>
      <c r="E23" s="8">
        <v>2959</v>
      </c>
      <c r="F23" s="55">
        <v>3.74011490368368</v>
      </c>
      <c r="G23" s="8">
        <v>219</v>
      </c>
      <c r="H23" s="55">
        <v>5.0365296803652999</v>
      </c>
      <c r="I23" s="9">
        <v>12.511415525114201</v>
      </c>
      <c r="J23" s="9">
        <v>-0.25740238993044001</v>
      </c>
    </row>
    <row r="24" spans="2:10" s="1" customFormat="1" ht="11.65" customHeight="1" x14ac:dyDescent="0.15">
      <c r="B24" s="7" t="s">
        <v>2794</v>
      </c>
      <c r="C24" s="154" t="s">
        <v>899</v>
      </c>
      <c r="D24" s="142">
        <v>0.80530000000000002</v>
      </c>
      <c r="E24" s="10">
        <v>2707</v>
      </c>
      <c r="F24" s="59">
        <v>2.2910971555227202</v>
      </c>
      <c r="G24" s="10">
        <v>616</v>
      </c>
      <c r="H24" s="59">
        <v>3.2240259740259698</v>
      </c>
      <c r="I24" s="11">
        <v>3.3944805194805201</v>
      </c>
      <c r="J24" s="11">
        <v>-0.289367649646528</v>
      </c>
    </row>
    <row r="25" spans="2:10" s="1" customFormat="1" ht="11.65" customHeight="1" x14ac:dyDescent="0.15">
      <c r="B25" s="7" t="s">
        <v>2795</v>
      </c>
      <c r="C25" s="154" t="s">
        <v>906</v>
      </c>
      <c r="D25" s="141">
        <v>0.47589999999999999</v>
      </c>
      <c r="E25" s="8">
        <v>2208</v>
      </c>
      <c r="F25" s="55">
        <v>3.65036231884058</v>
      </c>
      <c r="G25" s="8">
        <v>369</v>
      </c>
      <c r="H25" s="55">
        <v>5.00542005420054</v>
      </c>
      <c r="I25" s="9">
        <v>4.9837398373983701</v>
      </c>
      <c r="J25" s="9">
        <v>-0.27071808573244499</v>
      </c>
    </row>
    <row r="26" spans="2:10" s="1" customFormat="1" ht="11.65" customHeight="1" x14ac:dyDescent="0.15">
      <c r="B26" s="7" t="s">
        <v>2796</v>
      </c>
      <c r="C26" s="154" t="s">
        <v>906</v>
      </c>
      <c r="D26" s="142">
        <v>0.3911</v>
      </c>
      <c r="E26" s="10">
        <v>1962</v>
      </c>
      <c r="F26" s="59">
        <v>3.84250764525994</v>
      </c>
      <c r="G26" s="10">
        <v>1185</v>
      </c>
      <c r="H26" s="59">
        <v>3.5198312236286902</v>
      </c>
      <c r="I26" s="11">
        <v>0.65569620253164596</v>
      </c>
      <c r="J26" s="11">
        <v>9.1673833525060505E-2</v>
      </c>
    </row>
    <row r="27" spans="2:10" s="1" customFormat="1" ht="11.65" customHeight="1" x14ac:dyDescent="0.15">
      <c r="B27" s="7" t="s">
        <v>2797</v>
      </c>
      <c r="C27" s="154" t="s">
        <v>899</v>
      </c>
      <c r="D27" s="141">
        <v>8.2903000000000002</v>
      </c>
      <c r="E27" s="8">
        <v>1940</v>
      </c>
      <c r="F27" s="55">
        <v>12.3335051546392</v>
      </c>
      <c r="G27" s="8">
        <v>79</v>
      </c>
      <c r="H27" s="55">
        <v>12.4556962025316</v>
      </c>
      <c r="I27" s="9">
        <v>23.556962025316501</v>
      </c>
      <c r="J27" s="9">
        <v>-9.8100536417736108E-3</v>
      </c>
    </row>
    <row r="28" spans="2:10" s="1" customFormat="1" ht="11.65" customHeight="1" x14ac:dyDescent="0.15">
      <c r="B28" s="7" t="s">
        <v>2798</v>
      </c>
      <c r="C28" s="154" t="s">
        <v>899</v>
      </c>
      <c r="D28" s="142">
        <v>1.2775000000000001</v>
      </c>
      <c r="E28" s="10">
        <v>1870</v>
      </c>
      <c r="F28" s="59">
        <v>1.61497326203209</v>
      </c>
      <c r="G28" s="10">
        <v>815</v>
      </c>
      <c r="H28" s="59">
        <v>1.4061349693251499</v>
      </c>
      <c r="I28" s="11">
        <v>1.29447852760736</v>
      </c>
      <c r="J28" s="11">
        <v>0.148519379193848</v>
      </c>
    </row>
    <row r="29" spans="2:10" s="1" customFormat="1" ht="11.65" customHeight="1" x14ac:dyDescent="0.15">
      <c r="B29" s="7" t="s">
        <v>2799</v>
      </c>
      <c r="C29" s="154" t="s">
        <v>899</v>
      </c>
      <c r="D29" s="141">
        <v>1.2450000000000001</v>
      </c>
      <c r="E29" s="8">
        <v>1781</v>
      </c>
      <c r="F29" s="55">
        <v>1.7467714766984801</v>
      </c>
      <c r="G29" s="8">
        <v>613</v>
      </c>
      <c r="H29" s="55">
        <v>1.7928221859706399</v>
      </c>
      <c r="I29" s="9">
        <v>1.9053833605220201</v>
      </c>
      <c r="J29" s="9">
        <v>-2.56861553992986E-2</v>
      </c>
    </row>
    <row r="30" spans="2:10" s="1" customFormat="1" ht="11.65" customHeight="1" x14ac:dyDescent="0.15">
      <c r="B30" s="7" t="s">
        <v>2800</v>
      </c>
      <c r="C30" s="154" t="s">
        <v>899</v>
      </c>
      <c r="D30" s="142">
        <v>0.92230000000000001</v>
      </c>
      <c r="E30" s="10">
        <v>1756</v>
      </c>
      <c r="F30" s="59">
        <v>3.37357630979499</v>
      </c>
      <c r="G30" s="10">
        <v>512</v>
      </c>
      <c r="H30" s="59">
        <v>3.166015625</v>
      </c>
      <c r="I30" s="11">
        <v>2.4296875</v>
      </c>
      <c r="J30" s="11">
        <v>6.5558957813099505E-2</v>
      </c>
    </row>
    <row r="31" spans="2:10" s="1" customFormat="1" ht="11.65" customHeight="1" x14ac:dyDescent="0.15">
      <c r="B31" s="7" t="s">
        <v>2801</v>
      </c>
      <c r="C31" s="154" t="s">
        <v>906</v>
      </c>
      <c r="D31" s="141">
        <v>0.15640000000000001</v>
      </c>
      <c r="E31" s="8">
        <v>1726</v>
      </c>
      <c r="F31" s="55">
        <v>3.26129779837775</v>
      </c>
      <c r="G31" s="8">
        <v>1317</v>
      </c>
      <c r="H31" s="55">
        <v>2.9422930903568698</v>
      </c>
      <c r="I31" s="9">
        <v>0.31055429005315099</v>
      </c>
      <c r="J31" s="9">
        <v>0.10842043882929001</v>
      </c>
    </row>
    <row r="32" spans="2:10" s="1" customFormat="1" ht="11.65" customHeight="1" x14ac:dyDescent="0.15">
      <c r="B32" s="7" t="s">
        <v>2802</v>
      </c>
      <c r="C32" s="154" t="s">
        <v>899</v>
      </c>
      <c r="D32" s="142">
        <v>1.9524999999999999</v>
      </c>
      <c r="E32" s="10">
        <v>1620</v>
      </c>
      <c r="F32" s="59">
        <v>8.6358024691358004</v>
      </c>
      <c r="G32" s="10">
        <v>244</v>
      </c>
      <c r="H32" s="59">
        <v>8.1844262295081993</v>
      </c>
      <c r="I32" s="11">
        <v>5.6393442622950802</v>
      </c>
      <c r="J32" s="11">
        <v>5.5150627175330799E-2</v>
      </c>
    </row>
    <row r="33" spans="2:10" s="1" customFormat="1" ht="11.65" customHeight="1" x14ac:dyDescent="0.15">
      <c r="B33" s="7" t="s">
        <v>2803</v>
      </c>
      <c r="C33" s="154" t="s">
        <v>899</v>
      </c>
      <c r="D33" s="141">
        <v>2.9895999999999998</v>
      </c>
      <c r="E33" s="8">
        <v>1585</v>
      </c>
      <c r="F33" s="55">
        <v>5.2246056782334396</v>
      </c>
      <c r="G33" s="8">
        <v>488</v>
      </c>
      <c r="H33" s="55">
        <v>4.7602459016393404</v>
      </c>
      <c r="I33" s="9">
        <v>2.2479508196721301</v>
      </c>
      <c r="J33" s="9">
        <v>9.7549535504915297E-2</v>
      </c>
    </row>
    <row r="34" spans="2:10" s="1" customFormat="1" ht="11.65" customHeight="1" x14ac:dyDescent="0.15">
      <c r="B34" s="7" t="s">
        <v>2804</v>
      </c>
      <c r="C34" s="154" t="s">
        <v>899</v>
      </c>
      <c r="D34" s="142">
        <v>2.0813999999999999</v>
      </c>
      <c r="E34" s="10">
        <v>1571</v>
      </c>
      <c r="F34" s="59">
        <v>3.22851686823679</v>
      </c>
      <c r="G34" s="10">
        <v>248</v>
      </c>
      <c r="H34" s="59">
        <v>4</v>
      </c>
      <c r="I34" s="11">
        <v>5.3346774193548399</v>
      </c>
      <c r="J34" s="11">
        <v>-0.19287078294080201</v>
      </c>
    </row>
    <row r="35" spans="2:10" s="1" customFormat="1" ht="11.65" customHeight="1" x14ac:dyDescent="0.15">
      <c r="B35" s="7" t="s">
        <v>2805</v>
      </c>
      <c r="C35" s="154" t="s">
        <v>906</v>
      </c>
      <c r="D35" s="141">
        <v>1.0529999999999999</v>
      </c>
      <c r="E35" s="8">
        <v>1478</v>
      </c>
      <c r="F35" s="55">
        <v>3.1995940460081198</v>
      </c>
      <c r="G35" s="8">
        <v>268</v>
      </c>
      <c r="H35" s="55">
        <v>3.1791044776119399</v>
      </c>
      <c r="I35" s="9">
        <v>4.5149253731343304</v>
      </c>
      <c r="J35" s="9">
        <v>6.44507550490123E-3</v>
      </c>
    </row>
    <row r="36" spans="2:10" s="1" customFormat="1" ht="11.65" customHeight="1" x14ac:dyDescent="0.15">
      <c r="B36" s="7" t="s">
        <v>2806</v>
      </c>
      <c r="C36" s="154" t="s">
        <v>899</v>
      </c>
      <c r="D36" s="142">
        <v>0.6552</v>
      </c>
      <c r="E36" s="10">
        <v>1436</v>
      </c>
      <c r="F36" s="59">
        <v>2.8823119777158799</v>
      </c>
      <c r="G36" s="10">
        <v>422</v>
      </c>
      <c r="H36" s="59">
        <v>2.56872037914692</v>
      </c>
      <c r="I36" s="11">
        <v>2.40284360189573</v>
      </c>
      <c r="J36" s="11">
        <v>0.122080862173524</v>
      </c>
    </row>
    <row r="37" spans="2:10" s="1" customFormat="1" ht="11.65" customHeight="1" x14ac:dyDescent="0.15">
      <c r="B37" s="7" t="s">
        <v>2807</v>
      </c>
      <c r="C37" s="154" t="s">
        <v>899</v>
      </c>
      <c r="D37" s="141">
        <v>2.0508000000000002</v>
      </c>
      <c r="E37" s="8">
        <v>1392</v>
      </c>
      <c r="F37" s="55">
        <v>1.17385057471264</v>
      </c>
      <c r="G37" s="8">
        <v>47</v>
      </c>
      <c r="H37" s="55">
        <v>2.3404255319148901</v>
      </c>
      <c r="I37" s="9">
        <v>28.6170212765957</v>
      </c>
      <c r="J37" s="9">
        <v>-0.49844566353186998</v>
      </c>
    </row>
    <row r="38" spans="2:10" s="1" customFormat="1" ht="11.65" customHeight="1" x14ac:dyDescent="0.15">
      <c r="B38" s="7" t="s">
        <v>2808</v>
      </c>
      <c r="C38" s="154" t="s">
        <v>906</v>
      </c>
      <c r="D38" s="142">
        <v>0.58340000000000003</v>
      </c>
      <c r="E38" s="10">
        <v>1375</v>
      </c>
      <c r="F38" s="59">
        <v>13.9469090909091</v>
      </c>
      <c r="G38" s="10">
        <v>362</v>
      </c>
      <c r="H38" s="59">
        <v>15.013812154696099</v>
      </c>
      <c r="I38" s="11">
        <v>2.79834254143646</v>
      </c>
      <c r="J38" s="11">
        <v>-7.1061436815254606E-2</v>
      </c>
    </row>
    <row r="39" spans="2:10" s="1" customFormat="1" ht="11.65" customHeight="1" x14ac:dyDescent="0.15">
      <c r="B39" s="7" t="s">
        <v>2809</v>
      </c>
      <c r="C39" s="154" t="s">
        <v>899</v>
      </c>
      <c r="D39" s="141">
        <v>1.5707</v>
      </c>
      <c r="E39" s="8">
        <v>1313</v>
      </c>
      <c r="F39" s="55">
        <v>3.2505712109672502</v>
      </c>
      <c r="G39" s="8">
        <v>124</v>
      </c>
      <c r="H39" s="55">
        <v>4.0967741935483897</v>
      </c>
      <c r="I39" s="9">
        <v>9.5887096774193505</v>
      </c>
      <c r="J39" s="9">
        <v>-0.206553483937128</v>
      </c>
    </row>
    <row r="40" spans="2:10" s="1" customFormat="1" ht="11.65" customHeight="1" x14ac:dyDescent="0.15">
      <c r="B40" s="7" t="s">
        <v>2810</v>
      </c>
      <c r="C40" s="154" t="s">
        <v>899</v>
      </c>
      <c r="D40" s="142">
        <v>3.0350000000000001</v>
      </c>
      <c r="E40" s="10">
        <v>1249</v>
      </c>
      <c r="F40" s="59">
        <v>9.3058446757405893</v>
      </c>
      <c r="G40" s="10">
        <v>162</v>
      </c>
      <c r="H40" s="59">
        <v>9.1111111111111107</v>
      </c>
      <c r="I40" s="11">
        <v>6.7098765432098801</v>
      </c>
      <c r="J40" s="11">
        <v>2.1373196117869999E-2</v>
      </c>
    </row>
    <row r="41" spans="2:10" s="1" customFormat="1" ht="11.65" customHeight="1" x14ac:dyDescent="0.15">
      <c r="B41" s="7" t="s">
        <v>2811</v>
      </c>
      <c r="C41" s="154" t="s">
        <v>906</v>
      </c>
      <c r="D41" s="141">
        <v>1.0489999999999999</v>
      </c>
      <c r="E41" s="8">
        <v>1133</v>
      </c>
      <c r="F41" s="55">
        <v>12.735216240070599</v>
      </c>
      <c r="G41" s="8">
        <v>573</v>
      </c>
      <c r="H41" s="55">
        <v>10.1780104712042</v>
      </c>
      <c r="I41" s="9">
        <v>0.97731239092495603</v>
      </c>
      <c r="J41" s="9">
        <v>0.251248097661258</v>
      </c>
    </row>
    <row r="42" spans="2:10" s="1" customFormat="1" ht="11.65" customHeight="1" x14ac:dyDescent="0.15">
      <c r="B42" s="7" t="s">
        <v>2812</v>
      </c>
      <c r="C42" s="154" t="s">
        <v>906</v>
      </c>
      <c r="D42" s="142">
        <v>0.45839999999999997</v>
      </c>
      <c r="E42" s="10">
        <v>1064</v>
      </c>
      <c r="F42" s="59">
        <v>1.3345864661654101</v>
      </c>
      <c r="G42" s="10">
        <v>44</v>
      </c>
      <c r="H42" s="59">
        <v>6.5681818181818201</v>
      </c>
      <c r="I42" s="11">
        <v>23.181818181818201</v>
      </c>
      <c r="J42" s="11">
        <v>-0.79681036501287805</v>
      </c>
    </row>
    <row r="43" spans="2:10" s="1" customFormat="1" ht="11.65" customHeight="1" x14ac:dyDescent="0.15">
      <c r="B43" s="7" t="s">
        <v>2813</v>
      </c>
      <c r="C43" s="154" t="s">
        <v>899</v>
      </c>
      <c r="D43" s="141">
        <v>1.5952999999999999</v>
      </c>
      <c r="E43" s="8">
        <v>1059</v>
      </c>
      <c r="F43" s="55">
        <v>2.4778092540132199</v>
      </c>
      <c r="G43" s="8">
        <v>255</v>
      </c>
      <c r="H43" s="55">
        <v>2.34901960784314</v>
      </c>
      <c r="I43" s="9">
        <v>3.1529411764705899</v>
      </c>
      <c r="J43" s="9">
        <v>5.4826977918816501E-2</v>
      </c>
    </row>
    <row r="44" spans="2:10" s="1" customFormat="1" ht="11.65" customHeight="1" x14ac:dyDescent="0.15">
      <c r="B44" s="7" t="s">
        <v>2814</v>
      </c>
      <c r="C44" s="154" t="s">
        <v>899</v>
      </c>
      <c r="D44" s="142">
        <v>0.68189999999999995</v>
      </c>
      <c r="E44" s="10">
        <v>1048</v>
      </c>
      <c r="F44" s="59">
        <v>1.6412213740457999</v>
      </c>
      <c r="G44" s="10">
        <v>57</v>
      </c>
      <c r="H44" s="59">
        <v>1.4736842105263199</v>
      </c>
      <c r="I44" s="11">
        <v>17.385964912280699</v>
      </c>
      <c r="J44" s="11">
        <v>0.113685932388222</v>
      </c>
    </row>
    <row r="45" spans="2:10" s="1" customFormat="1" ht="11.65" customHeight="1" x14ac:dyDescent="0.15">
      <c r="B45" s="7" t="s">
        <v>2815</v>
      </c>
      <c r="C45" s="154" t="s">
        <v>899</v>
      </c>
      <c r="D45" s="141">
        <v>1.1173999999999999</v>
      </c>
      <c r="E45" s="8">
        <v>1032</v>
      </c>
      <c r="F45" s="55">
        <v>5.4718992248061999</v>
      </c>
      <c r="G45" s="8">
        <v>176</v>
      </c>
      <c r="H45" s="55">
        <v>6.7897727272727302</v>
      </c>
      <c r="I45" s="9">
        <v>4.8636363636363598</v>
      </c>
      <c r="J45" s="9">
        <v>-0.194096850572476</v>
      </c>
    </row>
    <row r="46" spans="2:10" s="1" customFormat="1" ht="11.65" customHeight="1" x14ac:dyDescent="0.15">
      <c r="B46" s="7" t="s">
        <v>2816</v>
      </c>
      <c r="C46" s="154" t="s">
        <v>899</v>
      </c>
      <c r="D46" s="142">
        <v>1.4357</v>
      </c>
      <c r="E46" s="10">
        <v>1027</v>
      </c>
      <c r="F46" s="59">
        <v>7.04089581304771</v>
      </c>
      <c r="G46" s="10">
        <v>214</v>
      </c>
      <c r="H46" s="59">
        <v>8.7289719626168196</v>
      </c>
      <c r="I46" s="11">
        <v>3.7990654205607499</v>
      </c>
      <c r="J46" s="11">
        <v>-0.1933877387622</v>
      </c>
    </row>
    <row r="47" spans="2:10" s="1" customFormat="1" ht="11.65" customHeight="1" x14ac:dyDescent="0.15">
      <c r="B47" s="7" t="s">
        <v>2817</v>
      </c>
      <c r="C47" s="154" t="s">
        <v>899</v>
      </c>
      <c r="D47" s="141">
        <v>0.71299999999999997</v>
      </c>
      <c r="E47" s="8">
        <v>1025</v>
      </c>
      <c r="F47" s="55">
        <v>2.8243902439024402</v>
      </c>
      <c r="G47" s="8">
        <v>39</v>
      </c>
      <c r="H47" s="55">
        <v>3.3846153846153801</v>
      </c>
      <c r="I47" s="9">
        <v>25.282051282051299</v>
      </c>
      <c r="J47" s="9">
        <v>-0.165521064301552</v>
      </c>
    </row>
    <row r="48" spans="2:10" s="1" customFormat="1" ht="11.65" customHeight="1" x14ac:dyDescent="0.15">
      <c r="B48" s="7" t="s">
        <v>2818</v>
      </c>
      <c r="C48" s="154" t="s">
        <v>906</v>
      </c>
      <c r="D48" s="142">
        <v>0.72609999999999997</v>
      </c>
      <c r="E48" s="10">
        <v>1017</v>
      </c>
      <c r="F48" s="59">
        <v>19.261553588987201</v>
      </c>
      <c r="G48" s="10">
        <v>1664</v>
      </c>
      <c r="H48" s="59">
        <v>23.5</v>
      </c>
      <c r="I48" s="11">
        <v>-0.38882211538461497</v>
      </c>
      <c r="J48" s="11">
        <v>-0.18035942174522501</v>
      </c>
    </row>
    <row r="49" spans="2:10" s="1" customFormat="1" ht="11.65" customHeight="1" x14ac:dyDescent="0.15">
      <c r="B49" s="7" t="s">
        <v>2819</v>
      </c>
      <c r="C49" s="154" t="s">
        <v>899</v>
      </c>
      <c r="D49" s="141">
        <v>1.4400999999999999</v>
      </c>
      <c r="E49" s="8">
        <v>1010</v>
      </c>
      <c r="F49" s="55">
        <v>3.5257425742574302</v>
      </c>
      <c r="G49" s="8">
        <v>192</v>
      </c>
      <c r="H49" s="55">
        <v>4.5104166666666696</v>
      </c>
      <c r="I49" s="9">
        <v>4.2604166666666696</v>
      </c>
      <c r="J49" s="9">
        <v>-0.21831111517618301</v>
      </c>
    </row>
    <row r="50" spans="2:10" s="1" customFormat="1" ht="11.65" customHeight="1" x14ac:dyDescent="0.15">
      <c r="B50" s="7" t="s">
        <v>2820</v>
      </c>
      <c r="C50" s="154" t="s">
        <v>899</v>
      </c>
      <c r="D50" s="142">
        <v>2.5337000000000001</v>
      </c>
      <c r="E50" s="10">
        <v>939</v>
      </c>
      <c r="F50" s="59">
        <v>7.2438764643237503</v>
      </c>
      <c r="G50" s="10">
        <v>140</v>
      </c>
      <c r="H50" s="59">
        <v>9.21428571428571</v>
      </c>
      <c r="I50" s="11">
        <v>5.70714285714286</v>
      </c>
      <c r="J50" s="11">
        <v>-0.21384286433695701</v>
      </c>
    </row>
    <row r="51" spans="2:10" s="1" customFormat="1" ht="11.65" customHeight="1" x14ac:dyDescent="0.15">
      <c r="B51" s="7" t="s">
        <v>2821</v>
      </c>
      <c r="C51" s="154" t="s">
        <v>906</v>
      </c>
      <c r="D51" s="141">
        <v>1.3837999999999999</v>
      </c>
      <c r="E51" s="8">
        <v>905</v>
      </c>
      <c r="F51" s="55">
        <v>17.990055248618798</v>
      </c>
      <c r="G51" s="8">
        <v>847</v>
      </c>
      <c r="H51" s="55">
        <v>10.5867768595041</v>
      </c>
      <c r="I51" s="9">
        <v>6.8476977567886704E-2</v>
      </c>
      <c r="J51" s="9">
        <v>0.69929483613026799</v>
      </c>
    </row>
    <row r="52" spans="2:10" s="1" customFormat="1" ht="11.65" customHeight="1" x14ac:dyDescent="0.15">
      <c r="B52" s="7" t="s">
        <v>2822</v>
      </c>
      <c r="C52" s="154" t="s">
        <v>899</v>
      </c>
      <c r="D52" s="142">
        <v>1.1032999999999999</v>
      </c>
      <c r="E52" s="10">
        <v>903</v>
      </c>
      <c r="F52" s="59">
        <v>5.3488372093023298</v>
      </c>
      <c r="G52" s="10">
        <v>489</v>
      </c>
      <c r="H52" s="59">
        <v>5.5582822085889596</v>
      </c>
      <c r="I52" s="11">
        <v>0.84662576687116597</v>
      </c>
      <c r="J52" s="11">
        <v>-3.7681605831921601E-2</v>
      </c>
    </row>
    <row r="53" spans="2:10" s="1" customFormat="1" ht="11.65" customHeight="1" x14ac:dyDescent="0.15">
      <c r="B53" s="7" t="s">
        <v>2823</v>
      </c>
      <c r="C53" s="154" t="s">
        <v>899</v>
      </c>
      <c r="D53" s="141">
        <v>0.65649999999999997</v>
      </c>
      <c r="E53" s="8">
        <v>901</v>
      </c>
      <c r="F53" s="55">
        <v>5.6681465038845698</v>
      </c>
      <c r="G53" s="8">
        <v>571</v>
      </c>
      <c r="H53" s="55">
        <v>4.6952714535901903</v>
      </c>
      <c r="I53" s="9">
        <v>0.57793345008756603</v>
      </c>
      <c r="J53" s="9">
        <v>0.207203153195856</v>
      </c>
    </row>
    <row r="54" spans="2:10" s="1" customFormat="1" ht="11.65" customHeight="1" x14ac:dyDescent="0.15">
      <c r="B54" s="7" t="s">
        <v>2824</v>
      </c>
      <c r="C54" s="154" t="s">
        <v>899</v>
      </c>
      <c r="D54" s="142">
        <v>0.5877</v>
      </c>
      <c r="E54" s="10">
        <v>871</v>
      </c>
      <c r="F54" s="59">
        <v>3.6486796785304199</v>
      </c>
      <c r="G54" s="10">
        <v>226</v>
      </c>
      <c r="H54" s="59">
        <v>3.4336283185840699</v>
      </c>
      <c r="I54" s="11">
        <v>2.8539823008849599</v>
      </c>
      <c r="J54" s="11">
        <v>6.2630937303963893E-2</v>
      </c>
    </row>
    <row r="55" spans="2:10" s="1" customFormat="1" ht="11.65" customHeight="1" x14ac:dyDescent="0.15">
      <c r="B55" s="7" t="s">
        <v>2825</v>
      </c>
      <c r="C55" s="154" t="s">
        <v>906</v>
      </c>
      <c r="D55" s="141">
        <v>1.3672</v>
      </c>
      <c r="E55" s="8">
        <v>843</v>
      </c>
      <c r="F55" s="55">
        <v>6.38908659549229</v>
      </c>
      <c r="G55" s="8">
        <v>234</v>
      </c>
      <c r="H55" s="55">
        <v>8.7350427350427307</v>
      </c>
      <c r="I55" s="9">
        <v>2.6025641025641</v>
      </c>
      <c r="J55" s="9">
        <v>-0.26856836431252701</v>
      </c>
    </row>
    <row r="56" spans="2:10" s="1" customFormat="1" ht="11.65" customHeight="1" x14ac:dyDescent="0.15">
      <c r="B56" s="7" t="s">
        <v>2826</v>
      </c>
      <c r="C56" s="154" t="s">
        <v>906</v>
      </c>
      <c r="D56" s="142">
        <v>1.3647</v>
      </c>
      <c r="E56" s="10">
        <v>834</v>
      </c>
      <c r="F56" s="59">
        <v>36.2182254196643</v>
      </c>
      <c r="G56" s="10">
        <v>121</v>
      </c>
      <c r="H56" s="59">
        <v>37.892561983471097</v>
      </c>
      <c r="I56" s="11">
        <v>5.8925619834710696</v>
      </c>
      <c r="J56" s="11">
        <v>-4.41864174963192E-2</v>
      </c>
    </row>
  </sheetData>
  <mergeCells count="11">
    <mergeCell ref="G15:H15"/>
    <mergeCell ref="I15:J15"/>
    <mergeCell ref="B2:B4"/>
    <mergeCell ref="C2:D2"/>
    <mergeCell ref="C4:E6"/>
    <mergeCell ref="B6:B7"/>
    <mergeCell ref="E10:F11"/>
    <mergeCell ref="B15:B16"/>
    <mergeCell ref="C15:C16"/>
    <mergeCell ref="D15:D16"/>
    <mergeCell ref="E15:F15"/>
  </mergeCells>
  <pageMargins left="0.7" right="0.7" top="0.75" bottom="0.75" header="0.3" footer="0.3"/>
  <pageSetup paperSize="9" orientation="portrait"/>
  <headerFooter alignWithMargins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L53"/>
  <sheetViews>
    <sheetView workbookViewId="0">
      <selection activeCell="C13" sqref="C13"/>
    </sheetView>
  </sheetViews>
  <sheetFormatPr defaultColWidth="8.85546875" defaultRowHeight="12.75" x14ac:dyDescent="0.2"/>
  <cols>
    <col min="1" max="1" width="0.7109375" style="15" customWidth="1"/>
    <col min="2" max="2" width="0.28515625" style="15" customWidth="1"/>
    <col min="3" max="3" width="21" style="15" customWidth="1"/>
    <col min="4" max="4" width="35.28515625" style="15" customWidth="1"/>
    <col min="5" max="5" width="7" style="15" customWidth="1"/>
    <col min="6" max="12" width="7.85546875" style="15" customWidth="1"/>
    <col min="13" max="13" width="4.7109375" style="15" customWidth="1"/>
    <col min="14" max="16384" width="8.85546875" style="15"/>
  </cols>
  <sheetData>
    <row r="1" spans="2:12" s="1" customFormat="1" ht="16.149999999999999" customHeight="1" thickBot="1" x14ac:dyDescent="0.2">
      <c r="C1" s="159"/>
    </row>
    <row r="2" spans="2:12" s="1" customFormat="1" ht="15.4" customHeight="1" thickBot="1" x14ac:dyDescent="0.3">
      <c r="C2" s="159"/>
      <c r="G2" s="160" t="s">
        <v>0</v>
      </c>
      <c r="H2" s="160"/>
      <c r="I2" s="160"/>
    </row>
    <row r="3" spans="2:12" s="1" customFormat="1" ht="10.15" customHeight="1" x14ac:dyDescent="0.15">
      <c r="C3" s="159"/>
    </row>
    <row r="4" spans="2:12" s="1" customFormat="1" ht="8.85" customHeight="1" thickBot="1" x14ac:dyDescent="0.2">
      <c r="E4" s="203" t="s">
        <v>3087</v>
      </c>
      <c r="F4" s="203"/>
      <c r="G4" s="203"/>
      <c r="H4" s="203"/>
      <c r="I4" s="203"/>
      <c r="J4" s="203"/>
    </row>
    <row r="5" spans="2:12" s="1" customFormat="1" ht="10.15" customHeight="1" thickBot="1" x14ac:dyDescent="0.2">
      <c r="B5" s="161" t="s">
        <v>3</v>
      </c>
      <c r="C5" s="161"/>
      <c r="E5" s="203"/>
      <c r="F5" s="203"/>
      <c r="G5" s="203"/>
      <c r="H5" s="203"/>
      <c r="I5" s="203"/>
      <c r="J5" s="203"/>
    </row>
    <row r="6" spans="2:12" s="1" customFormat="1" ht="1.7" customHeight="1" x14ac:dyDescent="0.15">
      <c r="B6" s="161"/>
      <c r="C6" s="161"/>
    </row>
    <row r="7" spans="2:12" s="1" customFormat="1" ht="5.0999999999999996" customHeight="1" x14ac:dyDescent="0.15">
      <c r="B7" s="161" t="s">
        <v>3078</v>
      </c>
      <c r="C7" s="161"/>
    </row>
    <row r="8" spans="2:12" s="1" customFormat="1" ht="6.4" customHeight="1" x14ac:dyDescent="0.15">
      <c r="B8" s="161"/>
      <c r="C8" s="161"/>
      <c r="I8" s="161" t="s">
        <v>3084</v>
      </c>
      <c r="J8" s="161"/>
      <c r="K8" s="161"/>
    </row>
    <row r="9" spans="2:12" s="1" customFormat="1" ht="6" customHeight="1" x14ac:dyDescent="0.15">
      <c r="B9" s="161" t="s">
        <v>1019</v>
      </c>
      <c r="C9" s="161"/>
      <c r="I9" s="161"/>
      <c r="J9" s="161"/>
      <c r="K9" s="161"/>
    </row>
    <row r="10" spans="2:12" s="1" customFormat="1" ht="6.4" customHeight="1" x14ac:dyDescent="0.15">
      <c r="B10" s="161"/>
      <c r="C10" s="161"/>
    </row>
    <row r="11" spans="2:12" s="1" customFormat="1" ht="6.4" customHeight="1" x14ac:dyDescent="0.15"/>
    <row r="12" spans="2:12" s="1" customFormat="1" ht="14.65" customHeight="1" x14ac:dyDescent="0.15">
      <c r="D12" s="162" t="s">
        <v>3085</v>
      </c>
      <c r="E12" s="190" t="s">
        <v>1564</v>
      </c>
      <c r="F12" s="177" t="s">
        <v>3086</v>
      </c>
      <c r="G12" s="163" t="s">
        <v>3079</v>
      </c>
      <c r="H12" s="163"/>
      <c r="I12" s="163" t="s">
        <v>3080</v>
      </c>
      <c r="J12" s="163"/>
      <c r="K12" s="163" t="s">
        <v>3081</v>
      </c>
      <c r="L12" s="163"/>
    </row>
    <row r="13" spans="2:12" s="1" customFormat="1" ht="15.4" customHeight="1" x14ac:dyDescent="0.15">
      <c r="D13" s="162"/>
      <c r="E13" s="190"/>
      <c r="F13" s="177"/>
      <c r="G13" s="156" t="s">
        <v>3082</v>
      </c>
      <c r="H13" s="156" t="s">
        <v>2835</v>
      </c>
      <c r="I13" s="156" t="s">
        <v>3082</v>
      </c>
      <c r="J13" s="156" t="s">
        <v>2835</v>
      </c>
      <c r="K13" s="156" t="s">
        <v>3082</v>
      </c>
      <c r="L13" s="156" t="s">
        <v>2835</v>
      </c>
    </row>
    <row r="14" spans="2:12" s="1" customFormat="1" ht="11.85" customHeight="1" x14ac:dyDescent="0.15">
      <c r="D14" s="7" t="s">
        <v>3054</v>
      </c>
      <c r="E14" s="154" t="s">
        <v>906</v>
      </c>
      <c r="F14" s="141">
        <v>0.94599999999999995</v>
      </c>
      <c r="G14" s="8">
        <v>707</v>
      </c>
      <c r="H14" s="55">
        <v>16.835926449787799</v>
      </c>
      <c r="I14" s="8">
        <v>2172</v>
      </c>
      <c r="J14" s="55">
        <v>25.378913443830601</v>
      </c>
      <c r="K14" s="9">
        <v>-0.674493554327809</v>
      </c>
      <c r="L14" s="9">
        <v>-0.33661752355751401</v>
      </c>
    </row>
    <row r="15" spans="2:12" s="1" customFormat="1" ht="11.85" customHeight="1" x14ac:dyDescent="0.15">
      <c r="D15" s="7" t="s">
        <v>2787</v>
      </c>
      <c r="E15" s="154" t="s">
        <v>899</v>
      </c>
      <c r="F15" s="142">
        <v>1.9878</v>
      </c>
      <c r="G15" s="10">
        <v>9439</v>
      </c>
      <c r="H15" s="59">
        <v>5.6267613094607496</v>
      </c>
      <c r="I15" s="10">
        <v>1683</v>
      </c>
      <c r="J15" s="59">
        <v>6.89304812834225</v>
      </c>
      <c r="K15" s="11">
        <v>4.6084373143196702</v>
      </c>
      <c r="L15" s="11">
        <v>-0.183704914764034</v>
      </c>
    </row>
    <row r="16" spans="2:12" s="1" customFormat="1" ht="11.85" customHeight="1" x14ac:dyDescent="0.15">
      <c r="D16" s="7" t="s">
        <v>2818</v>
      </c>
      <c r="E16" s="154" t="s">
        <v>906</v>
      </c>
      <c r="F16" s="141">
        <v>0.72609999999999997</v>
      </c>
      <c r="G16" s="8">
        <v>1017</v>
      </c>
      <c r="H16" s="55">
        <v>19.261553588987201</v>
      </c>
      <c r="I16" s="8">
        <v>1664</v>
      </c>
      <c r="J16" s="55">
        <v>23.5</v>
      </c>
      <c r="K16" s="9">
        <v>-0.38882211538461497</v>
      </c>
      <c r="L16" s="9">
        <v>-0.18035942174522501</v>
      </c>
    </row>
    <row r="17" spans="4:12" s="1" customFormat="1" ht="11.85" customHeight="1" x14ac:dyDescent="0.15">
      <c r="D17" s="7" t="s">
        <v>2801</v>
      </c>
      <c r="E17" s="154" t="s">
        <v>906</v>
      </c>
      <c r="F17" s="142">
        <v>0.15640000000000001</v>
      </c>
      <c r="G17" s="10">
        <v>1726</v>
      </c>
      <c r="H17" s="59">
        <v>3.26129779837775</v>
      </c>
      <c r="I17" s="10">
        <v>1317</v>
      </c>
      <c r="J17" s="59">
        <v>2.9422930903568698</v>
      </c>
      <c r="K17" s="11">
        <v>0.31055429005315099</v>
      </c>
      <c r="L17" s="11">
        <v>0.10842043882929001</v>
      </c>
    </row>
    <row r="18" spans="4:12" s="1" customFormat="1" ht="11.85" customHeight="1" x14ac:dyDescent="0.15">
      <c r="D18" s="7" t="s">
        <v>2796</v>
      </c>
      <c r="E18" s="154" t="s">
        <v>906</v>
      </c>
      <c r="F18" s="141">
        <v>0.3911</v>
      </c>
      <c r="G18" s="8">
        <v>1962</v>
      </c>
      <c r="H18" s="55">
        <v>3.84250764525994</v>
      </c>
      <c r="I18" s="8">
        <v>1185</v>
      </c>
      <c r="J18" s="55">
        <v>3.5198312236286902</v>
      </c>
      <c r="K18" s="9">
        <v>0.65569620253164596</v>
      </c>
      <c r="L18" s="9">
        <v>9.1673833525060505E-2</v>
      </c>
    </row>
    <row r="19" spans="4:12" s="1" customFormat="1" ht="11.85" customHeight="1" x14ac:dyDescent="0.15">
      <c r="D19" s="7" t="s">
        <v>3055</v>
      </c>
      <c r="E19" s="154" t="s">
        <v>906</v>
      </c>
      <c r="F19" s="142">
        <v>0.50900000000000001</v>
      </c>
      <c r="G19" s="10">
        <v>372</v>
      </c>
      <c r="H19" s="59">
        <v>3.57258064516129</v>
      </c>
      <c r="I19" s="10">
        <v>1158</v>
      </c>
      <c r="J19" s="59">
        <v>14.772884283247</v>
      </c>
      <c r="K19" s="11">
        <v>-0.67875647668393801</v>
      </c>
      <c r="L19" s="11">
        <v>-0.75816634201807598</v>
      </c>
    </row>
    <row r="20" spans="4:12" s="1" customFormat="1" ht="11.85" customHeight="1" x14ac:dyDescent="0.15">
      <c r="D20" s="7" t="s">
        <v>2821</v>
      </c>
      <c r="E20" s="154" t="s">
        <v>906</v>
      </c>
      <c r="F20" s="141">
        <v>1.3837999999999999</v>
      </c>
      <c r="G20" s="8">
        <v>905</v>
      </c>
      <c r="H20" s="55">
        <v>17.990055248618798</v>
      </c>
      <c r="I20" s="8">
        <v>847</v>
      </c>
      <c r="J20" s="55">
        <v>10.5867768595041</v>
      </c>
      <c r="K20" s="9">
        <v>6.8476977567886704E-2</v>
      </c>
      <c r="L20" s="9">
        <v>0.69929483613026799</v>
      </c>
    </row>
    <row r="21" spans="4:12" s="1" customFormat="1" ht="11.85" customHeight="1" x14ac:dyDescent="0.15">
      <c r="D21" s="7" t="s">
        <v>2788</v>
      </c>
      <c r="E21" s="154" t="s">
        <v>906</v>
      </c>
      <c r="F21" s="142">
        <v>0.87139999999999995</v>
      </c>
      <c r="G21" s="10">
        <v>8191</v>
      </c>
      <c r="H21" s="59">
        <v>11.9674032474667</v>
      </c>
      <c r="I21" s="10">
        <v>818</v>
      </c>
      <c r="J21" s="59">
        <v>15.600244498777499</v>
      </c>
      <c r="K21" s="11">
        <v>9.01344743276284</v>
      </c>
      <c r="L21" s="11">
        <v>-0.23287078940304201</v>
      </c>
    </row>
    <row r="22" spans="4:12" s="1" customFormat="1" ht="11.85" customHeight="1" x14ac:dyDescent="0.15">
      <c r="D22" s="7" t="s">
        <v>2798</v>
      </c>
      <c r="E22" s="154" t="s">
        <v>899</v>
      </c>
      <c r="F22" s="141">
        <v>1.2775000000000001</v>
      </c>
      <c r="G22" s="8">
        <v>1870</v>
      </c>
      <c r="H22" s="55">
        <v>1.61497326203209</v>
      </c>
      <c r="I22" s="8">
        <v>815</v>
      </c>
      <c r="J22" s="55">
        <v>1.4061349693251499</v>
      </c>
      <c r="K22" s="9">
        <v>1.29447852760736</v>
      </c>
      <c r="L22" s="9">
        <v>0.148519379193848</v>
      </c>
    </row>
    <row r="23" spans="4:12" s="1" customFormat="1" ht="11.85" customHeight="1" x14ac:dyDescent="0.15">
      <c r="D23" s="7" t="s">
        <v>3056</v>
      </c>
      <c r="E23" s="154" t="s">
        <v>906</v>
      </c>
      <c r="F23" s="142">
        <v>0.77969999999999995</v>
      </c>
      <c r="G23" s="10">
        <v>219</v>
      </c>
      <c r="H23" s="59">
        <v>14.1004566210046</v>
      </c>
      <c r="I23" s="10">
        <v>763</v>
      </c>
      <c r="J23" s="59">
        <v>26.157273918741801</v>
      </c>
      <c r="K23" s="11">
        <v>-0.71297509829619898</v>
      </c>
      <c r="L23" s="11">
        <v>-0.46093554455223601</v>
      </c>
    </row>
    <row r="24" spans="4:12" s="1" customFormat="1" ht="11.85" customHeight="1" x14ac:dyDescent="0.15">
      <c r="D24" s="7" t="s">
        <v>2794</v>
      </c>
      <c r="E24" s="154" t="s">
        <v>899</v>
      </c>
      <c r="F24" s="141">
        <v>0.80530000000000002</v>
      </c>
      <c r="G24" s="8">
        <v>2707</v>
      </c>
      <c r="H24" s="55">
        <v>2.2910971555227202</v>
      </c>
      <c r="I24" s="8">
        <v>616</v>
      </c>
      <c r="J24" s="55">
        <v>3.2240259740259698</v>
      </c>
      <c r="K24" s="9">
        <v>3.3944805194805201</v>
      </c>
      <c r="L24" s="9">
        <v>-0.289367649646528</v>
      </c>
    </row>
    <row r="25" spans="4:12" s="1" customFormat="1" ht="11.85" customHeight="1" x14ac:dyDescent="0.15">
      <c r="D25" s="7" t="s">
        <v>2799</v>
      </c>
      <c r="E25" s="154" t="s">
        <v>899</v>
      </c>
      <c r="F25" s="142">
        <v>1.2450000000000001</v>
      </c>
      <c r="G25" s="10">
        <v>1781</v>
      </c>
      <c r="H25" s="59">
        <v>1.7467714766984801</v>
      </c>
      <c r="I25" s="10">
        <v>613</v>
      </c>
      <c r="J25" s="59">
        <v>1.7928221859706399</v>
      </c>
      <c r="K25" s="11">
        <v>1.9053833605220201</v>
      </c>
      <c r="L25" s="11">
        <v>-2.56861553992986E-2</v>
      </c>
    </row>
    <row r="26" spans="4:12" s="1" customFormat="1" ht="11.85" customHeight="1" x14ac:dyDescent="0.15">
      <c r="D26" s="7" t="s">
        <v>2791</v>
      </c>
      <c r="E26" s="154" t="s">
        <v>899</v>
      </c>
      <c r="F26" s="141">
        <v>0.85740000000000005</v>
      </c>
      <c r="G26" s="8">
        <v>3152</v>
      </c>
      <c r="H26" s="55">
        <v>1.3784898477157399</v>
      </c>
      <c r="I26" s="8">
        <v>584</v>
      </c>
      <c r="J26" s="55">
        <v>2.2585616438356202</v>
      </c>
      <c r="K26" s="9">
        <v>4.3972602739726003</v>
      </c>
      <c r="L26" s="9">
        <v>-0.38966029487036402</v>
      </c>
    </row>
    <row r="27" spans="4:12" s="1" customFormat="1" ht="11.85" customHeight="1" x14ac:dyDescent="0.15">
      <c r="D27" s="7" t="s">
        <v>2811</v>
      </c>
      <c r="E27" s="154" t="s">
        <v>906</v>
      </c>
      <c r="F27" s="142">
        <v>1.0489999999999999</v>
      </c>
      <c r="G27" s="10">
        <v>1133</v>
      </c>
      <c r="H27" s="59">
        <v>12.735216240070599</v>
      </c>
      <c r="I27" s="10">
        <v>573</v>
      </c>
      <c r="J27" s="59">
        <v>10.1780104712042</v>
      </c>
      <c r="K27" s="11">
        <v>0.97731239092495603</v>
      </c>
      <c r="L27" s="11">
        <v>0.251248097661258</v>
      </c>
    </row>
    <row r="28" spans="4:12" s="1" customFormat="1" ht="11.85" customHeight="1" x14ac:dyDescent="0.15">
      <c r="D28" s="7" t="s">
        <v>2823</v>
      </c>
      <c r="E28" s="154" t="s">
        <v>899</v>
      </c>
      <c r="F28" s="141">
        <v>0.65649999999999997</v>
      </c>
      <c r="G28" s="8">
        <v>901</v>
      </c>
      <c r="H28" s="55">
        <v>5.6681465038845698</v>
      </c>
      <c r="I28" s="8">
        <v>571</v>
      </c>
      <c r="J28" s="55">
        <v>4.6952714535901903</v>
      </c>
      <c r="K28" s="9">
        <v>0.57793345008756603</v>
      </c>
      <c r="L28" s="9">
        <v>0.207203153195856</v>
      </c>
    </row>
    <row r="29" spans="4:12" s="1" customFormat="1" ht="11.85" customHeight="1" x14ac:dyDescent="0.15">
      <c r="D29" s="7" t="s">
        <v>3057</v>
      </c>
      <c r="E29" s="154" t="s">
        <v>906</v>
      </c>
      <c r="F29" s="142">
        <v>1.2118</v>
      </c>
      <c r="G29" s="10">
        <v>435</v>
      </c>
      <c r="H29" s="59">
        <v>11.6183908045977</v>
      </c>
      <c r="I29" s="10">
        <v>521</v>
      </c>
      <c r="J29" s="59">
        <v>10.470249520153599</v>
      </c>
      <c r="K29" s="11">
        <v>-0.165067178502879</v>
      </c>
      <c r="L29" s="11">
        <v>0.109657490228305</v>
      </c>
    </row>
    <row r="30" spans="4:12" s="1" customFormat="1" ht="11.85" customHeight="1" x14ac:dyDescent="0.15">
      <c r="D30" s="7" t="s">
        <v>2800</v>
      </c>
      <c r="E30" s="154" t="s">
        <v>899</v>
      </c>
      <c r="F30" s="141">
        <v>0.92230000000000001</v>
      </c>
      <c r="G30" s="8">
        <v>1756</v>
      </c>
      <c r="H30" s="55">
        <v>3.37357630979499</v>
      </c>
      <c r="I30" s="8">
        <v>512</v>
      </c>
      <c r="J30" s="55">
        <v>3.166015625</v>
      </c>
      <c r="K30" s="9">
        <v>2.4296875</v>
      </c>
      <c r="L30" s="9">
        <v>6.5558957813099505E-2</v>
      </c>
    </row>
    <row r="31" spans="4:12" s="1" customFormat="1" ht="11.85" customHeight="1" x14ac:dyDescent="0.15">
      <c r="D31" s="7" t="s">
        <v>2792</v>
      </c>
      <c r="E31" s="154" t="s">
        <v>906</v>
      </c>
      <c r="F31" s="142">
        <v>0.93220000000000003</v>
      </c>
      <c r="G31" s="10">
        <v>3148</v>
      </c>
      <c r="H31" s="59">
        <v>22.4218551461245</v>
      </c>
      <c r="I31" s="10">
        <v>495</v>
      </c>
      <c r="J31" s="59">
        <v>29.701010101010102</v>
      </c>
      <c r="K31" s="11">
        <v>5.3595959595959597</v>
      </c>
      <c r="L31" s="11">
        <v>-0.24508105718054399</v>
      </c>
    </row>
    <row r="32" spans="4:12" s="1" customFormat="1" ht="11.85" customHeight="1" x14ac:dyDescent="0.15">
      <c r="D32" s="7" t="s">
        <v>2822</v>
      </c>
      <c r="E32" s="154" t="s">
        <v>899</v>
      </c>
      <c r="F32" s="141">
        <v>1.1032999999999999</v>
      </c>
      <c r="G32" s="8">
        <v>903</v>
      </c>
      <c r="H32" s="55">
        <v>5.3488372093023298</v>
      </c>
      <c r="I32" s="8">
        <v>489</v>
      </c>
      <c r="J32" s="55">
        <v>5.5582822085889596</v>
      </c>
      <c r="K32" s="9">
        <v>0.84662576687116597</v>
      </c>
      <c r="L32" s="9">
        <v>-3.7681605831921601E-2</v>
      </c>
    </row>
    <row r="33" spans="4:12" s="1" customFormat="1" ht="11.85" customHeight="1" x14ac:dyDescent="0.15">
      <c r="D33" s="7" t="s">
        <v>2803</v>
      </c>
      <c r="E33" s="154" t="s">
        <v>899</v>
      </c>
      <c r="F33" s="142">
        <v>2.9895999999999998</v>
      </c>
      <c r="G33" s="10">
        <v>1585</v>
      </c>
      <c r="H33" s="59">
        <v>5.2246056782334396</v>
      </c>
      <c r="I33" s="10">
        <v>488</v>
      </c>
      <c r="J33" s="59">
        <v>4.7602459016393404</v>
      </c>
      <c r="K33" s="11">
        <v>2.2479508196721301</v>
      </c>
      <c r="L33" s="11">
        <v>9.7549535504915297E-2</v>
      </c>
    </row>
    <row r="34" spans="4:12" s="1" customFormat="1" ht="11.85" customHeight="1" x14ac:dyDescent="0.15">
      <c r="D34" s="7" t="s">
        <v>3058</v>
      </c>
      <c r="E34" s="154" t="s">
        <v>906</v>
      </c>
      <c r="F34" s="141">
        <v>0.49430000000000002</v>
      </c>
      <c r="G34" s="8">
        <v>91</v>
      </c>
      <c r="H34" s="55">
        <v>9.8351648351648393</v>
      </c>
      <c r="I34" s="8">
        <v>477</v>
      </c>
      <c r="J34" s="55">
        <v>22.138364779874198</v>
      </c>
      <c r="K34" s="9">
        <v>-0.80922431865828104</v>
      </c>
      <c r="L34" s="9">
        <v>-0.555741133866134</v>
      </c>
    </row>
    <row r="35" spans="4:12" s="1" customFormat="1" ht="11.85" customHeight="1" x14ac:dyDescent="0.15">
      <c r="D35" s="7" t="s">
        <v>3059</v>
      </c>
      <c r="E35" s="154" t="s">
        <v>899</v>
      </c>
      <c r="F35" s="142">
        <v>2.7616000000000001</v>
      </c>
      <c r="G35" s="10">
        <v>492</v>
      </c>
      <c r="H35" s="59">
        <v>8.1138211382113798</v>
      </c>
      <c r="I35" s="10">
        <v>464</v>
      </c>
      <c r="J35" s="59">
        <v>6.4030172413793096</v>
      </c>
      <c r="K35" s="11">
        <v>6.0344827586206899E-2</v>
      </c>
      <c r="L35" s="11">
        <v>0.26718714511278402</v>
      </c>
    </row>
    <row r="36" spans="4:12" s="1" customFormat="1" ht="11.85" customHeight="1" x14ac:dyDescent="0.15">
      <c r="D36" s="7" t="s">
        <v>3060</v>
      </c>
      <c r="E36" s="154" t="s">
        <v>906</v>
      </c>
      <c r="F36" s="141">
        <v>0.79700000000000004</v>
      </c>
      <c r="G36" s="8">
        <v>561</v>
      </c>
      <c r="H36" s="55">
        <v>10.525846702317301</v>
      </c>
      <c r="I36" s="8">
        <v>457</v>
      </c>
      <c r="J36" s="55">
        <v>19.501094091903699</v>
      </c>
      <c r="K36" s="9">
        <v>0.22757111597374199</v>
      </c>
      <c r="L36" s="9">
        <v>-0.460243273904959</v>
      </c>
    </row>
    <row r="37" spans="4:12" s="1" customFormat="1" ht="11.85" customHeight="1" x14ac:dyDescent="0.15">
      <c r="D37" s="7" t="s">
        <v>2789</v>
      </c>
      <c r="E37" s="154" t="s">
        <v>899</v>
      </c>
      <c r="F37" s="142">
        <v>1.913</v>
      </c>
      <c r="G37" s="10">
        <v>5975</v>
      </c>
      <c r="H37" s="59">
        <v>3.2060251046025101</v>
      </c>
      <c r="I37" s="10">
        <v>424</v>
      </c>
      <c r="J37" s="59">
        <v>3.5495283018867898</v>
      </c>
      <c r="K37" s="11">
        <v>13.0919811320755</v>
      </c>
      <c r="L37" s="11">
        <v>-9.6774322690056799E-2</v>
      </c>
    </row>
    <row r="38" spans="4:12" s="1" customFormat="1" ht="11.85" customHeight="1" x14ac:dyDescent="0.15">
      <c r="D38" s="7" t="s">
        <v>2806</v>
      </c>
      <c r="E38" s="154" t="s">
        <v>899</v>
      </c>
      <c r="F38" s="141">
        <v>0.6552</v>
      </c>
      <c r="G38" s="8">
        <v>1436</v>
      </c>
      <c r="H38" s="55">
        <v>2.8823119777158799</v>
      </c>
      <c r="I38" s="8">
        <v>422</v>
      </c>
      <c r="J38" s="55">
        <v>2.56872037914692</v>
      </c>
      <c r="K38" s="9">
        <v>2.40284360189573</v>
      </c>
      <c r="L38" s="9">
        <v>0.122080862173524</v>
      </c>
    </row>
    <row r="39" spans="4:12" s="1" customFormat="1" ht="11.85" customHeight="1" x14ac:dyDescent="0.15">
      <c r="D39" s="7" t="s">
        <v>3061</v>
      </c>
      <c r="E39" s="154" t="s">
        <v>906</v>
      </c>
      <c r="F39" s="142">
        <v>1.5995999999999999</v>
      </c>
      <c r="G39" s="10">
        <v>357</v>
      </c>
      <c r="H39" s="59">
        <v>15.722689075630299</v>
      </c>
      <c r="I39" s="10">
        <v>422</v>
      </c>
      <c r="J39" s="59">
        <v>12.324644549763001</v>
      </c>
      <c r="K39" s="11">
        <v>-0.15402843601895699</v>
      </c>
      <c r="L39" s="11">
        <v>0.27571136126051998</v>
      </c>
    </row>
    <row r="40" spans="4:12" s="1" customFormat="1" ht="11.85" customHeight="1" x14ac:dyDescent="0.15">
      <c r="D40" s="7" t="s">
        <v>3062</v>
      </c>
      <c r="E40" s="154" t="s">
        <v>906</v>
      </c>
      <c r="F40" s="141">
        <v>0.59930000000000005</v>
      </c>
      <c r="G40" s="8">
        <v>364</v>
      </c>
      <c r="H40" s="55">
        <v>7.74175824175824</v>
      </c>
      <c r="I40" s="8">
        <v>418</v>
      </c>
      <c r="J40" s="55">
        <v>17.311004784689001</v>
      </c>
      <c r="K40" s="9">
        <v>-0.12918660287081299</v>
      </c>
      <c r="L40" s="9">
        <v>-0.55278400427654195</v>
      </c>
    </row>
    <row r="41" spans="4:12" s="1" customFormat="1" ht="11.85" customHeight="1" x14ac:dyDescent="0.15">
      <c r="D41" s="7" t="s">
        <v>3063</v>
      </c>
      <c r="E41" s="154" t="s">
        <v>906</v>
      </c>
      <c r="F41" s="142">
        <v>1.3381000000000001</v>
      </c>
      <c r="G41" s="10">
        <v>810</v>
      </c>
      <c r="H41" s="59">
        <v>18.8024691358025</v>
      </c>
      <c r="I41" s="10">
        <v>411</v>
      </c>
      <c r="J41" s="59">
        <v>18.167883211678799</v>
      </c>
      <c r="K41" s="11">
        <v>0.97080291970802901</v>
      </c>
      <c r="L41" s="11">
        <v>3.4928996225367E-2</v>
      </c>
    </row>
    <row r="42" spans="4:12" s="1" customFormat="1" ht="11.85" customHeight="1" x14ac:dyDescent="0.15">
      <c r="D42" s="7" t="s">
        <v>3064</v>
      </c>
      <c r="E42" s="154" t="s">
        <v>906</v>
      </c>
      <c r="F42" s="141">
        <v>0.57530000000000003</v>
      </c>
      <c r="G42" s="8">
        <v>92</v>
      </c>
      <c r="H42" s="55">
        <v>4.8369565217391299</v>
      </c>
      <c r="I42" s="8">
        <v>404</v>
      </c>
      <c r="J42" s="55">
        <v>9.2673267326732702</v>
      </c>
      <c r="K42" s="9">
        <v>-0.77227722772277196</v>
      </c>
      <c r="L42" s="9">
        <v>-0.47806345224823499</v>
      </c>
    </row>
    <row r="43" spans="4:12" s="1" customFormat="1" ht="11.85" customHeight="1" x14ac:dyDescent="0.15">
      <c r="D43" s="7" t="s">
        <v>3065</v>
      </c>
      <c r="E43" s="154" t="s">
        <v>906</v>
      </c>
      <c r="F43" s="142">
        <v>0.65869999999999995</v>
      </c>
      <c r="G43" s="10">
        <v>754</v>
      </c>
      <c r="H43" s="59">
        <v>13.440318302387301</v>
      </c>
      <c r="I43" s="10">
        <v>399</v>
      </c>
      <c r="J43" s="59">
        <v>22.165413533834599</v>
      </c>
      <c r="K43" s="11">
        <v>0.88972431077694203</v>
      </c>
      <c r="L43" s="11">
        <v>-0.39363557183938003</v>
      </c>
    </row>
    <row r="44" spans="4:12" s="1" customFormat="1" ht="11.85" customHeight="1" x14ac:dyDescent="0.15">
      <c r="D44" s="7" t="s">
        <v>3066</v>
      </c>
      <c r="E44" s="154" t="s">
        <v>906</v>
      </c>
      <c r="F44" s="141">
        <v>0.83340000000000003</v>
      </c>
      <c r="G44" s="8">
        <v>97</v>
      </c>
      <c r="H44" s="55">
        <v>10.6907216494845</v>
      </c>
      <c r="I44" s="8">
        <v>369</v>
      </c>
      <c r="J44" s="55">
        <v>14.596205962059599</v>
      </c>
      <c r="K44" s="9">
        <v>-0.73712737127371297</v>
      </c>
      <c r="L44" s="9">
        <v>-0.26756845735986001</v>
      </c>
    </row>
    <row r="45" spans="4:12" s="1" customFormat="1" ht="11.85" customHeight="1" x14ac:dyDescent="0.15">
      <c r="D45" s="7" t="s">
        <v>2795</v>
      </c>
      <c r="E45" s="154" t="s">
        <v>906</v>
      </c>
      <c r="F45" s="142">
        <v>0.47589999999999999</v>
      </c>
      <c r="G45" s="10">
        <v>2208</v>
      </c>
      <c r="H45" s="59">
        <v>3.65036231884058</v>
      </c>
      <c r="I45" s="10">
        <v>369</v>
      </c>
      <c r="J45" s="59">
        <v>5.00542005420054</v>
      </c>
      <c r="K45" s="11">
        <v>4.9837398373983701</v>
      </c>
      <c r="L45" s="11">
        <v>-0.27071808573244499</v>
      </c>
    </row>
    <row r="46" spans="4:12" s="1" customFormat="1" ht="11.85" customHeight="1" x14ac:dyDescent="0.15">
      <c r="D46" s="7" t="s">
        <v>3067</v>
      </c>
      <c r="E46" s="154" t="s">
        <v>906</v>
      </c>
      <c r="F46" s="141">
        <v>0.41959999999999997</v>
      </c>
      <c r="G46" s="8">
        <v>197</v>
      </c>
      <c r="H46" s="55">
        <v>9.5634517766497495</v>
      </c>
      <c r="I46" s="8">
        <v>369</v>
      </c>
      <c r="J46" s="55">
        <v>10.308943089430899</v>
      </c>
      <c r="K46" s="9">
        <v>-0.466124661246612</v>
      </c>
      <c r="L46" s="9">
        <v>-7.2315009047382695E-2</v>
      </c>
    </row>
    <row r="47" spans="4:12" s="1" customFormat="1" ht="11.85" customHeight="1" x14ac:dyDescent="0.15">
      <c r="D47" s="7" t="s">
        <v>2808</v>
      </c>
      <c r="E47" s="154" t="s">
        <v>906</v>
      </c>
      <c r="F47" s="142">
        <v>0.58340000000000003</v>
      </c>
      <c r="G47" s="10">
        <v>1375</v>
      </c>
      <c r="H47" s="59">
        <v>13.9469090909091</v>
      </c>
      <c r="I47" s="10">
        <v>362</v>
      </c>
      <c r="J47" s="59">
        <v>15.013812154696099</v>
      </c>
      <c r="K47" s="11">
        <v>2.79834254143646</v>
      </c>
      <c r="L47" s="11">
        <v>-7.1061436815254606E-2</v>
      </c>
    </row>
    <row r="48" spans="4:12" s="1" customFormat="1" ht="11.85" customHeight="1" x14ac:dyDescent="0.15">
      <c r="D48" s="7" t="s">
        <v>3068</v>
      </c>
      <c r="E48" s="154" t="s">
        <v>906</v>
      </c>
      <c r="F48" s="141">
        <v>0.75060000000000004</v>
      </c>
      <c r="G48" s="8">
        <v>443</v>
      </c>
      <c r="H48" s="55">
        <v>19.729119638826202</v>
      </c>
      <c r="I48" s="8">
        <v>331</v>
      </c>
      <c r="J48" s="55">
        <v>26.320241691842899</v>
      </c>
      <c r="K48" s="9">
        <v>0.33836858006042297</v>
      </c>
      <c r="L48" s="9">
        <v>-0.250420270838904</v>
      </c>
    </row>
    <row r="49" spans="4:12" s="1" customFormat="1" ht="11.85" customHeight="1" x14ac:dyDescent="0.15">
      <c r="D49" s="7" t="s">
        <v>3069</v>
      </c>
      <c r="E49" s="154" t="s">
        <v>906</v>
      </c>
      <c r="F49" s="142">
        <v>1.2602</v>
      </c>
      <c r="G49" s="10">
        <v>419</v>
      </c>
      <c r="H49" s="59">
        <v>10.245823389021499</v>
      </c>
      <c r="I49" s="10">
        <v>329</v>
      </c>
      <c r="J49" s="59">
        <v>9.0212765957446805</v>
      </c>
      <c r="K49" s="11">
        <v>0.273556231003039</v>
      </c>
      <c r="L49" s="11">
        <v>0.135739856801909</v>
      </c>
    </row>
    <row r="50" spans="4:12" s="1" customFormat="1" ht="11.85" customHeight="1" x14ac:dyDescent="0.15">
      <c r="D50" s="7" t="s">
        <v>3070</v>
      </c>
      <c r="E50" s="154" t="s">
        <v>906</v>
      </c>
      <c r="F50" s="141">
        <v>0.58409999999999995</v>
      </c>
      <c r="G50" s="8">
        <v>575</v>
      </c>
      <c r="H50" s="55">
        <v>4.6434782608695704</v>
      </c>
      <c r="I50" s="8">
        <v>318</v>
      </c>
      <c r="J50" s="55">
        <v>4.4213836477987396</v>
      </c>
      <c r="K50" s="9">
        <v>0.80817610062893097</v>
      </c>
      <c r="L50" s="9">
        <v>5.0231925289133499E-2</v>
      </c>
    </row>
    <row r="51" spans="4:12" s="1" customFormat="1" ht="11.85" customHeight="1" x14ac:dyDescent="0.15">
      <c r="D51" s="7" t="s">
        <v>3071</v>
      </c>
      <c r="E51" s="154" t="s">
        <v>906</v>
      </c>
      <c r="F51" s="142">
        <v>1.0376000000000001</v>
      </c>
      <c r="G51" s="10">
        <v>486</v>
      </c>
      <c r="H51" s="59">
        <v>12.0905349794239</v>
      </c>
      <c r="I51" s="10">
        <v>314</v>
      </c>
      <c r="J51" s="59">
        <v>9.3694267515923606</v>
      </c>
      <c r="K51" s="11">
        <v>0.547770700636943</v>
      </c>
      <c r="L51" s="11">
        <v>0.29042419562851601</v>
      </c>
    </row>
    <row r="52" spans="4:12" s="1" customFormat="1" ht="11.85" customHeight="1" x14ac:dyDescent="0.15">
      <c r="D52" s="7" t="s">
        <v>3072</v>
      </c>
      <c r="E52" s="154" t="s">
        <v>899</v>
      </c>
      <c r="F52" s="141">
        <v>1.0282</v>
      </c>
      <c r="G52" s="8">
        <v>567</v>
      </c>
      <c r="H52" s="55">
        <v>3.7125220458553798</v>
      </c>
      <c r="I52" s="8">
        <v>297</v>
      </c>
      <c r="J52" s="55">
        <v>2.3265993265993301</v>
      </c>
      <c r="K52" s="9">
        <v>0.90909090909090895</v>
      </c>
      <c r="L52" s="9">
        <v>0.59568603128661002</v>
      </c>
    </row>
    <row r="53" spans="4:12" s="1" customFormat="1" ht="11.85" customHeight="1" x14ac:dyDescent="0.15">
      <c r="D53" s="7" t="s">
        <v>3073</v>
      </c>
      <c r="E53" s="154" t="s">
        <v>899</v>
      </c>
      <c r="F53" s="142">
        <v>1.032</v>
      </c>
      <c r="G53" s="10">
        <v>796</v>
      </c>
      <c r="H53" s="59">
        <v>3.07160804020101</v>
      </c>
      <c r="I53" s="10">
        <v>296</v>
      </c>
      <c r="J53" s="59">
        <v>3.27364864864865</v>
      </c>
      <c r="K53" s="11">
        <v>1.6891891891891899</v>
      </c>
      <c r="L53" s="11">
        <v>-6.1717255005678498E-2</v>
      </c>
    </row>
  </sheetData>
  <mergeCells count="13">
    <mergeCell ref="K12:L12"/>
    <mergeCell ref="C1:C3"/>
    <mergeCell ref="G2:I2"/>
    <mergeCell ref="E4:J5"/>
    <mergeCell ref="B5:C6"/>
    <mergeCell ref="B7:C8"/>
    <mergeCell ref="I8:K9"/>
    <mergeCell ref="B9:C10"/>
    <mergeCell ref="D12:D13"/>
    <mergeCell ref="E12:E13"/>
    <mergeCell ref="F12:F13"/>
    <mergeCell ref="G12:H12"/>
    <mergeCell ref="I12:J12"/>
  </mergeCells>
  <pageMargins left="0.7" right="0.7" top="0.75" bottom="0.75" header="0.3" footer="0.3"/>
  <pageSetup paperSize="9" orientation="portrait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L26"/>
  <sheetViews>
    <sheetView workbookViewId="0"/>
  </sheetViews>
  <sheetFormatPr defaultColWidth="8.85546875" defaultRowHeight="12.75" x14ac:dyDescent="0.2"/>
  <cols>
    <col min="1" max="1" width="0.85546875" style="15" customWidth="1"/>
    <col min="2" max="2" width="0.28515625" style="15" customWidth="1"/>
    <col min="3" max="3" width="38.7109375" style="15" customWidth="1"/>
    <col min="4" max="12" width="10.7109375" style="15" customWidth="1"/>
    <col min="13" max="13" width="1.140625" style="15" customWidth="1"/>
    <col min="14" max="14" width="4.7109375" style="15" customWidth="1"/>
    <col min="15" max="16384" width="8.85546875" style="15"/>
  </cols>
  <sheetData>
    <row r="1" spans="2:12" s="1" customFormat="1" ht="8.85" customHeight="1" thickBot="1" x14ac:dyDescent="0.2"/>
    <row r="2" spans="2:12" s="1" customFormat="1" ht="12.75" customHeight="1" thickBot="1" x14ac:dyDescent="0.25">
      <c r="F2" s="160" t="s">
        <v>0</v>
      </c>
      <c r="G2" s="160"/>
      <c r="J2" s="161" t="s">
        <v>3088</v>
      </c>
      <c r="K2" s="161"/>
      <c r="L2" s="161"/>
    </row>
    <row r="3" spans="2:12" s="1" customFormat="1" ht="2.1" customHeight="1" thickBot="1" x14ac:dyDescent="0.2">
      <c r="F3" s="160"/>
      <c r="G3" s="160"/>
    </row>
    <row r="4" spans="2:12" s="1" customFormat="1" ht="28.5" customHeight="1" x14ac:dyDescent="0.15">
      <c r="B4" s="159"/>
    </row>
    <row r="5" spans="2:12" s="1" customFormat="1" ht="11.65" customHeight="1" thickBot="1" x14ac:dyDescent="0.2">
      <c r="B5" s="159"/>
      <c r="E5" s="181" t="s">
        <v>3089</v>
      </c>
      <c r="F5" s="181"/>
      <c r="G5" s="181"/>
      <c r="H5" s="181"/>
    </row>
    <row r="6" spans="2:12" s="1" customFormat="1" ht="2.1" customHeight="1" thickBot="1" x14ac:dyDescent="0.2">
      <c r="E6" s="181"/>
      <c r="F6" s="181"/>
      <c r="G6" s="181"/>
      <c r="H6" s="181"/>
    </row>
    <row r="7" spans="2:12" s="1" customFormat="1" ht="4.1500000000000004" customHeight="1" thickBot="1" x14ac:dyDescent="0.2">
      <c r="C7" s="161" t="s">
        <v>3</v>
      </c>
      <c r="E7" s="181"/>
      <c r="F7" s="181"/>
      <c r="G7" s="181"/>
      <c r="H7" s="181"/>
    </row>
    <row r="8" spans="2:12" s="1" customFormat="1" ht="7.7" customHeight="1" x14ac:dyDescent="0.15">
      <c r="C8" s="161"/>
    </row>
    <row r="9" spans="2:12" s="1" customFormat="1" ht="3" customHeight="1" x14ac:dyDescent="0.15"/>
    <row r="10" spans="2:12" s="1" customFormat="1" ht="11.85" customHeight="1" x14ac:dyDescent="0.2">
      <c r="C10" s="3" t="s">
        <v>1019</v>
      </c>
    </row>
    <row r="11" spans="2:12" s="1" customFormat="1" ht="3" customHeight="1" x14ac:dyDescent="0.15"/>
    <row r="12" spans="2:12" s="1" customFormat="1" ht="11.85" customHeight="1" x14ac:dyDescent="0.2">
      <c r="C12" s="3" t="s">
        <v>3078</v>
      </c>
    </row>
    <row r="13" spans="2:12" s="1" customFormat="1" ht="3" customHeight="1" x14ac:dyDescent="0.15"/>
    <row r="14" spans="2:12" s="1" customFormat="1" ht="11.85" customHeight="1" x14ac:dyDescent="0.2">
      <c r="C14" s="3" t="s">
        <v>3090</v>
      </c>
    </row>
    <row r="15" spans="2:12" s="1" customFormat="1" ht="11.85" customHeight="1" x14ac:dyDescent="0.15"/>
    <row r="16" spans="2:12" s="1" customFormat="1" ht="36.75" customHeight="1" x14ac:dyDescent="0.15">
      <c r="C16" s="157" t="s">
        <v>2832</v>
      </c>
      <c r="D16" s="49" t="s">
        <v>3091</v>
      </c>
      <c r="E16" s="49" t="s">
        <v>3092</v>
      </c>
      <c r="F16" s="49" t="s">
        <v>3093</v>
      </c>
      <c r="G16" s="49" t="s">
        <v>3094</v>
      </c>
      <c r="H16" s="49" t="s">
        <v>3095</v>
      </c>
      <c r="I16" s="49" t="s">
        <v>3096</v>
      </c>
      <c r="J16" s="49" t="s">
        <v>3097</v>
      </c>
      <c r="K16" s="49" t="s">
        <v>3098</v>
      </c>
      <c r="L16" s="49" t="s">
        <v>3099</v>
      </c>
    </row>
    <row r="17" spans="3:12" s="1" customFormat="1" ht="14.65" customHeight="1" x14ac:dyDescent="0.15">
      <c r="C17" s="7" t="s">
        <v>3100</v>
      </c>
      <c r="D17" s="8"/>
      <c r="E17" s="8"/>
      <c r="F17" s="8">
        <v>15</v>
      </c>
      <c r="G17" s="8"/>
      <c r="H17" s="8"/>
      <c r="I17" s="9">
        <v>1</v>
      </c>
      <c r="J17" s="9">
        <v>1</v>
      </c>
      <c r="K17" s="9"/>
      <c r="L17" s="9"/>
    </row>
    <row r="18" spans="3:12" s="1" customFormat="1" ht="14.65" customHeight="1" x14ac:dyDescent="0.15">
      <c r="C18" s="7" t="s">
        <v>3101</v>
      </c>
      <c r="D18" s="10">
        <v>331194</v>
      </c>
      <c r="E18" s="10">
        <v>41491</v>
      </c>
      <c r="F18" s="10">
        <v>20378</v>
      </c>
      <c r="G18" s="10">
        <v>68512</v>
      </c>
      <c r="H18" s="10">
        <v>78524</v>
      </c>
      <c r="I18" s="11">
        <v>0.15740224849451601</v>
      </c>
      <c r="J18" s="11">
        <v>5.1844106415511002E-2</v>
      </c>
      <c r="K18" s="11">
        <v>0.30745875415594998</v>
      </c>
      <c r="L18" s="11">
        <v>0.16419714363381599</v>
      </c>
    </row>
    <row r="19" spans="3:12" s="1" customFormat="1" ht="14.65" customHeight="1" x14ac:dyDescent="0.15">
      <c r="C19" s="7" t="s">
        <v>3102</v>
      </c>
      <c r="D19" s="8">
        <v>116958</v>
      </c>
      <c r="E19" s="8">
        <v>32403</v>
      </c>
      <c r="F19" s="8">
        <v>5906</v>
      </c>
      <c r="G19" s="8">
        <v>18290</v>
      </c>
      <c r="H19" s="8">
        <v>7548</v>
      </c>
      <c r="I19" s="9">
        <v>0.246729826685645</v>
      </c>
      <c r="J19" s="9">
        <v>3.8037702795829097E-2</v>
      </c>
      <c r="K19" s="9">
        <v>0.180943443793944</v>
      </c>
      <c r="L19" s="9">
        <v>5.2858623490854101E-2</v>
      </c>
    </row>
    <row r="20" spans="3:12" s="1" customFormat="1" ht="14.65" customHeight="1" x14ac:dyDescent="0.15">
      <c r="C20" s="7" t="s">
        <v>3103</v>
      </c>
      <c r="D20" s="10">
        <v>30177</v>
      </c>
      <c r="E20" s="10">
        <v>10350</v>
      </c>
      <c r="F20" s="10">
        <v>939</v>
      </c>
      <c r="G20" s="10">
        <v>7183</v>
      </c>
      <c r="H20" s="10">
        <v>1175</v>
      </c>
      <c r="I20" s="11">
        <v>0.27224714223701302</v>
      </c>
      <c r="J20" s="11">
        <v>2.2645058602228301E-2</v>
      </c>
      <c r="K20" s="11">
        <v>0.21689373297002701</v>
      </c>
      <c r="L20" s="11">
        <v>3.04917607369923E-2</v>
      </c>
    </row>
    <row r="21" spans="3:12" s="1" customFormat="1" ht="14.65" customHeight="1" x14ac:dyDescent="0.15">
      <c r="C21" s="7" t="s">
        <v>3104</v>
      </c>
      <c r="D21" s="8">
        <v>84329</v>
      </c>
      <c r="E21" s="8">
        <v>36697</v>
      </c>
      <c r="F21" s="8">
        <v>3840</v>
      </c>
      <c r="G21" s="8">
        <v>21613</v>
      </c>
      <c r="H21" s="8">
        <v>5950</v>
      </c>
      <c r="I21" s="9">
        <v>0.32464401838771201</v>
      </c>
      <c r="J21" s="9">
        <v>3.0752967180817801E-2</v>
      </c>
      <c r="K21" s="9">
        <v>0.24633575233260599</v>
      </c>
      <c r="L21" s="9">
        <v>5.3176277124369897E-2</v>
      </c>
    </row>
    <row r="22" spans="3:12" s="1" customFormat="1" ht="14.65" customHeight="1" x14ac:dyDescent="0.15">
      <c r="C22" s="7" t="s">
        <v>3105</v>
      </c>
      <c r="D22" s="10">
        <v>99901</v>
      </c>
      <c r="E22" s="10">
        <v>15815</v>
      </c>
      <c r="F22" s="10">
        <v>2623</v>
      </c>
      <c r="G22" s="10">
        <v>14546</v>
      </c>
      <c r="H22" s="10">
        <v>13364</v>
      </c>
      <c r="I22" s="11">
        <v>0.155806623344798</v>
      </c>
      <c r="J22" s="11">
        <v>2.2165135754062499E-2</v>
      </c>
      <c r="K22" s="11">
        <v>0.21836931093567799</v>
      </c>
      <c r="L22" s="11">
        <v>0.10456064032047301</v>
      </c>
    </row>
    <row r="23" spans="3:12" s="1" customFormat="1" ht="14.65" customHeight="1" x14ac:dyDescent="0.15">
      <c r="C23" s="7" t="s">
        <v>3106</v>
      </c>
      <c r="D23" s="8">
        <v>137633</v>
      </c>
      <c r="E23" s="8">
        <v>6898</v>
      </c>
      <c r="F23" s="8">
        <v>5254</v>
      </c>
      <c r="G23" s="8">
        <v>18882</v>
      </c>
      <c r="H23" s="8">
        <v>10799</v>
      </c>
      <c r="I23" s="9">
        <v>8.1129619120739696E-2</v>
      </c>
      <c r="J23" s="9">
        <v>3.5076943619187499E-2</v>
      </c>
      <c r="K23" s="9">
        <v>0.17739699009048901</v>
      </c>
      <c r="L23" s="9">
        <v>6.4543313769320002E-2</v>
      </c>
    </row>
    <row r="24" spans="3:12" s="1" customFormat="1" ht="14.65" customHeight="1" x14ac:dyDescent="0.15">
      <c r="C24" s="7" t="s">
        <v>3107</v>
      </c>
      <c r="D24" s="10">
        <v>70779</v>
      </c>
      <c r="E24" s="10">
        <v>15017</v>
      </c>
      <c r="F24" s="10">
        <v>9208</v>
      </c>
      <c r="G24" s="10">
        <v>5592</v>
      </c>
      <c r="H24" s="10">
        <v>9669</v>
      </c>
      <c r="I24" s="11">
        <v>0.254989263609953</v>
      </c>
      <c r="J24" s="11">
        <v>9.6922234853269298E-2</v>
      </c>
      <c r="K24" s="11">
        <v>0.17737099023709901</v>
      </c>
      <c r="L24" s="11">
        <v>0.112377963737796</v>
      </c>
    </row>
    <row r="25" spans="3:12" s="1" customFormat="1" ht="14.65" customHeight="1" x14ac:dyDescent="0.15">
      <c r="C25" s="7" t="s">
        <v>3108</v>
      </c>
      <c r="D25" s="8">
        <v>59277</v>
      </c>
      <c r="E25" s="8">
        <v>8378</v>
      </c>
      <c r="F25" s="8">
        <v>5111</v>
      </c>
      <c r="G25" s="8">
        <v>12431</v>
      </c>
      <c r="H25" s="8">
        <v>12244</v>
      </c>
      <c r="I25" s="9">
        <v>0.18537503779237599</v>
      </c>
      <c r="J25" s="9">
        <v>7.0238847813539299E-2</v>
      </c>
      <c r="K25" s="9">
        <v>0.293917953116066</v>
      </c>
      <c r="L25" s="9">
        <v>0.145845244901849</v>
      </c>
    </row>
    <row r="26" spans="3:12" s="1" customFormat="1" ht="14.65" customHeight="1" x14ac:dyDescent="0.15">
      <c r="C26" s="18" t="s">
        <v>832</v>
      </c>
      <c r="D26" s="13">
        <v>930248</v>
      </c>
      <c r="E26" s="13">
        <v>167049</v>
      </c>
      <c r="F26" s="13">
        <v>53274</v>
      </c>
      <c r="G26" s="13">
        <v>167049</v>
      </c>
      <c r="H26" s="13">
        <v>139273</v>
      </c>
      <c r="I26" s="14">
        <v>0.191490138374772</v>
      </c>
      <c r="J26" s="14">
        <v>4.6302227328865402E-2</v>
      </c>
      <c r="K26" s="14">
        <v>0.24771909394534899</v>
      </c>
      <c r="L26" s="14">
        <v>0.112628480393346</v>
      </c>
    </row>
  </sheetData>
  <mergeCells count="5">
    <mergeCell ref="F2:G3"/>
    <mergeCell ref="J2:L2"/>
    <mergeCell ref="B4:B5"/>
    <mergeCell ref="E5:H7"/>
    <mergeCell ref="C7:C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L27"/>
  <sheetViews>
    <sheetView workbookViewId="0"/>
  </sheetViews>
  <sheetFormatPr defaultColWidth="8.85546875" defaultRowHeight="12.75" x14ac:dyDescent="0.2"/>
  <cols>
    <col min="1" max="1" width="1" style="15" customWidth="1"/>
    <col min="2" max="2" width="0.28515625" style="15" customWidth="1"/>
    <col min="3" max="3" width="39.140625" style="15" customWidth="1"/>
    <col min="4" max="12" width="10.7109375" style="15" customWidth="1"/>
    <col min="13" max="13" width="0.85546875" style="15" customWidth="1"/>
    <col min="14" max="14" width="4.7109375" style="15" customWidth="1"/>
    <col min="15" max="16384" width="8.85546875" style="15"/>
  </cols>
  <sheetData>
    <row r="1" spans="2:12" s="1" customFormat="1" ht="8.85" customHeight="1" thickBot="1" x14ac:dyDescent="0.2"/>
    <row r="2" spans="2:12" s="1" customFormat="1" ht="6" customHeight="1" thickBot="1" x14ac:dyDescent="0.2">
      <c r="F2" s="160" t="s">
        <v>0</v>
      </c>
      <c r="G2" s="160"/>
      <c r="J2" s="161" t="s">
        <v>3088</v>
      </c>
      <c r="K2" s="161"/>
      <c r="L2" s="161"/>
    </row>
    <row r="3" spans="2:12" s="1" customFormat="1" ht="6.4" customHeight="1" thickBot="1" x14ac:dyDescent="0.2">
      <c r="B3" s="159"/>
      <c r="F3" s="160"/>
      <c r="G3" s="160"/>
      <c r="J3" s="161"/>
      <c r="K3" s="161"/>
      <c r="L3" s="161"/>
    </row>
    <row r="4" spans="2:12" s="1" customFormat="1" ht="2.1" customHeight="1" thickBot="1" x14ac:dyDescent="0.2">
      <c r="B4" s="159"/>
      <c r="F4" s="160"/>
      <c r="G4" s="160"/>
    </row>
    <row r="5" spans="2:12" s="1" customFormat="1" ht="28.5" customHeight="1" x14ac:dyDescent="0.15">
      <c r="B5" s="159"/>
    </row>
    <row r="6" spans="2:12" s="1" customFormat="1" ht="3" customHeight="1" thickBot="1" x14ac:dyDescent="0.2">
      <c r="B6" s="159"/>
      <c r="E6" s="181" t="s">
        <v>3109</v>
      </c>
      <c r="F6" s="181"/>
      <c r="G6" s="181"/>
      <c r="H6" s="181"/>
    </row>
    <row r="7" spans="2:12" s="1" customFormat="1" ht="4.7" customHeight="1" thickBot="1" x14ac:dyDescent="0.2">
      <c r="E7" s="181"/>
      <c r="F7" s="181"/>
      <c r="G7" s="181"/>
      <c r="H7" s="181"/>
    </row>
    <row r="8" spans="2:12" s="1" customFormat="1" ht="10.15" customHeight="1" thickBot="1" x14ac:dyDescent="0.2">
      <c r="C8" s="161" t="s">
        <v>3</v>
      </c>
      <c r="E8" s="181"/>
      <c r="F8" s="181"/>
      <c r="G8" s="181"/>
      <c r="H8" s="181"/>
    </row>
    <row r="9" spans="2:12" s="1" customFormat="1" ht="1.7" customHeight="1" x14ac:dyDescent="0.15">
      <c r="C9" s="161"/>
    </row>
    <row r="10" spans="2:12" s="1" customFormat="1" ht="6" customHeight="1" x14ac:dyDescent="0.15"/>
    <row r="11" spans="2:12" s="1" customFormat="1" ht="10.7" customHeight="1" x14ac:dyDescent="0.2">
      <c r="C11" s="3" t="s">
        <v>1019</v>
      </c>
    </row>
    <row r="12" spans="2:12" s="1" customFormat="1" ht="5.0999999999999996" customHeight="1" x14ac:dyDescent="0.15"/>
    <row r="13" spans="2:12" s="1" customFormat="1" ht="12.75" customHeight="1" x14ac:dyDescent="0.2">
      <c r="C13" s="3" t="s">
        <v>3078</v>
      </c>
    </row>
    <row r="14" spans="2:12" s="1" customFormat="1" ht="4.1500000000000004" customHeight="1" x14ac:dyDescent="0.15"/>
    <row r="15" spans="2:12" s="1" customFormat="1" ht="11.85" customHeight="1" x14ac:dyDescent="0.2">
      <c r="C15" s="3" t="s">
        <v>3090</v>
      </c>
    </row>
    <row r="16" spans="2:12" s="1" customFormat="1" ht="11.85" customHeight="1" x14ac:dyDescent="0.15"/>
    <row r="17" spans="3:12" s="1" customFormat="1" ht="36.75" customHeight="1" x14ac:dyDescent="0.15">
      <c r="C17" s="157" t="s">
        <v>2832</v>
      </c>
      <c r="D17" s="49" t="s">
        <v>3091</v>
      </c>
      <c r="E17" s="49" t="s">
        <v>3092</v>
      </c>
      <c r="F17" s="49" t="s">
        <v>3093</v>
      </c>
      <c r="G17" s="49" t="s">
        <v>3094</v>
      </c>
      <c r="H17" s="49" t="s">
        <v>3095</v>
      </c>
      <c r="I17" s="49" t="s">
        <v>3110</v>
      </c>
      <c r="J17" s="49" t="s">
        <v>3111</v>
      </c>
      <c r="K17" s="49" t="s">
        <v>3112</v>
      </c>
      <c r="L17" s="49" t="s">
        <v>3113</v>
      </c>
    </row>
    <row r="18" spans="3:12" s="1" customFormat="1" ht="14.1" customHeight="1" x14ac:dyDescent="0.15">
      <c r="C18" s="7" t="s">
        <v>3100</v>
      </c>
      <c r="D18" s="141"/>
      <c r="E18" s="141"/>
      <c r="F18" s="141">
        <v>0.94321333333333301</v>
      </c>
      <c r="G18" s="141"/>
      <c r="H18" s="141"/>
      <c r="I18" s="96">
        <v>1</v>
      </c>
      <c r="J18" s="96">
        <v>1</v>
      </c>
      <c r="K18" s="96"/>
      <c r="L18" s="96"/>
    </row>
    <row r="19" spans="3:12" s="1" customFormat="1" ht="14.1" customHeight="1" x14ac:dyDescent="0.15">
      <c r="C19" s="7" t="s">
        <v>3101</v>
      </c>
      <c r="D19" s="142">
        <v>1.19191241296642</v>
      </c>
      <c r="E19" s="142">
        <v>1.18307708177677</v>
      </c>
      <c r="F19" s="142">
        <v>1.1194502895279199</v>
      </c>
      <c r="G19" s="142">
        <v>1.4454830978514699</v>
      </c>
      <c r="H19" s="142">
        <v>1.6191491365697099</v>
      </c>
      <c r="I19" s="97">
        <v>0.97885576245184802</v>
      </c>
      <c r="J19" s="97">
        <v>0.94291489796104599</v>
      </c>
      <c r="K19" s="97">
        <v>1.18471975536331</v>
      </c>
      <c r="L19" s="97">
        <v>1.2470433603191899</v>
      </c>
    </row>
    <row r="20" spans="3:12" s="1" customFormat="1" ht="14.1" customHeight="1" x14ac:dyDescent="0.15">
      <c r="C20" s="7" t="s">
        <v>3102</v>
      </c>
      <c r="D20" s="141">
        <v>1.0959591930436601</v>
      </c>
      <c r="E20" s="141">
        <v>1.45424881646761</v>
      </c>
      <c r="F20" s="141">
        <v>1.2224506603454099</v>
      </c>
      <c r="G20" s="141">
        <v>1.1125361454346601</v>
      </c>
      <c r="H20" s="141">
        <v>1.2666265765765801</v>
      </c>
      <c r="I20" s="96">
        <v>1.2066876834081699</v>
      </c>
      <c r="J20" s="96">
        <v>1.0399030963173901</v>
      </c>
      <c r="K20" s="96">
        <v>1.0455662498670999</v>
      </c>
      <c r="L20" s="96">
        <v>1.14409028327878</v>
      </c>
    </row>
    <row r="21" spans="3:12" s="1" customFormat="1" ht="14.1" customHeight="1" x14ac:dyDescent="0.15">
      <c r="C21" s="7" t="s">
        <v>3103</v>
      </c>
      <c r="D21" s="142">
        <v>1.07342485667893</v>
      </c>
      <c r="E21" s="142">
        <v>1.46346773913044</v>
      </c>
      <c r="F21" s="142">
        <v>1.33908242811502</v>
      </c>
      <c r="G21" s="142">
        <v>1.11763711541139</v>
      </c>
      <c r="H21" s="142">
        <v>1.13748068085106</v>
      </c>
      <c r="I21" s="97">
        <v>1.23481157862469</v>
      </c>
      <c r="J21" s="97">
        <v>1.13790512191316</v>
      </c>
      <c r="K21" s="97">
        <v>1.03396720366033</v>
      </c>
      <c r="L21" s="97">
        <v>1.04970509282169</v>
      </c>
    </row>
    <row r="22" spans="3:12" s="1" customFormat="1" ht="14.1" customHeight="1" x14ac:dyDescent="0.15">
      <c r="C22" s="7" t="s">
        <v>3104</v>
      </c>
      <c r="D22" s="141">
        <v>1.1577549668560001</v>
      </c>
      <c r="E22" s="141">
        <v>1.28582861541815</v>
      </c>
      <c r="F22" s="141">
        <v>1.17850471354167</v>
      </c>
      <c r="G22" s="141">
        <v>1.2057528617036</v>
      </c>
      <c r="H22" s="141">
        <v>1.48627685714286</v>
      </c>
      <c r="I22" s="96">
        <v>1.06657779484106</v>
      </c>
      <c r="J22" s="96">
        <v>0.98534482577754101</v>
      </c>
      <c r="K22" s="96">
        <v>1.0690703495425999</v>
      </c>
      <c r="L22" s="96">
        <v>1.2547759768883899</v>
      </c>
    </row>
    <row r="23" spans="3:12" s="1" customFormat="1" ht="14.1" customHeight="1" x14ac:dyDescent="0.15">
      <c r="C23" s="7" t="s">
        <v>3105</v>
      </c>
      <c r="D23" s="142">
        <v>1.12842563638002</v>
      </c>
      <c r="E23" s="142">
        <v>1.2669048687954501</v>
      </c>
      <c r="F23" s="142">
        <v>1.31670064811285</v>
      </c>
      <c r="G23" s="142">
        <v>1.4078897222604201</v>
      </c>
      <c r="H23" s="142">
        <v>1.74426973211613</v>
      </c>
      <c r="I23" s="97">
        <v>1.10675260582406</v>
      </c>
      <c r="J23" s="97">
        <v>1.14385764098653</v>
      </c>
      <c r="K23" s="97">
        <v>1.2811741811644499</v>
      </c>
      <c r="L23" s="97">
        <v>1.4243306953075701</v>
      </c>
    </row>
    <row r="24" spans="3:12" s="1" customFormat="1" ht="14.1" customHeight="1" x14ac:dyDescent="0.15">
      <c r="C24" s="7" t="s">
        <v>3106</v>
      </c>
      <c r="D24" s="141">
        <v>1.0864275871339</v>
      </c>
      <c r="E24" s="141">
        <v>1.37688228472021</v>
      </c>
      <c r="F24" s="141">
        <v>1.3248453368861799</v>
      </c>
      <c r="G24" s="141">
        <v>1.2910194470924701</v>
      </c>
      <c r="H24" s="141">
        <v>1.54688616538568</v>
      </c>
      <c r="I24" s="96">
        <v>1.2221840553286201</v>
      </c>
      <c r="J24" s="96">
        <v>1.19552884448893</v>
      </c>
      <c r="K24" s="96">
        <v>1.2149482329896799</v>
      </c>
      <c r="L24" s="96">
        <v>1.3578276083188101</v>
      </c>
    </row>
    <row r="25" spans="3:12" s="1" customFormat="1" ht="14.1" customHeight="1" x14ac:dyDescent="0.15">
      <c r="C25" s="7" t="s">
        <v>3107</v>
      </c>
      <c r="D25" s="142">
        <v>1.20233320476413</v>
      </c>
      <c r="E25" s="142">
        <v>1.33611172670973</v>
      </c>
      <c r="F25" s="142">
        <v>1.2611080039096401</v>
      </c>
      <c r="G25" s="142">
        <v>1.1947893061516499</v>
      </c>
      <c r="H25" s="142">
        <v>1.20470959768332</v>
      </c>
      <c r="I25" s="97">
        <v>1.0638043890470401</v>
      </c>
      <c r="J25" s="97">
        <v>1.02597857990844</v>
      </c>
      <c r="K25" s="97">
        <v>0.99913868482546697</v>
      </c>
      <c r="L25" s="97">
        <v>1.0021625638375899</v>
      </c>
    </row>
    <row r="26" spans="3:12" s="1" customFormat="1" ht="14.1" customHeight="1" x14ac:dyDescent="0.15">
      <c r="C26" s="7" t="s">
        <v>3108</v>
      </c>
      <c r="D26" s="141">
        <v>1.1427431297130399</v>
      </c>
      <c r="E26" s="141">
        <v>1.4188813201241299</v>
      </c>
      <c r="F26" s="141">
        <v>1.3342582469184101</v>
      </c>
      <c r="G26" s="141">
        <v>1.20835237712171</v>
      </c>
      <c r="H26" s="141">
        <v>1.30669556517478</v>
      </c>
      <c r="I26" s="96">
        <v>1.16736618836349</v>
      </c>
      <c r="J26" s="96">
        <v>1.1231239405908799</v>
      </c>
      <c r="K26" s="96">
        <v>1.0686702215163599</v>
      </c>
      <c r="L26" s="96">
        <v>1.1107864370165601</v>
      </c>
    </row>
    <row r="27" spans="3:12" s="1" customFormat="1" ht="14.65" customHeight="1" x14ac:dyDescent="0.15">
      <c r="C27" s="18" t="s">
        <v>832</v>
      </c>
      <c r="D27" s="143">
        <v>1.1481432472846</v>
      </c>
      <c r="E27" s="143">
        <v>1.3171442594687801</v>
      </c>
      <c r="F27" s="143">
        <v>1.2140082573112601</v>
      </c>
      <c r="G27" s="143">
        <v>1.3171442594687801</v>
      </c>
      <c r="H27" s="143">
        <v>1.5404652251333699</v>
      </c>
      <c r="I27" s="98">
        <v>1.0990671232414899</v>
      </c>
      <c r="J27" s="98">
        <v>1.0325571469542001</v>
      </c>
      <c r="K27" s="98">
        <v>1.16748366917906</v>
      </c>
      <c r="L27" s="98">
        <v>1.26770533261983</v>
      </c>
    </row>
  </sheetData>
  <mergeCells count="5">
    <mergeCell ref="F2:G4"/>
    <mergeCell ref="J2:L3"/>
    <mergeCell ref="B3:B6"/>
    <mergeCell ref="E6:H8"/>
    <mergeCell ref="C8:C9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551"/>
  <sheetViews>
    <sheetView workbookViewId="0"/>
  </sheetViews>
  <sheetFormatPr defaultColWidth="8.85546875" defaultRowHeight="12.75" x14ac:dyDescent="0.2"/>
  <cols>
    <col min="1" max="1" width="0.85546875" style="15" customWidth="1"/>
    <col min="2" max="2" width="0.28515625" style="15" customWidth="1"/>
    <col min="3" max="3" width="62.28515625" style="15" customWidth="1"/>
    <col min="4" max="4" width="10.85546875" style="15" customWidth="1"/>
    <col min="5" max="5" width="10.7109375" style="15" customWidth="1"/>
    <col min="6" max="6" width="12.28515625" style="15" customWidth="1"/>
    <col min="7" max="7" width="11.140625" style="15" customWidth="1"/>
    <col min="8" max="9" width="11.28515625" style="15" customWidth="1"/>
    <col min="10" max="10" width="2.28515625" style="15" customWidth="1"/>
    <col min="11" max="11" width="4.7109375" style="15" customWidth="1"/>
    <col min="12" max="16384" width="8.85546875" style="15"/>
  </cols>
  <sheetData>
    <row r="1" spans="2:9" s="1" customFormat="1" ht="8.85" customHeight="1" thickBot="1" x14ac:dyDescent="0.2">
      <c r="B1" s="159"/>
    </row>
    <row r="2" spans="2:9" s="1" customFormat="1" ht="12.75" customHeight="1" thickBot="1" x14ac:dyDescent="0.25">
      <c r="B2" s="159"/>
      <c r="C2" s="160" t="s">
        <v>0</v>
      </c>
      <c r="D2" s="160"/>
      <c r="G2" s="161" t="s">
        <v>272</v>
      </c>
      <c r="H2" s="161"/>
      <c r="I2" s="161"/>
    </row>
    <row r="3" spans="2:9" s="1" customFormat="1" ht="2.1" customHeight="1" thickBot="1" x14ac:dyDescent="0.2">
      <c r="B3" s="159"/>
      <c r="C3" s="160"/>
      <c r="D3" s="160"/>
    </row>
    <row r="4" spans="2:9" s="1" customFormat="1" ht="16.7" customHeight="1" x14ac:dyDescent="0.15">
      <c r="B4" s="159"/>
    </row>
    <row r="5" spans="2:9" s="1" customFormat="1" ht="12.75" customHeight="1" x14ac:dyDescent="0.15"/>
    <row r="6" spans="2:9" s="1" customFormat="1" ht="14.65" customHeight="1" thickBot="1" x14ac:dyDescent="0.2">
      <c r="C6" s="164" t="s">
        <v>273</v>
      </c>
      <c r="D6" s="164"/>
    </row>
    <row r="7" spans="2:9" s="1" customFormat="1" ht="11.1" customHeight="1" x14ac:dyDescent="0.2">
      <c r="C7" s="2" t="s">
        <v>3</v>
      </c>
    </row>
    <row r="8" spans="2:9" s="1" customFormat="1" ht="6.4" customHeight="1" x14ac:dyDescent="0.15"/>
    <row r="9" spans="2:9" s="1" customFormat="1" ht="11.85" customHeight="1" x14ac:dyDescent="0.2">
      <c r="C9" s="2" t="s">
        <v>4</v>
      </c>
    </row>
    <row r="10" spans="2:9" s="1" customFormat="1" ht="8.85" customHeight="1" x14ac:dyDescent="0.15"/>
    <row r="11" spans="2:9" s="1" customFormat="1" ht="14.65" customHeight="1" x14ac:dyDescent="0.15">
      <c r="C11" s="162" t="s">
        <v>274</v>
      </c>
      <c r="D11" s="163" t="s">
        <v>6</v>
      </c>
      <c r="E11" s="163"/>
      <c r="F11" s="163"/>
      <c r="G11" s="163" t="s">
        <v>7</v>
      </c>
      <c r="H11" s="163"/>
      <c r="I11" s="163"/>
    </row>
    <row r="12" spans="2:9" s="1" customFormat="1" ht="29.45" customHeight="1" x14ac:dyDescent="0.15">
      <c r="C12" s="162"/>
      <c r="D12" s="4">
        <v>2017</v>
      </c>
      <c r="E12" s="4">
        <v>2018</v>
      </c>
      <c r="F12" s="5" t="s">
        <v>8</v>
      </c>
      <c r="G12" s="6">
        <v>2017</v>
      </c>
      <c r="H12" s="6">
        <v>2018</v>
      </c>
      <c r="I12" s="5" t="s">
        <v>8</v>
      </c>
    </row>
    <row r="13" spans="2:9" s="1" customFormat="1" ht="15.4" customHeight="1" x14ac:dyDescent="0.15">
      <c r="C13" s="7" t="s">
        <v>275</v>
      </c>
      <c r="D13" s="8">
        <v>866</v>
      </c>
      <c r="E13" s="8">
        <v>824</v>
      </c>
      <c r="F13" s="9">
        <v>-4.8498845265588897E-2</v>
      </c>
      <c r="G13" s="8"/>
      <c r="H13" s="8"/>
      <c r="I13" s="9"/>
    </row>
    <row r="14" spans="2:9" s="1" customFormat="1" ht="15.4" customHeight="1" x14ac:dyDescent="0.15">
      <c r="C14" s="7" t="s">
        <v>276</v>
      </c>
      <c r="D14" s="10">
        <v>4503</v>
      </c>
      <c r="E14" s="10">
        <v>4624</v>
      </c>
      <c r="F14" s="11">
        <v>2.6870974905618499E-2</v>
      </c>
      <c r="G14" s="10"/>
      <c r="H14" s="10">
        <v>3</v>
      </c>
      <c r="I14" s="11"/>
    </row>
    <row r="15" spans="2:9" s="1" customFormat="1" ht="15.4" customHeight="1" x14ac:dyDescent="0.15">
      <c r="C15" s="7" t="s">
        <v>277</v>
      </c>
      <c r="D15" s="8">
        <v>375</v>
      </c>
      <c r="E15" s="8">
        <v>372</v>
      </c>
      <c r="F15" s="9">
        <v>-8.0000000000000002E-3</v>
      </c>
      <c r="G15" s="8"/>
      <c r="H15" s="8"/>
      <c r="I15" s="9"/>
    </row>
    <row r="16" spans="2:9" s="1" customFormat="1" ht="15.4" customHeight="1" x14ac:dyDescent="0.15">
      <c r="C16" s="7" t="s">
        <v>278</v>
      </c>
      <c r="D16" s="10">
        <v>160</v>
      </c>
      <c r="E16" s="10">
        <v>190</v>
      </c>
      <c r="F16" s="11">
        <v>0.1875</v>
      </c>
      <c r="G16" s="10">
        <v>424</v>
      </c>
      <c r="H16" s="10">
        <v>480</v>
      </c>
      <c r="I16" s="11">
        <v>0.13207547169811301</v>
      </c>
    </row>
    <row r="17" spans="3:9" s="1" customFormat="1" ht="15.4" customHeight="1" x14ac:dyDescent="0.15">
      <c r="C17" s="7" t="s">
        <v>279</v>
      </c>
      <c r="D17" s="8">
        <v>279</v>
      </c>
      <c r="E17" s="8">
        <v>275</v>
      </c>
      <c r="F17" s="9">
        <v>-1.4336917562724E-2</v>
      </c>
      <c r="G17" s="8">
        <v>7</v>
      </c>
      <c r="H17" s="8">
        <v>7</v>
      </c>
      <c r="I17" s="9">
        <v>0</v>
      </c>
    </row>
    <row r="18" spans="3:9" s="1" customFormat="1" ht="15.4" customHeight="1" x14ac:dyDescent="0.15">
      <c r="C18" s="7" t="s">
        <v>280</v>
      </c>
      <c r="D18" s="10">
        <v>3217</v>
      </c>
      <c r="E18" s="10">
        <v>3345</v>
      </c>
      <c r="F18" s="11">
        <v>3.9788622940627898E-2</v>
      </c>
      <c r="G18" s="10">
        <v>2148</v>
      </c>
      <c r="H18" s="10">
        <v>2277</v>
      </c>
      <c r="I18" s="11">
        <v>6.0055865921787702E-2</v>
      </c>
    </row>
    <row r="19" spans="3:9" s="1" customFormat="1" ht="15.4" customHeight="1" x14ac:dyDescent="0.15">
      <c r="C19" s="7" t="s">
        <v>281</v>
      </c>
      <c r="D19" s="8">
        <v>3278</v>
      </c>
      <c r="E19" s="8">
        <v>3174</v>
      </c>
      <c r="F19" s="9">
        <v>-3.1726662599145798E-2</v>
      </c>
      <c r="G19" s="8">
        <v>3540</v>
      </c>
      <c r="H19" s="8">
        <v>3528</v>
      </c>
      <c r="I19" s="9">
        <v>-3.3898305084745801E-3</v>
      </c>
    </row>
    <row r="20" spans="3:9" s="1" customFormat="1" ht="15.4" customHeight="1" x14ac:dyDescent="0.15">
      <c r="C20" s="7" t="s">
        <v>282</v>
      </c>
      <c r="D20" s="10">
        <v>1226</v>
      </c>
      <c r="E20" s="10">
        <v>1198</v>
      </c>
      <c r="F20" s="11">
        <v>-2.2838499184339299E-2</v>
      </c>
      <c r="G20" s="10">
        <v>99</v>
      </c>
      <c r="H20" s="10">
        <v>38</v>
      </c>
      <c r="I20" s="11">
        <v>-0.61616161616161602</v>
      </c>
    </row>
    <row r="21" spans="3:9" s="1" customFormat="1" ht="15.4" customHeight="1" x14ac:dyDescent="0.15">
      <c r="C21" s="7" t="s">
        <v>283</v>
      </c>
      <c r="D21" s="8">
        <v>1881</v>
      </c>
      <c r="E21" s="8">
        <v>1860</v>
      </c>
      <c r="F21" s="9">
        <v>-1.11642743221691E-2</v>
      </c>
      <c r="G21" s="8">
        <v>270</v>
      </c>
      <c r="H21" s="8">
        <v>369</v>
      </c>
      <c r="I21" s="9">
        <v>0.36666666666666697</v>
      </c>
    </row>
    <row r="22" spans="3:9" s="1" customFormat="1" ht="15.4" customHeight="1" x14ac:dyDescent="0.15">
      <c r="C22" s="7" t="s">
        <v>284</v>
      </c>
      <c r="D22" s="10">
        <v>20372</v>
      </c>
      <c r="E22" s="10">
        <v>20650</v>
      </c>
      <c r="F22" s="11">
        <v>1.3646181032790101E-2</v>
      </c>
      <c r="G22" s="10">
        <v>10514</v>
      </c>
      <c r="H22" s="10">
        <v>10050</v>
      </c>
      <c r="I22" s="11">
        <v>-4.4131634011793798E-2</v>
      </c>
    </row>
    <row r="23" spans="3:9" s="1" customFormat="1" ht="15.4" customHeight="1" x14ac:dyDescent="0.15">
      <c r="C23" s="7" t="s">
        <v>285</v>
      </c>
      <c r="D23" s="8">
        <v>2555</v>
      </c>
      <c r="E23" s="8">
        <v>2573</v>
      </c>
      <c r="F23" s="9">
        <v>7.0450097847358098E-3</v>
      </c>
      <c r="G23" s="8">
        <v>1392</v>
      </c>
      <c r="H23" s="8">
        <v>1504</v>
      </c>
      <c r="I23" s="9">
        <v>8.04597701149425E-2</v>
      </c>
    </row>
    <row r="24" spans="3:9" s="1" customFormat="1" ht="15.4" customHeight="1" x14ac:dyDescent="0.15">
      <c r="C24" s="7" t="s">
        <v>286</v>
      </c>
      <c r="D24" s="10">
        <v>14019</v>
      </c>
      <c r="E24" s="10">
        <v>13623</v>
      </c>
      <c r="F24" s="11">
        <v>-2.8247378557671701E-2</v>
      </c>
      <c r="G24" s="10">
        <v>53</v>
      </c>
      <c r="H24" s="10">
        <v>35</v>
      </c>
      <c r="I24" s="11">
        <v>-0.339622641509434</v>
      </c>
    </row>
    <row r="25" spans="3:9" s="1" customFormat="1" ht="15.4" customHeight="1" x14ac:dyDescent="0.15">
      <c r="C25" s="7" t="s">
        <v>287</v>
      </c>
      <c r="D25" s="8">
        <v>1955</v>
      </c>
      <c r="E25" s="8">
        <v>1832</v>
      </c>
      <c r="F25" s="9">
        <v>-6.2915601023017895E-2</v>
      </c>
      <c r="G25" s="8">
        <v>31</v>
      </c>
      <c r="H25" s="8">
        <v>25</v>
      </c>
      <c r="I25" s="9">
        <v>-0.19354838709677399</v>
      </c>
    </row>
    <row r="26" spans="3:9" s="1" customFormat="1" ht="15.4" customHeight="1" x14ac:dyDescent="0.15">
      <c r="C26" s="7" t="s">
        <v>288</v>
      </c>
      <c r="D26" s="10">
        <v>698</v>
      </c>
      <c r="E26" s="10">
        <v>713</v>
      </c>
      <c r="F26" s="11">
        <v>2.1489971346704901E-2</v>
      </c>
      <c r="G26" s="10">
        <v>5</v>
      </c>
      <c r="H26" s="10">
        <v>2</v>
      </c>
      <c r="I26" s="11">
        <v>-0.6</v>
      </c>
    </row>
    <row r="27" spans="3:9" s="1" customFormat="1" ht="15.4" customHeight="1" x14ac:dyDescent="0.15">
      <c r="C27" s="7" t="s">
        <v>289</v>
      </c>
      <c r="D27" s="8">
        <v>1396</v>
      </c>
      <c r="E27" s="8">
        <v>1286</v>
      </c>
      <c r="F27" s="9">
        <v>-7.8796561604584495E-2</v>
      </c>
      <c r="G27" s="8">
        <v>63</v>
      </c>
      <c r="H27" s="8">
        <v>74</v>
      </c>
      <c r="I27" s="9">
        <v>0.17460317460317501</v>
      </c>
    </row>
    <row r="28" spans="3:9" s="1" customFormat="1" ht="15.4" customHeight="1" x14ac:dyDescent="0.15">
      <c r="C28" s="7" t="s">
        <v>290</v>
      </c>
      <c r="D28" s="10">
        <v>726</v>
      </c>
      <c r="E28" s="10">
        <v>751</v>
      </c>
      <c r="F28" s="11">
        <v>3.4435261707989002E-2</v>
      </c>
      <c r="G28" s="10">
        <v>57</v>
      </c>
      <c r="H28" s="10">
        <v>120</v>
      </c>
      <c r="I28" s="11">
        <v>1.1052631578947401</v>
      </c>
    </row>
    <row r="29" spans="3:9" s="1" customFormat="1" ht="15.4" customHeight="1" x14ac:dyDescent="0.15">
      <c r="C29" s="7" t="s">
        <v>291</v>
      </c>
      <c r="D29" s="8">
        <v>2105</v>
      </c>
      <c r="E29" s="8">
        <v>2267</v>
      </c>
      <c r="F29" s="9">
        <v>7.6959619952494104E-2</v>
      </c>
      <c r="G29" s="8">
        <v>1020</v>
      </c>
      <c r="H29" s="8">
        <v>969</v>
      </c>
      <c r="I29" s="9">
        <v>-0.05</v>
      </c>
    </row>
    <row r="30" spans="3:9" s="1" customFormat="1" ht="15.4" customHeight="1" x14ac:dyDescent="0.15">
      <c r="C30" s="7" t="s">
        <v>292</v>
      </c>
      <c r="D30" s="10">
        <v>77</v>
      </c>
      <c r="E30" s="10">
        <v>95</v>
      </c>
      <c r="F30" s="11">
        <v>0.23376623376623401</v>
      </c>
      <c r="G30" s="10">
        <v>2</v>
      </c>
      <c r="H30" s="10">
        <v>4</v>
      </c>
      <c r="I30" s="11">
        <v>1</v>
      </c>
    </row>
    <row r="31" spans="3:9" s="1" customFormat="1" ht="15.4" customHeight="1" x14ac:dyDescent="0.15">
      <c r="C31" s="7" t="s">
        <v>293</v>
      </c>
      <c r="D31" s="8">
        <v>92</v>
      </c>
      <c r="E31" s="8">
        <v>83</v>
      </c>
      <c r="F31" s="9">
        <v>-9.7826086956521702E-2</v>
      </c>
      <c r="G31" s="8"/>
      <c r="H31" s="8"/>
      <c r="I31" s="9"/>
    </row>
    <row r="32" spans="3:9" s="1" customFormat="1" ht="15.4" customHeight="1" x14ac:dyDescent="0.15">
      <c r="C32" s="7" t="s">
        <v>294</v>
      </c>
      <c r="D32" s="10">
        <v>1298</v>
      </c>
      <c r="E32" s="10">
        <v>1195</v>
      </c>
      <c r="F32" s="11">
        <v>-7.9352850539291198E-2</v>
      </c>
      <c r="G32" s="10">
        <v>32</v>
      </c>
      <c r="H32" s="10">
        <v>39</v>
      </c>
      <c r="I32" s="11">
        <v>0.21875</v>
      </c>
    </row>
    <row r="33" spans="3:9" s="1" customFormat="1" ht="15.4" customHeight="1" x14ac:dyDescent="0.15">
      <c r="C33" s="7" t="s">
        <v>295</v>
      </c>
      <c r="D33" s="8">
        <v>3906</v>
      </c>
      <c r="E33" s="8">
        <v>4075</v>
      </c>
      <c r="F33" s="9">
        <v>4.3266769073220697E-2</v>
      </c>
      <c r="G33" s="8">
        <v>701</v>
      </c>
      <c r="H33" s="8">
        <v>781</v>
      </c>
      <c r="I33" s="9">
        <v>0.114122681883024</v>
      </c>
    </row>
    <row r="34" spans="3:9" s="1" customFormat="1" ht="15.4" customHeight="1" x14ac:dyDescent="0.15">
      <c r="C34" s="7" t="s">
        <v>296</v>
      </c>
      <c r="D34" s="10">
        <v>576</v>
      </c>
      <c r="E34" s="10">
        <v>639</v>
      </c>
      <c r="F34" s="11">
        <v>0.109375</v>
      </c>
      <c r="G34" s="10"/>
      <c r="H34" s="10">
        <v>129</v>
      </c>
      <c r="I34" s="11"/>
    </row>
    <row r="35" spans="3:9" s="1" customFormat="1" ht="15.4" customHeight="1" x14ac:dyDescent="0.15">
      <c r="C35" s="7" t="s">
        <v>297</v>
      </c>
      <c r="D35" s="8">
        <v>811</v>
      </c>
      <c r="E35" s="8">
        <v>943</v>
      </c>
      <c r="F35" s="9">
        <v>0.162762022194821</v>
      </c>
      <c r="G35" s="8"/>
      <c r="H35" s="8"/>
      <c r="I35" s="9"/>
    </row>
    <row r="36" spans="3:9" s="1" customFormat="1" ht="15.4" customHeight="1" x14ac:dyDescent="0.15">
      <c r="C36" s="7" t="s">
        <v>298</v>
      </c>
      <c r="D36" s="10">
        <v>2073</v>
      </c>
      <c r="E36" s="10">
        <v>1967</v>
      </c>
      <c r="F36" s="11">
        <v>-5.1133622768933899E-2</v>
      </c>
      <c r="G36" s="10">
        <v>44</v>
      </c>
      <c r="H36" s="10">
        <v>1</v>
      </c>
      <c r="I36" s="11">
        <v>-0.97727272727272696</v>
      </c>
    </row>
    <row r="37" spans="3:9" s="1" customFormat="1" ht="15.4" customHeight="1" x14ac:dyDescent="0.15">
      <c r="C37" s="7" t="s">
        <v>299</v>
      </c>
      <c r="D37" s="8">
        <v>427</v>
      </c>
      <c r="E37" s="8">
        <v>504</v>
      </c>
      <c r="F37" s="9">
        <v>0.18032786885245899</v>
      </c>
      <c r="G37" s="8">
        <v>7</v>
      </c>
      <c r="H37" s="8">
        <v>9</v>
      </c>
      <c r="I37" s="9">
        <v>0.28571428571428598</v>
      </c>
    </row>
    <row r="38" spans="3:9" s="1" customFormat="1" ht="15.4" customHeight="1" x14ac:dyDescent="0.15">
      <c r="C38" s="7" t="s">
        <v>300</v>
      </c>
      <c r="D38" s="10">
        <v>158</v>
      </c>
      <c r="E38" s="10">
        <v>159</v>
      </c>
      <c r="F38" s="11">
        <v>6.3291139240506302E-3</v>
      </c>
      <c r="G38" s="10"/>
      <c r="H38" s="10"/>
      <c r="I38" s="11"/>
    </row>
    <row r="39" spans="3:9" s="1" customFormat="1" ht="15.4" customHeight="1" x14ac:dyDescent="0.15">
      <c r="C39" s="7" t="s">
        <v>301</v>
      </c>
      <c r="D39" s="8">
        <v>351</v>
      </c>
      <c r="E39" s="8">
        <v>335</v>
      </c>
      <c r="F39" s="9">
        <v>-4.55840455840456E-2</v>
      </c>
      <c r="G39" s="8">
        <v>3</v>
      </c>
      <c r="H39" s="8">
        <v>1</v>
      </c>
      <c r="I39" s="9">
        <v>-0.66666666666666696</v>
      </c>
    </row>
    <row r="40" spans="3:9" s="1" customFormat="1" ht="15.4" customHeight="1" x14ac:dyDescent="0.15">
      <c r="C40" s="7" t="s">
        <v>302</v>
      </c>
      <c r="D40" s="10">
        <v>363</v>
      </c>
      <c r="E40" s="10">
        <v>421</v>
      </c>
      <c r="F40" s="11">
        <v>0.15977961432506901</v>
      </c>
      <c r="G40" s="10"/>
      <c r="H40" s="10"/>
      <c r="I40" s="11"/>
    </row>
    <row r="41" spans="3:9" s="1" customFormat="1" ht="15.4" customHeight="1" x14ac:dyDescent="0.15">
      <c r="C41" s="7" t="s">
        <v>303</v>
      </c>
      <c r="D41" s="8">
        <v>1538</v>
      </c>
      <c r="E41" s="8">
        <v>1515</v>
      </c>
      <c r="F41" s="9">
        <v>-1.49544863459038E-2</v>
      </c>
      <c r="G41" s="8">
        <v>277</v>
      </c>
      <c r="H41" s="8">
        <v>225</v>
      </c>
      <c r="I41" s="9">
        <v>-0.18772563176895299</v>
      </c>
    </row>
    <row r="42" spans="3:9" s="1" customFormat="1" ht="15.4" customHeight="1" x14ac:dyDescent="0.15">
      <c r="C42" s="7" t="s">
        <v>304</v>
      </c>
      <c r="D42" s="10">
        <v>4428</v>
      </c>
      <c r="E42" s="10">
        <v>4509</v>
      </c>
      <c r="F42" s="11">
        <v>1.8292682926829298E-2</v>
      </c>
      <c r="G42" s="10">
        <v>2525</v>
      </c>
      <c r="H42" s="10">
        <v>2131</v>
      </c>
      <c r="I42" s="11">
        <v>-0.15603960396039601</v>
      </c>
    </row>
    <row r="43" spans="3:9" s="1" customFormat="1" ht="15.4" customHeight="1" x14ac:dyDescent="0.15">
      <c r="C43" s="7" t="s">
        <v>305</v>
      </c>
      <c r="D43" s="8">
        <v>3619</v>
      </c>
      <c r="E43" s="8">
        <v>3022</v>
      </c>
      <c r="F43" s="9">
        <v>-0.16496269687758999</v>
      </c>
      <c r="G43" s="8">
        <v>1492</v>
      </c>
      <c r="H43" s="8">
        <v>1863</v>
      </c>
      <c r="I43" s="9">
        <v>0.24865951742627301</v>
      </c>
    </row>
    <row r="44" spans="3:9" s="1" customFormat="1" ht="15.4" customHeight="1" x14ac:dyDescent="0.15">
      <c r="C44" s="7" t="s">
        <v>306</v>
      </c>
      <c r="D44" s="10">
        <v>511</v>
      </c>
      <c r="E44" s="10">
        <v>483</v>
      </c>
      <c r="F44" s="11">
        <v>-5.4794520547945202E-2</v>
      </c>
      <c r="G44" s="10">
        <v>33</v>
      </c>
      <c r="H44" s="10">
        <v>43</v>
      </c>
      <c r="I44" s="11">
        <v>0.30303030303030298</v>
      </c>
    </row>
    <row r="45" spans="3:9" s="1" customFormat="1" ht="15.4" customHeight="1" x14ac:dyDescent="0.15">
      <c r="C45" s="7" t="s">
        <v>307</v>
      </c>
      <c r="D45" s="8">
        <v>194</v>
      </c>
      <c r="E45" s="8">
        <v>146</v>
      </c>
      <c r="F45" s="9">
        <v>-0.247422680412371</v>
      </c>
      <c r="G45" s="8">
        <v>600</v>
      </c>
      <c r="H45" s="8">
        <v>433</v>
      </c>
      <c r="I45" s="9">
        <v>-0.27833333333333299</v>
      </c>
    </row>
    <row r="46" spans="3:9" s="1" customFormat="1" ht="15.4" customHeight="1" x14ac:dyDescent="0.15">
      <c r="C46" s="7" t="s">
        <v>308</v>
      </c>
      <c r="D46" s="10">
        <v>968</v>
      </c>
      <c r="E46" s="10">
        <v>1003</v>
      </c>
      <c r="F46" s="11">
        <v>3.61570247933884E-2</v>
      </c>
      <c r="G46" s="10">
        <v>3343</v>
      </c>
      <c r="H46" s="10">
        <v>2929</v>
      </c>
      <c r="I46" s="11">
        <v>-0.123840861501645</v>
      </c>
    </row>
    <row r="47" spans="3:9" s="1" customFormat="1" ht="15.4" customHeight="1" x14ac:dyDescent="0.15">
      <c r="C47" s="7" t="s">
        <v>309</v>
      </c>
      <c r="D47" s="8">
        <v>1670</v>
      </c>
      <c r="E47" s="8">
        <v>1569</v>
      </c>
      <c r="F47" s="9">
        <v>-6.0479041916167701E-2</v>
      </c>
      <c r="G47" s="8">
        <v>2736</v>
      </c>
      <c r="H47" s="8">
        <v>2772</v>
      </c>
      <c r="I47" s="9">
        <v>1.3157894736842099E-2</v>
      </c>
    </row>
    <row r="48" spans="3:9" s="1" customFormat="1" ht="15.4" customHeight="1" x14ac:dyDescent="0.15">
      <c r="C48" s="7" t="s">
        <v>310</v>
      </c>
      <c r="D48" s="10">
        <v>405</v>
      </c>
      <c r="E48" s="10">
        <v>406</v>
      </c>
      <c r="F48" s="11">
        <v>2.4691358024691401E-3</v>
      </c>
      <c r="G48" s="10">
        <v>1380</v>
      </c>
      <c r="H48" s="10">
        <v>1313</v>
      </c>
      <c r="I48" s="11">
        <v>-4.8550724637681203E-2</v>
      </c>
    </row>
    <row r="49" spans="3:9" s="1" customFormat="1" ht="15.4" customHeight="1" x14ac:dyDescent="0.15">
      <c r="C49" s="7" t="s">
        <v>311</v>
      </c>
      <c r="D49" s="8">
        <v>3555</v>
      </c>
      <c r="E49" s="8">
        <v>3790</v>
      </c>
      <c r="F49" s="9">
        <v>6.6104078762306603E-2</v>
      </c>
      <c r="G49" s="8">
        <v>2069</v>
      </c>
      <c r="H49" s="8">
        <v>2065</v>
      </c>
      <c r="I49" s="9">
        <v>-1.9333011116481401E-3</v>
      </c>
    </row>
    <row r="50" spans="3:9" s="1" customFormat="1" ht="15.4" customHeight="1" x14ac:dyDescent="0.15">
      <c r="C50" s="7" t="s">
        <v>312</v>
      </c>
      <c r="D50" s="10">
        <v>37</v>
      </c>
      <c r="E50" s="10">
        <v>40</v>
      </c>
      <c r="F50" s="11">
        <v>8.1081081081081099E-2</v>
      </c>
      <c r="G50" s="10"/>
      <c r="H50" s="10"/>
      <c r="I50" s="11"/>
    </row>
    <row r="51" spans="3:9" s="1" customFormat="1" ht="15.4" customHeight="1" x14ac:dyDescent="0.15">
      <c r="C51" s="7" t="s">
        <v>313</v>
      </c>
      <c r="D51" s="8">
        <v>379</v>
      </c>
      <c r="E51" s="8">
        <v>385</v>
      </c>
      <c r="F51" s="9">
        <v>1.5831134564643801E-2</v>
      </c>
      <c r="G51" s="8">
        <v>12</v>
      </c>
      <c r="H51" s="8">
        <v>45</v>
      </c>
      <c r="I51" s="9">
        <v>2.75</v>
      </c>
    </row>
    <row r="52" spans="3:9" s="1" customFormat="1" ht="15.4" customHeight="1" x14ac:dyDescent="0.15">
      <c r="C52" s="7" t="s">
        <v>314</v>
      </c>
      <c r="D52" s="10">
        <v>885</v>
      </c>
      <c r="E52" s="10">
        <v>874</v>
      </c>
      <c r="F52" s="11">
        <v>-1.24293785310734E-2</v>
      </c>
      <c r="G52" s="10">
        <v>29</v>
      </c>
      <c r="H52" s="10">
        <v>27</v>
      </c>
      <c r="I52" s="11">
        <v>-6.8965517241379296E-2</v>
      </c>
    </row>
    <row r="53" spans="3:9" s="1" customFormat="1" ht="15.4" customHeight="1" x14ac:dyDescent="0.15">
      <c r="C53" s="7" t="s">
        <v>315</v>
      </c>
      <c r="D53" s="8">
        <v>82</v>
      </c>
      <c r="E53" s="8">
        <v>82</v>
      </c>
      <c r="F53" s="9">
        <v>0</v>
      </c>
      <c r="G53" s="8">
        <v>1</v>
      </c>
      <c r="H53" s="8">
        <v>1</v>
      </c>
      <c r="I53" s="9">
        <v>0</v>
      </c>
    </row>
    <row r="54" spans="3:9" s="1" customFormat="1" ht="15.4" customHeight="1" x14ac:dyDescent="0.15">
      <c r="C54" s="7" t="s">
        <v>316</v>
      </c>
      <c r="D54" s="10">
        <v>723</v>
      </c>
      <c r="E54" s="10">
        <v>611</v>
      </c>
      <c r="F54" s="11">
        <v>-0.15491009681881099</v>
      </c>
      <c r="G54" s="10">
        <v>182</v>
      </c>
      <c r="H54" s="10">
        <v>199</v>
      </c>
      <c r="I54" s="11">
        <v>9.3406593406593394E-2</v>
      </c>
    </row>
    <row r="55" spans="3:9" s="1" customFormat="1" ht="15.4" customHeight="1" x14ac:dyDescent="0.15">
      <c r="C55" s="7" t="s">
        <v>317</v>
      </c>
      <c r="D55" s="8">
        <v>260</v>
      </c>
      <c r="E55" s="8">
        <v>258</v>
      </c>
      <c r="F55" s="9">
        <v>-7.6923076923076901E-3</v>
      </c>
      <c r="G55" s="8">
        <v>203</v>
      </c>
      <c r="H55" s="8">
        <v>186</v>
      </c>
      <c r="I55" s="9">
        <v>-8.3743842364532001E-2</v>
      </c>
    </row>
    <row r="56" spans="3:9" s="1" customFormat="1" ht="15.4" customHeight="1" x14ac:dyDescent="0.15">
      <c r="C56" s="7" t="s">
        <v>318</v>
      </c>
      <c r="D56" s="10">
        <v>558</v>
      </c>
      <c r="E56" s="10">
        <v>606</v>
      </c>
      <c r="F56" s="11">
        <v>8.6021505376344107E-2</v>
      </c>
      <c r="G56" s="10">
        <v>7</v>
      </c>
      <c r="H56" s="10">
        <v>16</v>
      </c>
      <c r="I56" s="11">
        <v>1.28571428571429</v>
      </c>
    </row>
    <row r="57" spans="3:9" s="1" customFormat="1" ht="15.4" customHeight="1" x14ac:dyDescent="0.15">
      <c r="C57" s="7" t="s">
        <v>319</v>
      </c>
      <c r="D57" s="8">
        <v>1221</v>
      </c>
      <c r="E57" s="8">
        <v>1267</v>
      </c>
      <c r="F57" s="9">
        <v>3.7674037674037701E-2</v>
      </c>
      <c r="G57" s="8">
        <v>13</v>
      </c>
      <c r="H57" s="8">
        <v>11</v>
      </c>
      <c r="I57" s="9">
        <v>-0.15384615384615399</v>
      </c>
    </row>
    <row r="58" spans="3:9" s="1" customFormat="1" ht="15.4" customHeight="1" x14ac:dyDescent="0.15">
      <c r="C58" s="7" t="s">
        <v>320</v>
      </c>
      <c r="D58" s="10">
        <v>309</v>
      </c>
      <c r="E58" s="10">
        <v>309</v>
      </c>
      <c r="F58" s="11">
        <v>0</v>
      </c>
      <c r="G58" s="10">
        <v>158</v>
      </c>
      <c r="H58" s="10">
        <v>139</v>
      </c>
      <c r="I58" s="11">
        <v>-0.120253164556962</v>
      </c>
    </row>
    <row r="59" spans="3:9" s="1" customFormat="1" ht="15.4" customHeight="1" x14ac:dyDescent="0.15">
      <c r="C59" s="7" t="s">
        <v>321</v>
      </c>
      <c r="D59" s="8">
        <v>188</v>
      </c>
      <c r="E59" s="8">
        <v>156</v>
      </c>
      <c r="F59" s="9">
        <v>-0.170212765957447</v>
      </c>
      <c r="G59" s="8">
        <v>30</v>
      </c>
      <c r="H59" s="8">
        <v>13</v>
      </c>
      <c r="I59" s="9">
        <v>-0.56666666666666698</v>
      </c>
    </row>
    <row r="60" spans="3:9" s="1" customFormat="1" ht="15.4" customHeight="1" x14ac:dyDescent="0.15">
      <c r="C60" s="7" t="s">
        <v>322</v>
      </c>
      <c r="D60" s="10">
        <v>5992</v>
      </c>
      <c r="E60" s="10">
        <v>5703</v>
      </c>
      <c r="F60" s="11">
        <v>-4.8230974632843801E-2</v>
      </c>
      <c r="G60" s="10">
        <v>727</v>
      </c>
      <c r="H60" s="10">
        <v>793</v>
      </c>
      <c r="I60" s="11">
        <v>9.0784044016506193E-2</v>
      </c>
    </row>
    <row r="61" spans="3:9" s="1" customFormat="1" ht="15.4" customHeight="1" x14ac:dyDescent="0.15">
      <c r="C61" s="7" t="s">
        <v>323</v>
      </c>
      <c r="D61" s="8">
        <v>217</v>
      </c>
      <c r="E61" s="8">
        <v>205</v>
      </c>
      <c r="F61" s="9">
        <v>-5.5299539170506902E-2</v>
      </c>
      <c r="G61" s="8">
        <v>22</v>
      </c>
      <c r="H61" s="8">
        <v>14</v>
      </c>
      <c r="I61" s="9">
        <v>-0.36363636363636398</v>
      </c>
    </row>
    <row r="62" spans="3:9" s="1" customFormat="1" ht="15.4" customHeight="1" x14ac:dyDescent="0.15">
      <c r="C62" s="7" t="s">
        <v>324</v>
      </c>
      <c r="D62" s="10">
        <v>6337</v>
      </c>
      <c r="E62" s="10">
        <v>5928</v>
      </c>
      <c r="F62" s="11">
        <v>-6.4541581189837494E-2</v>
      </c>
      <c r="G62" s="10">
        <v>5847</v>
      </c>
      <c r="H62" s="10">
        <v>6595</v>
      </c>
      <c r="I62" s="11">
        <v>0.12792885240294199</v>
      </c>
    </row>
    <row r="63" spans="3:9" s="1" customFormat="1" ht="15.4" customHeight="1" x14ac:dyDescent="0.15">
      <c r="C63" s="7" t="s">
        <v>325</v>
      </c>
      <c r="D63" s="8">
        <v>1686</v>
      </c>
      <c r="E63" s="8">
        <v>1761</v>
      </c>
      <c r="F63" s="9">
        <v>4.4483985765124599E-2</v>
      </c>
      <c r="G63" s="8">
        <v>189</v>
      </c>
      <c r="H63" s="8">
        <v>212</v>
      </c>
      <c r="I63" s="9">
        <v>0.12169312169312201</v>
      </c>
    </row>
    <row r="64" spans="3:9" s="1" customFormat="1" ht="15.4" customHeight="1" x14ac:dyDescent="0.15">
      <c r="C64" s="7" t="s">
        <v>326</v>
      </c>
      <c r="D64" s="10">
        <v>743</v>
      </c>
      <c r="E64" s="10">
        <v>749</v>
      </c>
      <c r="F64" s="11">
        <v>8.0753701211305502E-3</v>
      </c>
      <c r="G64" s="10">
        <v>77</v>
      </c>
      <c r="H64" s="10">
        <v>84</v>
      </c>
      <c r="I64" s="11">
        <v>9.0909090909090898E-2</v>
      </c>
    </row>
    <row r="65" spans="3:9" s="1" customFormat="1" ht="15.4" customHeight="1" x14ac:dyDescent="0.15">
      <c r="C65" s="7" t="s">
        <v>327</v>
      </c>
      <c r="D65" s="8">
        <v>308</v>
      </c>
      <c r="E65" s="8">
        <v>337</v>
      </c>
      <c r="F65" s="9">
        <v>9.4155844155844201E-2</v>
      </c>
      <c r="G65" s="8">
        <v>101</v>
      </c>
      <c r="H65" s="8">
        <v>124</v>
      </c>
      <c r="I65" s="9">
        <v>0.22772277227722801</v>
      </c>
    </row>
    <row r="66" spans="3:9" s="1" customFormat="1" ht="15.4" customHeight="1" x14ac:dyDescent="0.15">
      <c r="C66" s="7" t="s">
        <v>328</v>
      </c>
      <c r="D66" s="10">
        <v>1738</v>
      </c>
      <c r="E66" s="10">
        <v>1619</v>
      </c>
      <c r="F66" s="11">
        <v>-6.8469505178365905E-2</v>
      </c>
      <c r="G66" s="10">
        <v>224</v>
      </c>
      <c r="H66" s="10">
        <v>247</v>
      </c>
      <c r="I66" s="11">
        <v>0.10267857142857099</v>
      </c>
    </row>
    <row r="67" spans="3:9" s="1" customFormat="1" ht="15.4" customHeight="1" x14ac:dyDescent="0.15">
      <c r="C67" s="7" t="s">
        <v>329</v>
      </c>
      <c r="D67" s="8">
        <v>4855</v>
      </c>
      <c r="E67" s="8">
        <v>4587</v>
      </c>
      <c r="F67" s="9">
        <v>-5.5200823892893901E-2</v>
      </c>
      <c r="G67" s="8">
        <v>1443</v>
      </c>
      <c r="H67" s="8">
        <v>1789</v>
      </c>
      <c r="I67" s="9">
        <v>0.23977823977824</v>
      </c>
    </row>
    <row r="68" spans="3:9" s="1" customFormat="1" ht="15.4" customHeight="1" x14ac:dyDescent="0.15">
      <c r="C68" s="7" t="s">
        <v>330</v>
      </c>
      <c r="D68" s="10">
        <v>112</v>
      </c>
      <c r="E68" s="10">
        <v>136</v>
      </c>
      <c r="F68" s="11">
        <v>0.214285714285714</v>
      </c>
      <c r="G68" s="10">
        <v>248</v>
      </c>
      <c r="H68" s="10">
        <v>244</v>
      </c>
      <c r="I68" s="11">
        <v>-1.6129032258064498E-2</v>
      </c>
    </row>
    <row r="69" spans="3:9" s="1" customFormat="1" ht="15.4" customHeight="1" x14ac:dyDescent="0.15">
      <c r="C69" s="7" t="s">
        <v>331</v>
      </c>
      <c r="D69" s="8">
        <v>216</v>
      </c>
      <c r="E69" s="8">
        <v>233</v>
      </c>
      <c r="F69" s="9">
        <v>7.8703703703703706E-2</v>
      </c>
      <c r="G69" s="8">
        <v>145</v>
      </c>
      <c r="H69" s="8">
        <v>115</v>
      </c>
      <c r="I69" s="9">
        <v>-0.20689655172413801</v>
      </c>
    </row>
    <row r="70" spans="3:9" s="1" customFormat="1" ht="15.4" customHeight="1" x14ac:dyDescent="0.15">
      <c r="C70" s="7" t="s">
        <v>332</v>
      </c>
      <c r="D70" s="10">
        <v>1967</v>
      </c>
      <c r="E70" s="10">
        <v>1821</v>
      </c>
      <c r="F70" s="11">
        <v>-7.4224707676665003E-2</v>
      </c>
      <c r="G70" s="10">
        <v>227</v>
      </c>
      <c r="H70" s="10">
        <v>310</v>
      </c>
      <c r="I70" s="11">
        <v>0.36563876651982402</v>
      </c>
    </row>
    <row r="71" spans="3:9" s="1" customFormat="1" ht="15.4" customHeight="1" x14ac:dyDescent="0.15">
      <c r="C71" s="7" t="s">
        <v>333</v>
      </c>
      <c r="D71" s="8">
        <v>821</v>
      </c>
      <c r="E71" s="8">
        <v>819</v>
      </c>
      <c r="F71" s="9">
        <v>-2.4360535931790498E-3</v>
      </c>
      <c r="G71" s="8">
        <v>224</v>
      </c>
      <c r="H71" s="8">
        <v>242</v>
      </c>
      <c r="I71" s="9">
        <v>8.0357142857142905E-2</v>
      </c>
    </row>
    <row r="72" spans="3:9" s="1" customFormat="1" ht="15.4" customHeight="1" x14ac:dyDescent="0.15">
      <c r="C72" s="7" t="s">
        <v>334</v>
      </c>
      <c r="D72" s="10">
        <v>2190</v>
      </c>
      <c r="E72" s="10">
        <v>1860</v>
      </c>
      <c r="F72" s="11">
        <v>-0.150684931506849</v>
      </c>
      <c r="G72" s="10">
        <v>64</v>
      </c>
      <c r="H72" s="10">
        <v>61</v>
      </c>
      <c r="I72" s="11">
        <v>-4.6875E-2</v>
      </c>
    </row>
    <row r="73" spans="3:9" s="1" customFormat="1" ht="15.4" customHeight="1" x14ac:dyDescent="0.15">
      <c r="C73" s="7" t="s">
        <v>335</v>
      </c>
      <c r="D73" s="8">
        <v>683</v>
      </c>
      <c r="E73" s="8">
        <v>594</v>
      </c>
      <c r="F73" s="9">
        <v>-0.130307467057101</v>
      </c>
      <c r="G73" s="8">
        <v>88</v>
      </c>
      <c r="H73" s="8">
        <v>88</v>
      </c>
      <c r="I73" s="9">
        <v>0</v>
      </c>
    </row>
    <row r="74" spans="3:9" s="1" customFormat="1" ht="15.4" customHeight="1" x14ac:dyDescent="0.15">
      <c r="C74" s="7" t="s">
        <v>336</v>
      </c>
      <c r="D74" s="10">
        <v>51</v>
      </c>
      <c r="E74" s="10">
        <v>46</v>
      </c>
      <c r="F74" s="11">
        <v>-9.8039215686274495E-2</v>
      </c>
      <c r="G74" s="10"/>
      <c r="H74" s="10"/>
      <c r="I74" s="11"/>
    </row>
    <row r="75" spans="3:9" s="1" customFormat="1" ht="15.4" customHeight="1" x14ac:dyDescent="0.15">
      <c r="C75" s="7" t="s">
        <v>337</v>
      </c>
      <c r="D75" s="8">
        <v>202</v>
      </c>
      <c r="E75" s="8">
        <v>259</v>
      </c>
      <c r="F75" s="9">
        <v>0.28217821782178198</v>
      </c>
      <c r="G75" s="8">
        <v>5</v>
      </c>
      <c r="H75" s="8"/>
      <c r="I75" s="9">
        <v>-1</v>
      </c>
    </row>
    <row r="76" spans="3:9" s="1" customFormat="1" ht="15.4" customHeight="1" x14ac:dyDescent="0.15">
      <c r="C76" s="7" t="s">
        <v>338</v>
      </c>
      <c r="D76" s="10">
        <v>1569</v>
      </c>
      <c r="E76" s="10">
        <v>1434</v>
      </c>
      <c r="F76" s="11">
        <v>-8.6042065009560201E-2</v>
      </c>
      <c r="G76" s="10">
        <v>113</v>
      </c>
      <c r="H76" s="10">
        <v>121</v>
      </c>
      <c r="I76" s="11">
        <v>7.0796460176991205E-2</v>
      </c>
    </row>
    <row r="77" spans="3:9" s="1" customFormat="1" ht="15.4" customHeight="1" x14ac:dyDescent="0.15">
      <c r="C77" s="7" t="s">
        <v>339</v>
      </c>
      <c r="D77" s="8">
        <v>4414</v>
      </c>
      <c r="E77" s="8">
        <v>4472</v>
      </c>
      <c r="F77" s="9">
        <v>1.31400090620752E-2</v>
      </c>
      <c r="G77" s="8">
        <v>34</v>
      </c>
      <c r="H77" s="8">
        <v>45</v>
      </c>
      <c r="I77" s="9">
        <v>0.32352941176470601</v>
      </c>
    </row>
    <row r="78" spans="3:9" s="1" customFormat="1" ht="15.4" customHeight="1" x14ac:dyDescent="0.15">
      <c r="C78" s="7" t="s">
        <v>340</v>
      </c>
      <c r="D78" s="10">
        <v>91</v>
      </c>
      <c r="E78" s="10">
        <v>58</v>
      </c>
      <c r="F78" s="11">
        <v>-0.36263736263736301</v>
      </c>
      <c r="G78" s="10"/>
      <c r="H78" s="10"/>
      <c r="I78" s="11"/>
    </row>
    <row r="79" spans="3:9" s="1" customFormat="1" ht="15.4" customHeight="1" x14ac:dyDescent="0.15">
      <c r="C79" s="7" t="s">
        <v>341</v>
      </c>
      <c r="D79" s="8">
        <v>1141</v>
      </c>
      <c r="E79" s="8">
        <v>1132</v>
      </c>
      <c r="F79" s="9">
        <v>-7.8878177037686199E-3</v>
      </c>
      <c r="G79" s="8">
        <v>313</v>
      </c>
      <c r="H79" s="8">
        <v>248</v>
      </c>
      <c r="I79" s="9">
        <v>-0.207667731629393</v>
      </c>
    </row>
    <row r="80" spans="3:9" s="1" customFormat="1" ht="15.4" customHeight="1" x14ac:dyDescent="0.15">
      <c r="C80" s="7" t="s">
        <v>342</v>
      </c>
      <c r="D80" s="10">
        <v>3293</v>
      </c>
      <c r="E80" s="10">
        <v>3110</v>
      </c>
      <c r="F80" s="11">
        <v>-5.5572426358943203E-2</v>
      </c>
      <c r="G80" s="10">
        <v>1992</v>
      </c>
      <c r="H80" s="10">
        <v>1595</v>
      </c>
      <c r="I80" s="11">
        <v>-0.19929718875502</v>
      </c>
    </row>
    <row r="81" spans="3:9" s="1" customFormat="1" ht="15.4" customHeight="1" x14ac:dyDescent="0.15">
      <c r="C81" s="7" t="s">
        <v>343</v>
      </c>
      <c r="D81" s="8">
        <v>626</v>
      </c>
      <c r="E81" s="8">
        <v>612</v>
      </c>
      <c r="F81" s="9">
        <v>-2.23642172523962E-2</v>
      </c>
      <c r="G81" s="8">
        <v>171</v>
      </c>
      <c r="H81" s="8">
        <v>216</v>
      </c>
      <c r="I81" s="9">
        <v>0.26315789473684198</v>
      </c>
    </row>
    <row r="82" spans="3:9" s="1" customFormat="1" ht="15.4" customHeight="1" x14ac:dyDescent="0.15">
      <c r="C82" s="7" t="s">
        <v>344</v>
      </c>
      <c r="D82" s="10">
        <v>4591</v>
      </c>
      <c r="E82" s="10">
        <v>4834</v>
      </c>
      <c r="F82" s="11">
        <v>5.2929644957525598E-2</v>
      </c>
      <c r="G82" s="10">
        <v>1</v>
      </c>
      <c r="H82" s="10">
        <v>3</v>
      </c>
      <c r="I82" s="11">
        <v>2</v>
      </c>
    </row>
    <row r="83" spans="3:9" s="1" customFormat="1" ht="15.4" customHeight="1" x14ac:dyDescent="0.15">
      <c r="C83" s="7" t="s">
        <v>345</v>
      </c>
      <c r="D83" s="8">
        <v>1316</v>
      </c>
      <c r="E83" s="8">
        <v>1373</v>
      </c>
      <c r="F83" s="9">
        <v>4.3313069908814603E-2</v>
      </c>
      <c r="G83" s="8">
        <v>57</v>
      </c>
      <c r="H83" s="8">
        <v>42</v>
      </c>
      <c r="I83" s="9">
        <v>-0.26315789473684198</v>
      </c>
    </row>
    <row r="84" spans="3:9" s="1" customFormat="1" ht="15.4" customHeight="1" x14ac:dyDescent="0.15">
      <c r="C84" s="7" t="s">
        <v>346</v>
      </c>
      <c r="D84" s="10">
        <v>1914</v>
      </c>
      <c r="E84" s="10">
        <v>2058</v>
      </c>
      <c r="F84" s="11">
        <v>7.5235109717868301E-2</v>
      </c>
      <c r="G84" s="10">
        <v>1004</v>
      </c>
      <c r="H84" s="10">
        <v>1028</v>
      </c>
      <c r="I84" s="11">
        <v>2.3904382470119501E-2</v>
      </c>
    </row>
    <row r="85" spans="3:9" s="1" customFormat="1" ht="15.4" customHeight="1" x14ac:dyDescent="0.15">
      <c r="C85" s="7" t="s">
        <v>347</v>
      </c>
      <c r="D85" s="8">
        <v>4529</v>
      </c>
      <c r="E85" s="8">
        <v>4649</v>
      </c>
      <c r="F85" s="9">
        <v>2.6495915213071299E-2</v>
      </c>
      <c r="G85" s="8">
        <v>2</v>
      </c>
      <c r="H85" s="8">
        <v>5</v>
      </c>
      <c r="I85" s="9">
        <v>1.5</v>
      </c>
    </row>
    <row r="86" spans="3:9" s="1" customFormat="1" ht="15.4" customHeight="1" x14ac:dyDescent="0.15">
      <c r="C86" s="7" t="s">
        <v>348</v>
      </c>
      <c r="D86" s="10">
        <v>2777</v>
      </c>
      <c r="E86" s="10">
        <v>2993</v>
      </c>
      <c r="F86" s="11">
        <v>7.77817788980915E-2</v>
      </c>
      <c r="G86" s="10"/>
      <c r="H86" s="10"/>
      <c r="I86" s="11"/>
    </row>
    <row r="87" spans="3:9" s="1" customFormat="1" ht="15.4" customHeight="1" x14ac:dyDescent="0.15">
      <c r="C87" s="7" t="s">
        <v>349</v>
      </c>
      <c r="D87" s="8">
        <v>1726</v>
      </c>
      <c r="E87" s="8">
        <v>1973</v>
      </c>
      <c r="F87" s="9">
        <v>0.14310544611819201</v>
      </c>
      <c r="G87" s="8">
        <v>17</v>
      </c>
      <c r="H87" s="8">
        <v>12</v>
      </c>
      <c r="I87" s="9">
        <v>-0.29411764705882398</v>
      </c>
    </row>
    <row r="88" spans="3:9" s="1" customFormat="1" ht="15.4" customHeight="1" x14ac:dyDescent="0.15">
      <c r="C88" s="7" t="s">
        <v>350</v>
      </c>
      <c r="D88" s="10">
        <v>259</v>
      </c>
      <c r="E88" s="10">
        <v>269</v>
      </c>
      <c r="F88" s="11">
        <v>3.8610038610038602E-2</v>
      </c>
      <c r="G88" s="10">
        <v>2</v>
      </c>
      <c r="H88" s="10">
        <v>1</v>
      </c>
      <c r="I88" s="11">
        <v>-0.5</v>
      </c>
    </row>
    <row r="89" spans="3:9" s="1" customFormat="1" ht="15.4" customHeight="1" x14ac:dyDescent="0.15">
      <c r="C89" s="7" t="s">
        <v>351</v>
      </c>
      <c r="D89" s="8">
        <v>6206</v>
      </c>
      <c r="E89" s="8">
        <v>6056</v>
      </c>
      <c r="F89" s="9">
        <v>-2.4170157911698398E-2</v>
      </c>
      <c r="G89" s="8">
        <v>538</v>
      </c>
      <c r="H89" s="8">
        <v>567</v>
      </c>
      <c r="I89" s="9">
        <v>5.3903345724907098E-2</v>
      </c>
    </row>
    <row r="90" spans="3:9" s="1" customFormat="1" ht="15.4" customHeight="1" x14ac:dyDescent="0.15">
      <c r="C90" s="7" t="s">
        <v>352</v>
      </c>
      <c r="D90" s="10">
        <v>692</v>
      </c>
      <c r="E90" s="10">
        <v>716</v>
      </c>
      <c r="F90" s="11">
        <v>3.4682080924855502E-2</v>
      </c>
      <c r="G90" s="10"/>
      <c r="H90" s="10"/>
      <c r="I90" s="11"/>
    </row>
    <row r="91" spans="3:9" s="1" customFormat="1" ht="15.4" customHeight="1" x14ac:dyDescent="0.15">
      <c r="C91" s="7" t="s">
        <v>353</v>
      </c>
      <c r="D91" s="8">
        <v>907</v>
      </c>
      <c r="E91" s="8">
        <v>906</v>
      </c>
      <c r="F91" s="9">
        <v>-1.10253583241455E-3</v>
      </c>
      <c r="G91" s="8"/>
      <c r="H91" s="8"/>
      <c r="I91" s="9"/>
    </row>
    <row r="92" spans="3:9" s="1" customFormat="1" ht="15.4" customHeight="1" x14ac:dyDescent="0.15">
      <c r="C92" s="7" t="s">
        <v>354</v>
      </c>
      <c r="D92" s="10">
        <v>1165</v>
      </c>
      <c r="E92" s="10">
        <v>1222</v>
      </c>
      <c r="F92" s="11">
        <v>4.8927038626609402E-2</v>
      </c>
      <c r="G92" s="10">
        <v>18</v>
      </c>
      <c r="H92" s="10">
        <v>20</v>
      </c>
      <c r="I92" s="11">
        <v>0.11111111111111099</v>
      </c>
    </row>
    <row r="93" spans="3:9" s="1" customFormat="1" ht="15.4" customHeight="1" x14ac:dyDescent="0.15">
      <c r="C93" s="7" t="s">
        <v>355</v>
      </c>
      <c r="D93" s="8">
        <v>886</v>
      </c>
      <c r="E93" s="8">
        <v>843</v>
      </c>
      <c r="F93" s="9">
        <v>-4.8532731376975197E-2</v>
      </c>
      <c r="G93" s="8">
        <v>30</v>
      </c>
      <c r="H93" s="8">
        <v>34</v>
      </c>
      <c r="I93" s="9">
        <v>0.133333333333333</v>
      </c>
    </row>
    <row r="94" spans="3:9" s="1" customFormat="1" ht="15.4" customHeight="1" x14ac:dyDescent="0.15">
      <c r="C94" s="7" t="s">
        <v>356</v>
      </c>
      <c r="D94" s="10">
        <v>17131</v>
      </c>
      <c r="E94" s="10">
        <v>17367</v>
      </c>
      <c r="F94" s="11">
        <v>1.3776195201681199E-2</v>
      </c>
      <c r="G94" s="10">
        <v>76</v>
      </c>
      <c r="H94" s="10">
        <v>71</v>
      </c>
      <c r="I94" s="11">
        <v>-6.5789473684210495E-2</v>
      </c>
    </row>
    <row r="95" spans="3:9" s="1" customFormat="1" ht="15.4" customHeight="1" x14ac:dyDescent="0.15">
      <c r="C95" s="7" t="s">
        <v>357</v>
      </c>
      <c r="D95" s="8">
        <v>11516</v>
      </c>
      <c r="E95" s="8">
        <v>11158</v>
      </c>
      <c r="F95" s="9">
        <v>-3.1087183049670002E-2</v>
      </c>
      <c r="G95" s="8">
        <v>114</v>
      </c>
      <c r="H95" s="8">
        <v>100</v>
      </c>
      <c r="I95" s="9">
        <v>-0.12280701754386</v>
      </c>
    </row>
    <row r="96" spans="3:9" s="1" customFormat="1" ht="15.4" customHeight="1" x14ac:dyDescent="0.15">
      <c r="C96" s="7" t="s">
        <v>358</v>
      </c>
      <c r="D96" s="10">
        <v>15634</v>
      </c>
      <c r="E96" s="10">
        <v>15939</v>
      </c>
      <c r="F96" s="11">
        <v>1.95087629525393E-2</v>
      </c>
      <c r="G96" s="10">
        <v>5</v>
      </c>
      <c r="H96" s="10">
        <v>6</v>
      </c>
      <c r="I96" s="11">
        <v>0.2</v>
      </c>
    </row>
    <row r="97" spans="3:9" s="1" customFormat="1" ht="15.4" customHeight="1" x14ac:dyDescent="0.15">
      <c r="C97" s="7" t="s">
        <v>359</v>
      </c>
      <c r="D97" s="8">
        <v>7906</v>
      </c>
      <c r="E97" s="8">
        <v>8284</v>
      </c>
      <c r="F97" s="9">
        <v>4.7811788515051898E-2</v>
      </c>
      <c r="G97" s="8">
        <v>34</v>
      </c>
      <c r="H97" s="8">
        <v>15</v>
      </c>
      <c r="I97" s="9">
        <v>-0.55882352941176505</v>
      </c>
    </row>
    <row r="98" spans="3:9" s="1" customFormat="1" ht="15.4" customHeight="1" x14ac:dyDescent="0.15">
      <c r="C98" s="7" t="s">
        <v>360</v>
      </c>
      <c r="D98" s="10">
        <v>3489</v>
      </c>
      <c r="E98" s="10">
        <v>3798</v>
      </c>
      <c r="F98" s="11">
        <v>8.8564058469475501E-2</v>
      </c>
      <c r="G98" s="10">
        <v>17</v>
      </c>
      <c r="H98" s="10"/>
      <c r="I98" s="11">
        <v>-1</v>
      </c>
    </row>
    <row r="99" spans="3:9" s="1" customFormat="1" ht="15.4" customHeight="1" x14ac:dyDescent="0.15">
      <c r="C99" s="7" t="s">
        <v>361</v>
      </c>
      <c r="D99" s="8">
        <v>657</v>
      </c>
      <c r="E99" s="8">
        <v>627</v>
      </c>
      <c r="F99" s="9">
        <v>-4.5662100456621002E-2</v>
      </c>
      <c r="G99" s="8">
        <v>6</v>
      </c>
      <c r="H99" s="8">
        <v>24</v>
      </c>
      <c r="I99" s="9">
        <v>3</v>
      </c>
    </row>
    <row r="100" spans="3:9" s="1" customFormat="1" ht="15.4" customHeight="1" x14ac:dyDescent="0.15">
      <c r="C100" s="7" t="s">
        <v>362</v>
      </c>
      <c r="D100" s="10">
        <v>615</v>
      </c>
      <c r="E100" s="10">
        <v>595</v>
      </c>
      <c r="F100" s="11">
        <v>-3.2520325203252001E-2</v>
      </c>
      <c r="G100" s="10">
        <v>142</v>
      </c>
      <c r="H100" s="10">
        <v>159</v>
      </c>
      <c r="I100" s="11">
        <v>0.11971830985915501</v>
      </c>
    </row>
    <row r="101" spans="3:9" s="1" customFormat="1" ht="15.4" customHeight="1" x14ac:dyDescent="0.15">
      <c r="C101" s="7" t="s">
        <v>363</v>
      </c>
      <c r="D101" s="8">
        <v>521</v>
      </c>
      <c r="E101" s="8">
        <v>575</v>
      </c>
      <c r="F101" s="9">
        <v>0.103646833013436</v>
      </c>
      <c r="G101" s="8"/>
      <c r="H101" s="8">
        <v>1</v>
      </c>
      <c r="I101" s="9"/>
    </row>
    <row r="102" spans="3:9" s="1" customFormat="1" ht="15.4" customHeight="1" x14ac:dyDescent="0.15">
      <c r="C102" s="7" t="s">
        <v>364</v>
      </c>
      <c r="D102" s="10">
        <v>1299</v>
      </c>
      <c r="E102" s="10">
        <v>1275</v>
      </c>
      <c r="F102" s="11">
        <v>-1.8475750577367198E-2</v>
      </c>
      <c r="G102" s="10">
        <v>5</v>
      </c>
      <c r="H102" s="10">
        <v>5</v>
      </c>
      <c r="I102" s="11">
        <v>0</v>
      </c>
    </row>
    <row r="103" spans="3:9" s="1" customFormat="1" ht="15.4" customHeight="1" x14ac:dyDescent="0.15">
      <c r="C103" s="7" t="s">
        <v>365</v>
      </c>
      <c r="D103" s="8">
        <v>2021</v>
      </c>
      <c r="E103" s="8">
        <v>1985</v>
      </c>
      <c r="F103" s="9">
        <v>-1.7812963879267701E-2</v>
      </c>
      <c r="G103" s="8">
        <v>1</v>
      </c>
      <c r="H103" s="8">
        <v>9</v>
      </c>
      <c r="I103" s="9">
        <v>8</v>
      </c>
    </row>
    <row r="104" spans="3:9" s="1" customFormat="1" ht="15.4" customHeight="1" x14ac:dyDescent="0.15">
      <c r="C104" s="7" t="s">
        <v>366</v>
      </c>
      <c r="D104" s="10">
        <v>2367</v>
      </c>
      <c r="E104" s="10">
        <v>2355</v>
      </c>
      <c r="F104" s="11">
        <v>-5.0697084917617199E-3</v>
      </c>
      <c r="G104" s="10">
        <v>23</v>
      </c>
      <c r="H104" s="10">
        <v>21</v>
      </c>
      <c r="I104" s="11">
        <v>-8.6956521739130405E-2</v>
      </c>
    </row>
    <row r="105" spans="3:9" s="1" customFormat="1" ht="15.4" customHeight="1" x14ac:dyDescent="0.15">
      <c r="C105" s="7" t="s">
        <v>367</v>
      </c>
      <c r="D105" s="8">
        <v>6199</v>
      </c>
      <c r="E105" s="8">
        <v>6037</v>
      </c>
      <c r="F105" s="9">
        <v>-2.6133247297951301E-2</v>
      </c>
      <c r="G105" s="8">
        <v>10</v>
      </c>
      <c r="H105" s="8">
        <v>2</v>
      </c>
      <c r="I105" s="9">
        <v>-0.8</v>
      </c>
    </row>
    <row r="106" spans="3:9" s="1" customFormat="1" ht="15.4" customHeight="1" x14ac:dyDescent="0.15">
      <c r="C106" s="7" t="s">
        <v>368</v>
      </c>
      <c r="D106" s="10">
        <v>822</v>
      </c>
      <c r="E106" s="10">
        <v>768</v>
      </c>
      <c r="F106" s="11">
        <v>-6.5693430656934296E-2</v>
      </c>
      <c r="G106" s="10">
        <v>16</v>
      </c>
      <c r="H106" s="10">
        <v>3</v>
      </c>
      <c r="I106" s="11">
        <v>-0.8125</v>
      </c>
    </row>
    <row r="107" spans="3:9" s="1" customFormat="1" ht="15.4" customHeight="1" x14ac:dyDescent="0.15">
      <c r="C107" s="7" t="s">
        <v>369</v>
      </c>
      <c r="D107" s="8">
        <v>1666</v>
      </c>
      <c r="E107" s="8">
        <v>1664</v>
      </c>
      <c r="F107" s="9">
        <v>-1.20048019207683E-3</v>
      </c>
      <c r="G107" s="8">
        <v>98</v>
      </c>
      <c r="H107" s="8">
        <v>52</v>
      </c>
      <c r="I107" s="9">
        <v>-0.469387755102041</v>
      </c>
    </row>
    <row r="108" spans="3:9" s="1" customFormat="1" ht="15.4" customHeight="1" x14ac:dyDescent="0.15">
      <c r="C108" s="7" t="s">
        <v>370</v>
      </c>
      <c r="D108" s="10">
        <v>529</v>
      </c>
      <c r="E108" s="10">
        <v>580</v>
      </c>
      <c r="F108" s="11">
        <v>9.6408317580340297E-2</v>
      </c>
      <c r="G108" s="10">
        <v>288</v>
      </c>
      <c r="H108" s="10">
        <v>187</v>
      </c>
      <c r="I108" s="11">
        <v>-0.35069444444444398</v>
      </c>
    </row>
    <row r="109" spans="3:9" s="1" customFormat="1" ht="15.4" customHeight="1" x14ac:dyDescent="0.15">
      <c r="C109" s="7" t="s">
        <v>371</v>
      </c>
      <c r="D109" s="8">
        <v>758</v>
      </c>
      <c r="E109" s="8">
        <v>719</v>
      </c>
      <c r="F109" s="9">
        <v>-5.1451187335092297E-2</v>
      </c>
      <c r="G109" s="8">
        <v>296</v>
      </c>
      <c r="H109" s="8">
        <v>294</v>
      </c>
      <c r="I109" s="9">
        <v>-6.7567567567567597E-3</v>
      </c>
    </row>
    <row r="110" spans="3:9" s="1" customFormat="1" ht="15.4" customHeight="1" x14ac:dyDescent="0.15">
      <c r="C110" s="7" t="s">
        <v>372</v>
      </c>
      <c r="D110" s="10">
        <v>115</v>
      </c>
      <c r="E110" s="10">
        <v>106</v>
      </c>
      <c r="F110" s="11">
        <v>-7.8260869565217397E-2</v>
      </c>
      <c r="G110" s="10"/>
      <c r="H110" s="10"/>
      <c r="I110" s="11"/>
    </row>
    <row r="111" spans="3:9" s="1" customFormat="1" ht="15.4" customHeight="1" x14ac:dyDescent="0.15">
      <c r="C111" s="7" t="s">
        <v>373</v>
      </c>
      <c r="D111" s="8">
        <v>5731</v>
      </c>
      <c r="E111" s="8">
        <v>6256</v>
      </c>
      <c r="F111" s="9">
        <v>9.16070493805618E-2</v>
      </c>
      <c r="G111" s="8"/>
      <c r="H111" s="8"/>
      <c r="I111" s="9"/>
    </row>
    <row r="112" spans="3:9" s="1" customFormat="1" ht="15.4" customHeight="1" x14ac:dyDescent="0.15">
      <c r="C112" s="7" t="s">
        <v>374</v>
      </c>
      <c r="D112" s="10">
        <v>2115</v>
      </c>
      <c r="E112" s="10">
        <v>2081</v>
      </c>
      <c r="F112" s="11">
        <v>-1.6075650118203302E-2</v>
      </c>
      <c r="G112" s="10"/>
      <c r="H112" s="10"/>
      <c r="I112" s="11"/>
    </row>
    <row r="113" spans="3:9" s="1" customFormat="1" ht="15.4" customHeight="1" x14ac:dyDescent="0.15">
      <c r="C113" s="7" t="s">
        <v>375</v>
      </c>
      <c r="D113" s="8">
        <v>64</v>
      </c>
      <c r="E113" s="8">
        <v>76</v>
      </c>
      <c r="F113" s="9">
        <v>0.1875</v>
      </c>
      <c r="G113" s="8"/>
      <c r="H113" s="8"/>
      <c r="I113" s="9"/>
    </row>
    <row r="114" spans="3:9" s="1" customFormat="1" ht="15.4" customHeight="1" x14ac:dyDescent="0.15">
      <c r="C114" s="7" t="s">
        <v>376</v>
      </c>
      <c r="D114" s="10">
        <v>818</v>
      </c>
      <c r="E114" s="10">
        <v>762</v>
      </c>
      <c r="F114" s="11">
        <v>-6.8459657701711502E-2</v>
      </c>
      <c r="G114" s="10"/>
      <c r="H114" s="10"/>
      <c r="I114" s="11"/>
    </row>
    <row r="115" spans="3:9" s="1" customFormat="1" ht="15.4" customHeight="1" x14ac:dyDescent="0.15">
      <c r="C115" s="7" t="s">
        <v>377</v>
      </c>
      <c r="D115" s="8">
        <v>2077</v>
      </c>
      <c r="E115" s="8">
        <v>2042</v>
      </c>
      <c r="F115" s="9">
        <v>-1.6851227732306202E-2</v>
      </c>
      <c r="G115" s="8">
        <v>5</v>
      </c>
      <c r="H115" s="8">
        <v>1</v>
      </c>
      <c r="I115" s="9">
        <v>-0.8</v>
      </c>
    </row>
    <row r="116" spans="3:9" s="1" customFormat="1" ht="15.4" customHeight="1" x14ac:dyDescent="0.15">
      <c r="C116" s="7" t="s">
        <v>378</v>
      </c>
      <c r="D116" s="10">
        <v>2944</v>
      </c>
      <c r="E116" s="10">
        <v>3180</v>
      </c>
      <c r="F116" s="11">
        <v>8.0163043478260906E-2</v>
      </c>
      <c r="G116" s="10">
        <v>2</v>
      </c>
      <c r="H116" s="10">
        <v>3</v>
      </c>
      <c r="I116" s="11">
        <v>0.5</v>
      </c>
    </row>
    <row r="117" spans="3:9" s="1" customFormat="1" ht="15.4" customHeight="1" x14ac:dyDescent="0.15">
      <c r="C117" s="7" t="s">
        <v>379</v>
      </c>
      <c r="D117" s="8">
        <v>1379</v>
      </c>
      <c r="E117" s="8">
        <v>1299</v>
      </c>
      <c r="F117" s="9">
        <v>-5.8013052936910801E-2</v>
      </c>
      <c r="G117" s="8">
        <v>1</v>
      </c>
      <c r="H117" s="8">
        <v>2</v>
      </c>
      <c r="I117" s="9">
        <v>1</v>
      </c>
    </row>
    <row r="118" spans="3:9" s="1" customFormat="1" ht="15.4" customHeight="1" x14ac:dyDescent="0.15">
      <c r="C118" s="7" t="s">
        <v>380</v>
      </c>
      <c r="D118" s="10">
        <v>719</v>
      </c>
      <c r="E118" s="10">
        <v>690</v>
      </c>
      <c r="F118" s="11">
        <v>-4.0333796940194698E-2</v>
      </c>
      <c r="G118" s="10">
        <v>237</v>
      </c>
      <c r="H118" s="10">
        <v>117</v>
      </c>
      <c r="I118" s="11">
        <v>-0.506329113924051</v>
      </c>
    </row>
    <row r="119" spans="3:9" s="1" customFormat="1" ht="15.4" customHeight="1" x14ac:dyDescent="0.15">
      <c r="C119" s="7" t="s">
        <v>381</v>
      </c>
      <c r="D119" s="8">
        <v>2015</v>
      </c>
      <c r="E119" s="8">
        <v>2078</v>
      </c>
      <c r="F119" s="9">
        <v>3.1265508684863497E-2</v>
      </c>
      <c r="G119" s="8">
        <v>725</v>
      </c>
      <c r="H119" s="8">
        <v>798</v>
      </c>
      <c r="I119" s="9">
        <v>0.100689655172414</v>
      </c>
    </row>
    <row r="120" spans="3:9" s="1" customFormat="1" ht="15.4" customHeight="1" x14ac:dyDescent="0.15">
      <c r="C120" s="7" t="s">
        <v>382</v>
      </c>
      <c r="D120" s="10">
        <v>1751</v>
      </c>
      <c r="E120" s="10">
        <v>1862</v>
      </c>
      <c r="F120" s="11">
        <v>6.3392347230154203E-2</v>
      </c>
      <c r="G120" s="10">
        <v>1020</v>
      </c>
      <c r="H120" s="10">
        <v>1046</v>
      </c>
      <c r="I120" s="11">
        <v>2.54901960784314E-2</v>
      </c>
    </row>
    <row r="121" spans="3:9" s="1" customFormat="1" ht="15.4" customHeight="1" x14ac:dyDescent="0.15">
      <c r="C121" s="7" t="s">
        <v>383</v>
      </c>
      <c r="D121" s="8">
        <v>1004</v>
      </c>
      <c r="E121" s="8">
        <v>814</v>
      </c>
      <c r="F121" s="9">
        <v>-0.18924302788844599</v>
      </c>
      <c r="G121" s="8">
        <v>482</v>
      </c>
      <c r="H121" s="8">
        <v>519</v>
      </c>
      <c r="I121" s="9">
        <v>7.67634854771784E-2</v>
      </c>
    </row>
    <row r="122" spans="3:9" s="1" customFormat="1" ht="15.4" customHeight="1" x14ac:dyDescent="0.15">
      <c r="C122" s="7" t="s">
        <v>384</v>
      </c>
      <c r="D122" s="10">
        <v>1814</v>
      </c>
      <c r="E122" s="10">
        <v>1756</v>
      </c>
      <c r="F122" s="11">
        <v>-3.19735391400221E-2</v>
      </c>
      <c r="G122" s="10">
        <v>147</v>
      </c>
      <c r="H122" s="10">
        <v>66</v>
      </c>
      <c r="I122" s="11">
        <v>-0.55102040816326503</v>
      </c>
    </row>
    <row r="123" spans="3:9" s="1" customFormat="1" ht="15.4" customHeight="1" x14ac:dyDescent="0.15">
      <c r="C123" s="7" t="s">
        <v>385</v>
      </c>
      <c r="D123" s="8">
        <v>1946</v>
      </c>
      <c r="E123" s="8">
        <v>1857</v>
      </c>
      <c r="F123" s="9">
        <v>-4.5734840698869503E-2</v>
      </c>
      <c r="G123" s="8">
        <v>1</v>
      </c>
      <c r="H123" s="8"/>
      <c r="I123" s="9">
        <v>-1</v>
      </c>
    </row>
    <row r="124" spans="3:9" s="1" customFormat="1" ht="15.4" customHeight="1" x14ac:dyDescent="0.15">
      <c r="C124" s="7" t="s">
        <v>386</v>
      </c>
      <c r="D124" s="10">
        <v>2759</v>
      </c>
      <c r="E124" s="10">
        <v>2712</v>
      </c>
      <c r="F124" s="11">
        <v>-1.7035157665821001E-2</v>
      </c>
      <c r="G124" s="10"/>
      <c r="H124" s="10"/>
      <c r="I124" s="11"/>
    </row>
    <row r="125" spans="3:9" s="1" customFormat="1" ht="15.4" customHeight="1" x14ac:dyDescent="0.15">
      <c r="C125" s="7" t="s">
        <v>387</v>
      </c>
      <c r="D125" s="8">
        <v>627</v>
      </c>
      <c r="E125" s="8">
        <v>550</v>
      </c>
      <c r="F125" s="9">
        <v>-0.12280701754386</v>
      </c>
      <c r="G125" s="8"/>
      <c r="H125" s="8"/>
      <c r="I125" s="9"/>
    </row>
    <row r="126" spans="3:9" s="1" customFormat="1" ht="15.4" customHeight="1" x14ac:dyDescent="0.15">
      <c r="C126" s="7" t="s">
        <v>388</v>
      </c>
      <c r="D126" s="10">
        <v>5086</v>
      </c>
      <c r="E126" s="10">
        <v>4960</v>
      </c>
      <c r="F126" s="11">
        <v>-2.4773889107353501E-2</v>
      </c>
      <c r="G126" s="10">
        <v>63</v>
      </c>
      <c r="H126" s="10">
        <v>78</v>
      </c>
      <c r="I126" s="11">
        <v>0.238095238095238</v>
      </c>
    </row>
    <row r="127" spans="3:9" s="1" customFormat="1" ht="15.4" customHeight="1" x14ac:dyDescent="0.15">
      <c r="C127" s="7" t="s">
        <v>389</v>
      </c>
      <c r="D127" s="8">
        <v>11744</v>
      </c>
      <c r="E127" s="8">
        <v>11928</v>
      </c>
      <c r="F127" s="9">
        <v>1.5667574931880101E-2</v>
      </c>
      <c r="G127" s="8">
        <v>519</v>
      </c>
      <c r="H127" s="8">
        <v>590</v>
      </c>
      <c r="I127" s="9">
        <v>0.13680154142581899</v>
      </c>
    </row>
    <row r="128" spans="3:9" s="1" customFormat="1" ht="15.4" customHeight="1" x14ac:dyDescent="0.15">
      <c r="C128" s="7" t="s">
        <v>390</v>
      </c>
      <c r="D128" s="10">
        <v>582</v>
      </c>
      <c r="E128" s="10">
        <v>597</v>
      </c>
      <c r="F128" s="11">
        <v>2.57731958762887E-2</v>
      </c>
      <c r="G128" s="10"/>
      <c r="H128" s="10"/>
      <c r="I128" s="11"/>
    </row>
    <row r="129" spans="3:9" s="1" customFormat="1" ht="15.4" customHeight="1" x14ac:dyDescent="0.15">
      <c r="C129" s="7" t="s">
        <v>391</v>
      </c>
      <c r="D129" s="8">
        <v>30937</v>
      </c>
      <c r="E129" s="8">
        <v>28482</v>
      </c>
      <c r="F129" s="9">
        <v>-7.9354817855642107E-2</v>
      </c>
      <c r="G129" s="8">
        <v>1462</v>
      </c>
      <c r="H129" s="8">
        <v>1697</v>
      </c>
      <c r="I129" s="9">
        <v>0.160738714090287</v>
      </c>
    </row>
    <row r="130" spans="3:9" s="1" customFormat="1" ht="15.4" customHeight="1" x14ac:dyDescent="0.15">
      <c r="C130" s="7" t="s">
        <v>392</v>
      </c>
      <c r="D130" s="10">
        <v>427</v>
      </c>
      <c r="E130" s="10">
        <v>291</v>
      </c>
      <c r="F130" s="11">
        <v>-0.31850117096018699</v>
      </c>
      <c r="G130" s="10">
        <v>2</v>
      </c>
      <c r="H130" s="10">
        <v>2</v>
      </c>
      <c r="I130" s="11">
        <v>0</v>
      </c>
    </row>
    <row r="131" spans="3:9" s="1" customFormat="1" ht="15.4" customHeight="1" x14ac:dyDescent="0.15">
      <c r="C131" s="7" t="s">
        <v>393</v>
      </c>
      <c r="D131" s="8">
        <v>198</v>
      </c>
      <c r="E131" s="8">
        <v>187</v>
      </c>
      <c r="F131" s="9">
        <v>-5.5555555555555601E-2</v>
      </c>
      <c r="G131" s="8">
        <v>1</v>
      </c>
      <c r="H131" s="8"/>
      <c r="I131" s="9">
        <v>-1</v>
      </c>
    </row>
    <row r="132" spans="3:9" s="1" customFormat="1" ht="15.4" customHeight="1" x14ac:dyDescent="0.15">
      <c r="C132" s="7" t="s">
        <v>394</v>
      </c>
      <c r="D132" s="10">
        <v>1320</v>
      </c>
      <c r="E132" s="10">
        <v>1366</v>
      </c>
      <c r="F132" s="11">
        <v>3.4848484848484899E-2</v>
      </c>
      <c r="G132" s="10">
        <v>27</v>
      </c>
      <c r="H132" s="10">
        <v>18</v>
      </c>
      <c r="I132" s="11">
        <v>-0.33333333333333298</v>
      </c>
    </row>
    <row r="133" spans="3:9" s="1" customFormat="1" ht="15.4" customHeight="1" x14ac:dyDescent="0.15">
      <c r="C133" s="7" t="s">
        <v>395</v>
      </c>
      <c r="D133" s="8">
        <v>2209</v>
      </c>
      <c r="E133" s="8">
        <v>2064</v>
      </c>
      <c r="F133" s="9">
        <v>-6.56405613399728E-2</v>
      </c>
      <c r="G133" s="8">
        <v>427</v>
      </c>
      <c r="H133" s="8">
        <v>342</v>
      </c>
      <c r="I133" s="9">
        <v>-0.19906323185011701</v>
      </c>
    </row>
    <row r="134" spans="3:9" s="1" customFormat="1" ht="15.4" customHeight="1" x14ac:dyDescent="0.15">
      <c r="C134" s="7" t="s">
        <v>396</v>
      </c>
      <c r="D134" s="10">
        <v>510</v>
      </c>
      <c r="E134" s="10">
        <v>493</v>
      </c>
      <c r="F134" s="11">
        <v>-3.3333333333333298E-2</v>
      </c>
      <c r="G134" s="10">
        <v>9</v>
      </c>
      <c r="H134" s="10">
        <v>11</v>
      </c>
      <c r="I134" s="11">
        <v>0.22222222222222199</v>
      </c>
    </row>
    <row r="135" spans="3:9" s="1" customFormat="1" ht="15.4" customHeight="1" x14ac:dyDescent="0.15">
      <c r="C135" s="7" t="s">
        <v>397</v>
      </c>
      <c r="D135" s="8">
        <v>987</v>
      </c>
      <c r="E135" s="8">
        <v>1000</v>
      </c>
      <c r="F135" s="9">
        <v>1.31712259371834E-2</v>
      </c>
      <c r="G135" s="8">
        <v>43</v>
      </c>
      <c r="H135" s="8">
        <v>40</v>
      </c>
      <c r="I135" s="9">
        <v>-6.9767441860465101E-2</v>
      </c>
    </row>
    <row r="136" spans="3:9" s="1" customFormat="1" ht="15.4" customHeight="1" x14ac:dyDescent="0.15">
      <c r="C136" s="7" t="s">
        <v>398</v>
      </c>
      <c r="D136" s="10">
        <v>953</v>
      </c>
      <c r="E136" s="10">
        <v>871</v>
      </c>
      <c r="F136" s="11">
        <v>-8.6044071353620202E-2</v>
      </c>
      <c r="G136" s="10">
        <v>29</v>
      </c>
      <c r="H136" s="10">
        <v>41</v>
      </c>
      <c r="I136" s="11">
        <v>0.41379310344827602</v>
      </c>
    </row>
    <row r="137" spans="3:9" s="1" customFormat="1" ht="15.4" customHeight="1" x14ac:dyDescent="0.15">
      <c r="C137" s="7" t="s">
        <v>399</v>
      </c>
      <c r="D137" s="8">
        <v>429</v>
      </c>
      <c r="E137" s="8">
        <v>408</v>
      </c>
      <c r="F137" s="9">
        <v>-4.8951048951049E-2</v>
      </c>
      <c r="G137" s="8">
        <v>6</v>
      </c>
      <c r="H137" s="8">
        <v>10</v>
      </c>
      <c r="I137" s="9">
        <v>0.66666666666666696</v>
      </c>
    </row>
    <row r="138" spans="3:9" s="1" customFormat="1" ht="15.4" customHeight="1" x14ac:dyDescent="0.15">
      <c r="C138" s="7" t="s">
        <v>400</v>
      </c>
      <c r="D138" s="10">
        <v>509</v>
      </c>
      <c r="E138" s="10">
        <v>528</v>
      </c>
      <c r="F138" s="11">
        <v>3.7328094302554002E-2</v>
      </c>
      <c r="G138" s="10">
        <v>15</v>
      </c>
      <c r="H138" s="10">
        <v>21</v>
      </c>
      <c r="I138" s="11">
        <v>0.4</v>
      </c>
    </row>
    <row r="139" spans="3:9" s="1" customFormat="1" ht="15.4" customHeight="1" x14ac:dyDescent="0.15">
      <c r="C139" s="7" t="s">
        <v>401</v>
      </c>
      <c r="D139" s="8">
        <v>465</v>
      </c>
      <c r="E139" s="8">
        <v>384</v>
      </c>
      <c r="F139" s="9">
        <v>-0.174193548387097</v>
      </c>
      <c r="G139" s="8">
        <v>29</v>
      </c>
      <c r="H139" s="8">
        <v>20</v>
      </c>
      <c r="I139" s="9">
        <v>-0.31034482758620702</v>
      </c>
    </row>
    <row r="140" spans="3:9" s="1" customFormat="1" ht="15.4" customHeight="1" x14ac:dyDescent="0.15">
      <c r="C140" s="7" t="s">
        <v>402</v>
      </c>
      <c r="D140" s="10">
        <v>2292</v>
      </c>
      <c r="E140" s="10">
        <v>2236</v>
      </c>
      <c r="F140" s="11">
        <v>-2.4432809773123901E-2</v>
      </c>
      <c r="G140" s="10">
        <v>65</v>
      </c>
      <c r="H140" s="10">
        <v>51</v>
      </c>
      <c r="I140" s="11">
        <v>-0.21538461538461501</v>
      </c>
    </row>
    <row r="141" spans="3:9" s="1" customFormat="1" ht="15.4" customHeight="1" x14ac:dyDescent="0.15">
      <c r="C141" s="7" t="s">
        <v>403</v>
      </c>
      <c r="D141" s="8">
        <v>5414</v>
      </c>
      <c r="E141" s="8">
        <v>5325</v>
      </c>
      <c r="F141" s="9">
        <v>-1.64388622090876E-2</v>
      </c>
      <c r="G141" s="8">
        <v>2429</v>
      </c>
      <c r="H141" s="8">
        <v>2233</v>
      </c>
      <c r="I141" s="9">
        <v>-8.0691642651296802E-2</v>
      </c>
    </row>
    <row r="142" spans="3:9" s="1" customFormat="1" ht="15.4" customHeight="1" x14ac:dyDescent="0.15">
      <c r="C142" s="7" t="s">
        <v>404</v>
      </c>
      <c r="D142" s="10">
        <v>1475</v>
      </c>
      <c r="E142" s="10">
        <v>1354</v>
      </c>
      <c r="F142" s="11">
        <v>-8.2033898305084701E-2</v>
      </c>
      <c r="G142" s="10">
        <v>2</v>
      </c>
      <c r="H142" s="10">
        <v>1</v>
      </c>
      <c r="I142" s="11">
        <v>-0.5</v>
      </c>
    </row>
    <row r="143" spans="3:9" s="1" customFormat="1" ht="15.4" customHeight="1" x14ac:dyDescent="0.15">
      <c r="C143" s="7" t="s">
        <v>405</v>
      </c>
      <c r="D143" s="8">
        <v>950</v>
      </c>
      <c r="E143" s="8">
        <v>813</v>
      </c>
      <c r="F143" s="9">
        <v>-0.14421052631578901</v>
      </c>
      <c r="G143" s="8">
        <v>3</v>
      </c>
      <c r="H143" s="8">
        <v>2</v>
      </c>
      <c r="I143" s="9">
        <v>-0.33333333333333298</v>
      </c>
    </row>
    <row r="144" spans="3:9" s="1" customFormat="1" ht="15.4" customHeight="1" x14ac:dyDescent="0.15">
      <c r="C144" s="7" t="s">
        <v>406</v>
      </c>
      <c r="D144" s="10">
        <v>2575</v>
      </c>
      <c r="E144" s="10">
        <v>2362</v>
      </c>
      <c r="F144" s="11">
        <v>-8.2718446601941803E-2</v>
      </c>
      <c r="G144" s="10">
        <v>51</v>
      </c>
      <c r="H144" s="10">
        <v>61</v>
      </c>
      <c r="I144" s="11">
        <v>0.19607843137254899</v>
      </c>
    </row>
    <row r="145" spans="3:9" s="1" customFormat="1" ht="15.4" customHeight="1" x14ac:dyDescent="0.15">
      <c r="C145" s="7" t="s">
        <v>407</v>
      </c>
      <c r="D145" s="8">
        <v>2105</v>
      </c>
      <c r="E145" s="8">
        <v>1768</v>
      </c>
      <c r="F145" s="9">
        <v>-0.160095011876485</v>
      </c>
      <c r="G145" s="8">
        <v>18</v>
      </c>
      <c r="H145" s="8">
        <v>20</v>
      </c>
      <c r="I145" s="9">
        <v>0.11111111111111099</v>
      </c>
    </row>
    <row r="146" spans="3:9" s="1" customFormat="1" ht="15.4" customHeight="1" x14ac:dyDescent="0.15">
      <c r="C146" s="7" t="s">
        <v>408</v>
      </c>
      <c r="D146" s="10">
        <v>6407</v>
      </c>
      <c r="E146" s="10">
        <v>6459</v>
      </c>
      <c r="F146" s="11">
        <v>8.1161229904791604E-3</v>
      </c>
      <c r="G146" s="10">
        <v>47</v>
      </c>
      <c r="H146" s="10">
        <v>40</v>
      </c>
      <c r="I146" s="11">
        <v>-0.14893617021276601</v>
      </c>
    </row>
    <row r="147" spans="3:9" s="1" customFormat="1" ht="15.4" customHeight="1" x14ac:dyDescent="0.15">
      <c r="C147" s="7" t="s">
        <v>409</v>
      </c>
      <c r="D147" s="8">
        <v>9828</v>
      </c>
      <c r="E147" s="8">
        <v>9422</v>
      </c>
      <c r="F147" s="9">
        <v>-4.13105413105413E-2</v>
      </c>
      <c r="G147" s="8">
        <v>1605</v>
      </c>
      <c r="H147" s="8">
        <v>1700</v>
      </c>
      <c r="I147" s="9">
        <v>5.9190031152648002E-2</v>
      </c>
    </row>
    <row r="148" spans="3:9" s="1" customFormat="1" ht="15.4" customHeight="1" x14ac:dyDescent="0.15">
      <c r="C148" s="7" t="s">
        <v>410</v>
      </c>
      <c r="D148" s="10">
        <v>450</v>
      </c>
      <c r="E148" s="10">
        <v>424</v>
      </c>
      <c r="F148" s="11">
        <v>-5.7777777777777803E-2</v>
      </c>
      <c r="G148" s="10"/>
      <c r="H148" s="10"/>
      <c r="I148" s="11"/>
    </row>
    <row r="149" spans="3:9" s="1" customFormat="1" ht="15.4" customHeight="1" x14ac:dyDescent="0.15">
      <c r="C149" s="7" t="s">
        <v>411</v>
      </c>
      <c r="D149" s="8">
        <v>628</v>
      </c>
      <c r="E149" s="8">
        <v>762</v>
      </c>
      <c r="F149" s="9">
        <v>0.21337579617834401</v>
      </c>
      <c r="G149" s="8">
        <v>1</v>
      </c>
      <c r="H149" s="8">
        <v>5</v>
      </c>
      <c r="I149" s="9">
        <v>4</v>
      </c>
    </row>
    <row r="150" spans="3:9" s="1" customFormat="1" ht="15.4" customHeight="1" x14ac:dyDescent="0.15">
      <c r="C150" s="7" t="s">
        <v>412</v>
      </c>
      <c r="D150" s="10">
        <v>6485</v>
      </c>
      <c r="E150" s="10">
        <v>6723</v>
      </c>
      <c r="F150" s="11">
        <v>3.6700077101002301E-2</v>
      </c>
      <c r="G150" s="10">
        <v>28</v>
      </c>
      <c r="H150" s="10">
        <v>24</v>
      </c>
      <c r="I150" s="11">
        <v>-0.14285714285714299</v>
      </c>
    </row>
    <row r="151" spans="3:9" s="1" customFormat="1" ht="15.4" customHeight="1" x14ac:dyDescent="0.15">
      <c r="C151" s="7" t="s">
        <v>413</v>
      </c>
      <c r="D151" s="8">
        <v>564</v>
      </c>
      <c r="E151" s="8">
        <v>521</v>
      </c>
      <c r="F151" s="9">
        <v>-7.6241134751773104E-2</v>
      </c>
      <c r="G151" s="8"/>
      <c r="H151" s="8">
        <v>3</v>
      </c>
      <c r="I151" s="9"/>
    </row>
    <row r="152" spans="3:9" s="1" customFormat="1" ht="15.4" customHeight="1" x14ac:dyDescent="0.15">
      <c r="C152" s="7" t="s">
        <v>414</v>
      </c>
      <c r="D152" s="10">
        <v>1698</v>
      </c>
      <c r="E152" s="10">
        <v>1587</v>
      </c>
      <c r="F152" s="11">
        <v>-6.5371024734982297E-2</v>
      </c>
      <c r="G152" s="10">
        <v>19</v>
      </c>
      <c r="H152" s="10">
        <v>26</v>
      </c>
      <c r="I152" s="11">
        <v>0.36842105263157898</v>
      </c>
    </row>
    <row r="153" spans="3:9" s="1" customFormat="1" ht="15.4" customHeight="1" x14ac:dyDescent="0.15">
      <c r="C153" s="7" t="s">
        <v>415</v>
      </c>
      <c r="D153" s="8">
        <v>133</v>
      </c>
      <c r="E153" s="8">
        <v>112</v>
      </c>
      <c r="F153" s="9">
        <v>-0.157894736842105</v>
      </c>
      <c r="G153" s="8"/>
      <c r="H153" s="8">
        <v>1</v>
      </c>
      <c r="I153" s="9"/>
    </row>
    <row r="154" spans="3:9" s="1" customFormat="1" ht="15.4" customHeight="1" x14ac:dyDescent="0.15">
      <c r="C154" s="7" t="s">
        <v>416</v>
      </c>
      <c r="D154" s="10">
        <v>456</v>
      </c>
      <c r="E154" s="10">
        <v>521</v>
      </c>
      <c r="F154" s="11">
        <v>0.142543859649123</v>
      </c>
      <c r="G154" s="10">
        <v>25</v>
      </c>
      <c r="H154" s="10">
        <v>18</v>
      </c>
      <c r="I154" s="11">
        <v>-0.28000000000000003</v>
      </c>
    </row>
    <row r="155" spans="3:9" s="1" customFormat="1" ht="15.4" customHeight="1" x14ac:dyDescent="0.15">
      <c r="C155" s="7" t="s">
        <v>417</v>
      </c>
      <c r="D155" s="8">
        <v>1476</v>
      </c>
      <c r="E155" s="8">
        <v>1616</v>
      </c>
      <c r="F155" s="9">
        <v>9.4850948509485097E-2</v>
      </c>
      <c r="G155" s="8">
        <v>4</v>
      </c>
      <c r="H155" s="8">
        <v>16</v>
      </c>
      <c r="I155" s="9">
        <v>3</v>
      </c>
    </row>
    <row r="156" spans="3:9" s="1" customFormat="1" ht="15.4" customHeight="1" x14ac:dyDescent="0.15">
      <c r="C156" s="7" t="s">
        <v>418</v>
      </c>
      <c r="D156" s="10">
        <v>122</v>
      </c>
      <c r="E156" s="10">
        <v>120</v>
      </c>
      <c r="F156" s="11">
        <v>-1.63934426229508E-2</v>
      </c>
      <c r="G156" s="10"/>
      <c r="H156" s="10">
        <v>1</v>
      </c>
      <c r="I156" s="11"/>
    </row>
    <row r="157" spans="3:9" s="1" customFormat="1" ht="15.4" customHeight="1" x14ac:dyDescent="0.15">
      <c r="C157" s="7" t="s">
        <v>419</v>
      </c>
      <c r="D157" s="8">
        <v>446</v>
      </c>
      <c r="E157" s="8">
        <v>409</v>
      </c>
      <c r="F157" s="9">
        <v>-8.2959641255605399E-2</v>
      </c>
      <c r="G157" s="8">
        <v>35</v>
      </c>
      <c r="H157" s="8">
        <v>44</v>
      </c>
      <c r="I157" s="9">
        <v>0.25714285714285701</v>
      </c>
    </row>
    <row r="158" spans="3:9" s="1" customFormat="1" ht="15.4" customHeight="1" x14ac:dyDescent="0.15">
      <c r="C158" s="7" t="s">
        <v>420</v>
      </c>
      <c r="D158" s="10">
        <v>7823</v>
      </c>
      <c r="E158" s="10">
        <v>6656</v>
      </c>
      <c r="F158" s="11">
        <v>-0.14917550811709099</v>
      </c>
      <c r="G158" s="10">
        <v>3416</v>
      </c>
      <c r="H158" s="10">
        <v>4045</v>
      </c>
      <c r="I158" s="11">
        <v>0.18413348946135799</v>
      </c>
    </row>
    <row r="159" spans="3:9" s="1" customFormat="1" ht="15.4" customHeight="1" x14ac:dyDescent="0.15">
      <c r="C159" s="7" t="s">
        <v>421</v>
      </c>
      <c r="D159" s="8">
        <v>397</v>
      </c>
      <c r="E159" s="8">
        <v>358</v>
      </c>
      <c r="F159" s="9">
        <v>-9.8236775818639793E-2</v>
      </c>
      <c r="G159" s="8">
        <v>26</v>
      </c>
      <c r="H159" s="8">
        <v>16</v>
      </c>
      <c r="I159" s="9">
        <v>-0.38461538461538503</v>
      </c>
    </row>
    <row r="160" spans="3:9" s="1" customFormat="1" ht="15.4" customHeight="1" x14ac:dyDescent="0.15">
      <c r="C160" s="7" t="s">
        <v>422</v>
      </c>
      <c r="D160" s="10">
        <v>4105</v>
      </c>
      <c r="E160" s="10">
        <v>4060</v>
      </c>
      <c r="F160" s="11">
        <v>-1.0962241169305701E-2</v>
      </c>
      <c r="G160" s="10">
        <v>2955</v>
      </c>
      <c r="H160" s="10">
        <v>3431</v>
      </c>
      <c r="I160" s="11">
        <v>0.161082910321489</v>
      </c>
    </row>
    <row r="161" spans="3:9" s="1" customFormat="1" ht="15.4" customHeight="1" x14ac:dyDescent="0.15">
      <c r="C161" s="7" t="s">
        <v>423</v>
      </c>
      <c r="D161" s="8">
        <v>442</v>
      </c>
      <c r="E161" s="8">
        <v>419</v>
      </c>
      <c r="F161" s="9">
        <v>-5.2036199095022599E-2</v>
      </c>
      <c r="G161" s="8">
        <v>65</v>
      </c>
      <c r="H161" s="8">
        <v>79</v>
      </c>
      <c r="I161" s="9">
        <v>0.21538461538461501</v>
      </c>
    </row>
    <row r="162" spans="3:9" s="1" customFormat="1" ht="15.4" customHeight="1" x14ac:dyDescent="0.15">
      <c r="C162" s="7" t="s">
        <v>424</v>
      </c>
      <c r="D162" s="10">
        <v>6889</v>
      </c>
      <c r="E162" s="10">
        <v>6067</v>
      </c>
      <c r="F162" s="11">
        <v>-0.11932065611845</v>
      </c>
      <c r="G162" s="10">
        <v>19110</v>
      </c>
      <c r="H162" s="10">
        <v>19390</v>
      </c>
      <c r="I162" s="11">
        <v>1.4652014652014701E-2</v>
      </c>
    </row>
    <row r="163" spans="3:9" s="1" customFormat="1" ht="15.4" customHeight="1" x14ac:dyDescent="0.15">
      <c r="C163" s="7" t="s">
        <v>425</v>
      </c>
      <c r="D163" s="8">
        <v>423</v>
      </c>
      <c r="E163" s="8">
        <v>386</v>
      </c>
      <c r="F163" s="9">
        <v>-8.7470449172576806E-2</v>
      </c>
      <c r="G163" s="8">
        <v>1051</v>
      </c>
      <c r="H163" s="8">
        <v>1106</v>
      </c>
      <c r="I163" s="9">
        <v>5.23311132254995E-2</v>
      </c>
    </row>
    <row r="164" spans="3:9" s="1" customFormat="1" ht="15.4" customHeight="1" x14ac:dyDescent="0.15">
      <c r="C164" s="7" t="s">
        <v>426</v>
      </c>
      <c r="D164" s="10">
        <v>189</v>
      </c>
      <c r="E164" s="10">
        <v>191</v>
      </c>
      <c r="F164" s="11">
        <v>1.0582010582010601E-2</v>
      </c>
      <c r="G164" s="10"/>
      <c r="H164" s="10"/>
      <c r="I164" s="11"/>
    </row>
    <row r="165" spans="3:9" s="1" customFormat="1" ht="15.4" customHeight="1" x14ac:dyDescent="0.15">
      <c r="C165" s="7" t="s">
        <v>427</v>
      </c>
      <c r="D165" s="8">
        <v>1961</v>
      </c>
      <c r="E165" s="8">
        <v>1854</v>
      </c>
      <c r="F165" s="9">
        <v>-5.4563997960224403E-2</v>
      </c>
      <c r="G165" s="8"/>
      <c r="H165" s="8"/>
      <c r="I165" s="9"/>
    </row>
    <row r="166" spans="3:9" s="1" customFormat="1" ht="15.4" customHeight="1" x14ac:dyDescent="0.15">
      <c r="C166" s="7" t="s">
        <v>428</v>
      </c>
      <c r="D166" s="10">
        <v>132</v>
      </c>
      <c r="E166" s="10">
        <v>133</v>
      </c>
      <c r="F166" s="11">
        <v>7.5757575757575803E-3</v>
      </c>
      <c r="G166" s="10"/>
      <c r="H166" s="10"/>
      <c r="I166" s="11"/>
    </row>
    <row r="167" spans="3:9" s="1" customFormat="1" ht="15.4" customHeight="1" x14ac:dyDescent="0.15">
      <c r="C167" s="7" t="s">
        <v>429</v>
      </c>
      <c r="D167" s="8">
        <v>4118</v>
      </c>
      <c r="E167" s="8">
        <v>4079</v>
      </c>
      <c r="F167" s="9">
        <v>-9.4706168042739194E-3</v>
      </c>
      <c r="G167" s="8">
        <v>2</v>
      </c>
      <c r="H167" s="8">
        <v>1</v>
      </c>
      <c r="I167" s="9">
        <v>-0.5</v>
      </c>
    </row>
    <row r="168" spans="3:9" s="1" customFormat="1" ht="15.4" customHeight="1" x14ac:dyDescent="0.15">
      <c r="C168" s="7" t="s">
        <v>430</v>
      </c>
      <c r="D168" s="10">
        <v>63</v>
      </c>
      <c r="E168" s="10">
        <v>63</v>
      </c>
      <c r="F168" s="11">
        <v>0</v>
      </c>
      <c r="G168" s="10">
        <v>25</v>
      </c>
      <c r="H168" s="10">
        <v>13</v>
      </c>
      <c r="I168" s="11">
        <v>-0.48</v>
      </c>
    </row>
    <row r="169" spans="3:9" s="1" customFormat="1" ht="15.4" customHeight="1" x14ac:dyDescent="0.15">
      <c r="C169" s="7" t="s">
        <v>431</v>
      </c>
      <c r="D169" s="8">
        <v>1380</v>
      </c>
      <c r="E169" s="8">
        <v>1435</v>
      </c>
      <c r="F169" s="9">
        <v>3.9855072463768099E-2</v>
      </c>
      <c r="G169" s="8">
        <v>1276</v>
      </c>
      <c r="H169" s="8">
        <v>1148</v>
      </c>
      <c r="I169" s="9">
        <v>-0.100313479623824</v>
      </c>
    </row>
    <row r="170" spans="3:9" s="1" customFormat="1" ht="15.4" customHeight="1" x14ac:dyDescent="0.15">
      <c r="C170" s="7" t="s">
        <v>432</v>
      </c>
      <c r="D170" s="10">
        <v>742</v>
      </c>
      <c r="E170" s="10">
        <v>711</v>
      </c>
      <c r="F170" s="11">
        <v>-4.1778975741239899E-2</v>
      </c>
      <c r="G170" s="10"/>
      <c r="H170" s="10">
        <v>1</v>
      </c>
      <c r="I170" s="11"/>
    </row>
    <row r="171" spans="3:9" s="1" customFormat="1" ht="15.4" customHeight="1" x14ac:dyDescent="0.15">
      <c r="C171" s="7" t="s">
        <v>433</v>
      </c>
      <c r="D171" s="8">
        <v>926</v>
      </c>
      <c r="E171" s="8">
        <v>988</v>
      </c>
      <c r="F171" s="9">
        <v>6.6954643628509697E-2</v>
      </c>
      <c r="G171" s="8">
        <v>15</v>
      </c>
      <c r="H171" s="8">
        <v>15</v>
      </c>
      <c r="I171" s="9">
        <v>0</v>
      </c>
    </row>
    <row r="172" spans="3:9" s="1" customFormat="1" ht="15.4" customHeight="1" x14ac:dyDescent="0.15">
      <c r="C172" s="7" t="s">
        <v>434</v>
      </c>
      <c r="D172" s="10">
        <v>3088</v>
      </c>
      <c r="E172" s="10">
        <v>3089</v>
      </c>
      <c r="F172" s="11">
        <v>3.2383419689119199E-4</v>
      </c>
      <c r="G172" s="10">
        <v>139</v>
      </c>
      <c r="H172" s="10">
        <v>119</v>
      </c>
      <c r="I172" s="11">
        <v>-0.14388489208633101</v>
      </c>
    </row>
    <row r="173" spans="3:9" s="1" customFormat="1" ht="15.4" customHeight="1" x14ac:dyDescent="0.15">
      <c r="C173" s="7" t="s">
        <v>435</v>
      </c>
      <c r="D173" s="8">
        <v>1852</v>
      </c>
      <c r="E173" s="8">
        <v>1897</v>
      </c>
      <c r="F173" s="9">
        <v>2.4298056155507598E-2</v>
      </c>
      <c r="G173" s="8">
        <v>432</v>
      </c>
      <c r="H173" s="8">
        <v>297</v>
      </c>
      <c r="I173" s="9">
        <v>-0.3125</v>
      </c>
    </row>
    <row r="174" spans="3:9" s="1" customFormat="1" ht="15.4" customHeight="1" x14ac:dyDescent="0.15">
      <c r="C174" s="7" t="s">
        <v>436</v>
      </c>
      <c r="D174" s="10">
        <v>3541</v>
      </c>
      <c r="E174" s="10">
        <v>3430</v>
      </c>
      <c r="F174" s="11">
        <v>-3.1347077096865301E-2</v>
      </c>
      <c r="G174" s="10">
        <v>5</v>
      </c>
      <c r="H174" s="10">
        <v>10</v>
      </c>
      <c r="I174" s="11">
        <v>1</v>
      </c>
    </row>
    <row r="175" spans="3:9" s="1" customFormat="1" ht="15.4" customHeight="1" x14ac:dyDescent="0.15">
      <c r="C175" s="7" t="s">
        <v>437</v>
      </c>
      <c r="D175" s="8">
        <v>2112</v>
      </c>
      <c r="E175" s="8">
        <v>1993</v>
      </c>
      <c r="F175" s="9">
        <v>-5.6344696969697003E-2</v>
      </c>
      <c r="G175" s="8">
        <v>64</v>
      </c>
      <c r="H175" s="8">
        <v>47</v>
      </c>
      <c r="I175" s="9">
        <v>-0.265625</v>
      </c>
    </row>
    <row r="176" spans="3:9" s="1" customFormat="1" ht="15.4" customHeight="1" x14ac:dyDescent="0.15">
      <c r="C176" s="7" t="s">
        <v>438</v>
      </c>
      <c r="D176" s="10">
        <v>407</v>
      </c>
      <c r="E176" s="10">
        <v>397</v>
      </c>
      <c r="F176" s="11">
        <v>-2.45700245700246E-2</v>
      </c>
      <c r="G176" s="10">
        <v>55</v>
      </c>
      <c r="H176" s="10">
        <v>33</v>
      </c>
      <c r="I176" s="11">
        <v>-0.4</v>
      </c>
    </row>
    <row r="177" spans="3:9" s="1" customFormat="1" ht="15.4" customHeight="1" x14ac:dyDescent="0.15">
      <c r="C177" s="7" t="s">
        <v>439</v>
      </c>
      <c r="D177" s="8">
        <v>168</v>
      </c>
      <c r="E177" s="8">
        <v>178</v>
      </c>
      <c r="F177" s="9">
        <v>5.95238095238095E-2</v>
      </c>
      <c r="G177" s="8"/>
      <c r="H177" s="8"/>
      <c r="I177" s="9"/>
    </row>
    <row r="178" spans="3:9" s="1" customFormat="1" ht="15.4" customHeight="1" x14ac:dyDescent="0.15">
      <c r="C178" s="7" t="s">
        <v>440</v>
      </c>
      <c r="D178" s="10">
        <v>187</v>
      </c>
      <c r="E178" s="10">
        <v>187</v>
      </c>
      <c r="F178" s="11">
        <v>0</v>
      </c>
      <c r="G178" s="10">
        <v>5</v>
      </c>
      <c r="H178" s="10">
        <v>4</v>
      </c>
      <c r="I178" s="11">
        <v>-0.2</v>
      </c>
    </row>
    <row r="179" spans="3:9" s="1" customFormat="1" ht="15.4" customHeight="1" x14ac:dyDescent="0.15">
      <c r="C179" s="7" t="s">
        <v>441</v>
      </c>
      <c r="D179" s="8">
        <v>1523</v>
      </c>
      <c r="E179" s="8">
        <v>1490</v>
      </c>
      <c r="F179" s="9">
        <v>-2.1667760998030201E-2</v>
      </c>
      <c r="G179" s="8">
        <v>190</v>
      </c>
      <c r="H179" s="8">
        <v>148</v>
      </c>
      <c r="I179" s="9">
        <v>-0.221052631578947</v>
      </c>
    </row>
    <row r="180" spans="3:9" s="1" customFormat="1" ht="15.4" customHeight="1" x14ac:dyDescent="0.15">
      <c r="C180" s="7" t="s">
        <v>442</v>
      </c>
      <c r="D180" s="10">
        <v>1508</v>
      </c>
      <c r="E180" s="10">
        <v>1384</v>
      </c>
      <c r="F180" s="11">
        <v>-8.2228116710875307E-2</v>
      </c>
      <c r="G180" s="10">
        <v>1</v>
      </c>
      <c r="H180" s="10"/>
      <c r="I180" s="11">
        <v>-1</v>
      </c>
    </row>
    <row r="181" spans="3:9" s="1" customFormat="1" ht="15.4" customHeight="1" x14ac:dyDescent="0.15">
      <c r="C181" s="7" t="s">
        <v>443</v>
      </c>
      <c r="D181" s="8">
        <v>3592</v>
      </c>
      <c r="E181" s="8">
        <v>3357</v>
      </c>
      <c r="F181" s="9">
        <v>-6.5423162583518907E-2</v>
      </c>
      <c r="G181" s="8">
        <v>17</v>
      </c>
      <c r="H181" s="8">
        <v>21</v>
      </c>
      <c r="I181" s="9">
        <v>0.23529411764705899</v>
      </c>
    </row>
    <row r="182" spans="3:9" s="1" customFormat="1" ht="15.4" customHeight="1" x14ac:dyDescent="0.15">
      <c r="C182" s="7" t="s">
        <v>444</v>
      </c>
      <c r="D182" s="10">
        <v>2736</v>
      </c>
      <c r="E182" s="10">
        <v>2640</v>
      </c>
      <c r="F182" s="11">
        <v>-3.5087719298245598E-2</v>
      </c>
      <c r="G182" s="10">
        <v>42</v>
      </c>
      <c r="H182" s="10">
        <v>23</v>
      </c>
      <c r="I182" s="11">
        <v>-0.452380952380952</v>
      </c>
    </row>
    <row r="183" spans="3:9" s="1" customFormat="1" ht="15.4" customHeight="1" x14ac:dyDescent="0.15">
      <c r="C183" s="7" t="s">
        <v>445</v>
      </c>
      <c r="D183" s="8">
        <v>9410</v>
      </c>
      <c r="E183" s="8">
        <v>8587</v>
      </c>
      <c r="F183" s="9">
        <v>-8.7460148777895902E-2</v>
      </c>
      <c r="G183" s="8">
        <v>699</v>
      </c>
      <c r="H183" s="8">
        <v>656</v>
      </c>
      <c r="I183" s="9">
        <v>-6.1516452074391999E-2</v>
      </c>
    </row>
    <row r="184" spans="3:9" s="1" customFormat="1" ht="15.4" customHeight="1" x14ac:dyDescent="0.15">
      <c r="C184" s="7" t="s">
        <v>446</v>
      </c>
      <c r="D184" s="10">
        <v>7341</v>
      </c>
      <c r="E184" s="10">
        <v>5913</v>
      </c>
      <c r="F184" s="11">
        <v>-0.19452390682468301</v>
      </c>
      <c r="G184" s="10">
        <v>1124</v>
      </c>
      <c r="H184" s="10">
        <v>1121</v>
      </c>
      <c r="I184" s="11">
        <v>-2.6690391459074699E-3</v>
      </c>
    </row>
    <row r="185" spans="3:9" s="1" customFormat="1" ht="15.4" customHeight="1" x14ac:dyDescent="0.15">
      <c r="C185" s="7" t="s">
        <v>447</v>
      </c>
      <c r="D185" s="8">
        <v>669</v>
      </c>
      <c r="E185" s="8">
        <v>576</v>
      </c>
      <c r="F185" s="9">
        <v>-0.139013452914798</v>
      </c>
      <c r="G185" s="8">
        <v>478</v>
      </c>
      <c r="H185" s="8">
        <v>291</v>
      </c>
      <c r="I185" s="9">
        <v>-0.39121338912133902</v>
      </c>
    </row>
    <row r="186" spans="3:9" s="1" customFormat="1" ht="15.4" customHeight="1" x14ac:dyDescent="0.15">
      <c r="C186" s="7" t="s">
        <v>448</v>
      </c>
      <c r="D186" s="10">
        <v>701</v>
      </c>
      <c r="E186" s="10">
        <v>694</v>
      </c>
      <c r="F186" s="11">
        <v>-9.9857346647646197E-3</v>
      </c>
      <c r="G186" s="10">
        <v>622</v>
      </c>
      <c r="H186" s="10">
        <v>418</v>
      </c>
      <c r="I186" s="11">
        <v>-0.32797427652733102</v>
      </c>
    </row>
    <row r="187" spans="3:9" s="1" customFormat="1" ht="15.4" customHeight="1" x14ac:dyDescent="0.15">
      <c r="C187" s="7" t="s">
        <v>449</v>
      </c>
      <c r="D187" s="8">
        <v>276</v>
      </c>
      <c r="E187" s="8">
        <v>279</v>
      </c>
      <c r="F187" s="9">
        <v>1.0869565217391301E-2</v>
      </c>
      <c r="G187" s="8">
        <v>2990</v>
      </c>
      <c r="H187" s="8">
        <v>2034</v>
      </c>
      <c r="I187" s="9">
        <v>-0.31973244147157198</v>
      </c>
    </row>
    <row r="188" spans="3:9" s="1" customFormat="1" ht="15.4" customHeight="1" x14ac:dyDescent="0.15">
      <c r="C188" s="7" t="s">
        <v>450</v>
      </c>
      <c r="D188" s="10">
        <v>1381</v>
      </c>
      <c r="E188" s="10">
        <v>1427</v>
      </c>
      <c r="F188" s="11">
        <v>3.3309196234612599E-2</v>
      </c>
      <c r="G188" s="10">
        <v>19</v>
      </c>
      <c r="H188" s="10">
        <v>33</v>
      </c>
      <c r="I188" s="11">
        <v>0.73684210526315796</v>
      </c>
    </row>
    <row r="189" spans="3:9" s="1" customFormat="1" ht="15.4" customHeight="1" x14ac:dyDescent="0.15">
      <c r="C189" s="7" t="s">
        <v>451</v>
      </c>
      <c r="D189" s="8">
        <v>2965</v>
      </c>
      <c r="E189" s="8">
        <v>2889</v>
      </c>
      <c r="F189" s="9">
        <v>-2.56323777403035E-2</v>
      </c>
      <c r="G189" s="8">
        <v>916</v>
      </c>
      <c r="H189" s="8">
        <v>855</v>
      </c>
      <c r="I189" s="9">
        <v>-6.6593886462882099E-2</v>
      </c>
    </row>
    <row r="190" spans="3:9" s="1" customFormat="1" ht="15.4" customHeight="1" x14ac:dyDescent="0.15">
      <c r="C190" s="7" t="s">
        <v>452</v>
      </c>
      <c r="D190" s="10">
        <v>882</v>
      </c>
      <c r="E190" s="10">
        <v>796</v>
      </c>
      <c r="F190" s="11">
        <v>-9.7505668934240397E-2</v>
      </c>
      <c r="G190" s="10">
        <v>66</v>
      </c>
      <c r="H190" s="10">
        <v>81</v>
      </c>
      <c r="I190" s="11">
        <v>0.22727272727272699</v>
      </c>
    </row>
    <row r="191" spans="3:9" s="1" customFormat="1" ht="15.4" customHeight="1" x14ac:dyDescent="0.15">
      <c r="C191" s="7" t="s">
        <v>453</v>
      </c>
      <c r="D191" s="8">
        <v>1857</v>
      </c>
      <c r="E191" s="8">
        <v>1665</v>
      </c>
      <c r="F191" s="9">
        <v>-0.10339256865912801</v>
      </c>
      <c r="G191" s="8">
        <v>2</v>
      </c>
      <c r="H191" s="8"/>
      <c r="I191" s="9">
        <v>-1</v>
      </c>
    </row>
    <row r="192" spans="3:9" s="1" customFormat="1" ht="15.4" customHeight="1" x14ac:dyDescent="0.15">
      <c r="C192" s="7" t="s">
        <v>454</v>
      </c>
      <c r="D192" s="10">
        <v>1911</v>
      </c>
      <c r="E192" s="10">
        <v>1832</v>
      </c>
      <c r="F192" s="11">
        <v>-4.1339612768184202E-2</v>
      </c>
      <c r="G192" s="10">
        <v>8</v>
      </c>
      <c r="H192" s="10">
        <v>5</v>
      </c>
      <c r="I192" s="11">
        <v>-0.375</v>
      </c>
    </row>
    <row r="193" spans="3:9" s="1" customFormat="1" ht="15.4" customHeight="1" x14ac:dyDescent="0.15">
      <c r="C193" s="7" t="s">
        <v>455</v>
      </c>
      <c r="D193" s="8">
        <v>259</v>
      </c>
      <c r="E193" s="8">
        <v>253</v>
      </c>
      <c r="F193" s="9">
        <v>-2.31660231660232E-2</v>
      </c>
      <c r="G193" s="8">
        <v>8</v>
      </c>
      <c r="H193" s="8">
        <v>4</v>
      </c>
      <c r="I193" s="9">
        <v>-0.5</v>
      </c>
    </row>
    <row r="194" spans="3:9" s="1" customFormat="1" ht="15.4" customHeight="1" x14ac:dyDescent="0.15">
      <c r="C194" s="7" t="s">
        <v>456</v>
      </c>
      <c r="D194" s="10">
        <v>263</v>
      </c>
      <c r="E194" s="10">
        <v>281</v>
      </c>
      <c r="F194" s="11">
        <v>6.84410646387833E-2</v>
      </c>
      <c r="G194" s="10">
        <v>78</v>
      </c>
      <c r="H194" s="10">
        <v>67</v>
      </c>
      <c r="I194" s="11">
        <v>-0.141025641025641</v>
      </c>
    </row>
    <row r="195" spans="3:9" s="1" customFormat="1" ht="15.4" customHeight="1" x14ac:dyDescent="0.15">
      <c r="C195" s="7" t="s">
        <v>457</v>
      </c>
      <c r="D195" s="8">
        <v>22</v>
      </c>
      <c r="E195" s="8">
        <v>26</v>
      </c>
      <c r="F195" s="9">
        <v>0.18181818181818199</v>
      </c>
      <c r="G195" s="8"/>
      <c r="H195" s="8"/>
      <c r="I195" s="9"/>
    </row>
    <row r="196" spans="3:9" s="1" customFormat="1" ht="15.4" customHeight="1" x14ac:dyDescent="0.15">
      <c r="C196" s="7" t="s">
        <v>458</v>
      </c>
      <c r="D196" s="10">
        <v>24</v>
      </c>
      <c r="E196" s="10">
        <v>32</v>
      </c>
      <c r="F196" s="11">
        <v>0.33333333333333298</v>
      </c>
      <c r="G196" s="10"/>
      <c r="H196" s="10"/>
      <c r="I196" s="11"/>
    </row>
    <row r="197" spans="3:9" s="1" customFormat="1" ht="15.4" customHeight="1" x14ac:dyDescent="0.15">
      <c r="C197" s="7" t="s">
        <v>459</v>
      </c>
      <c r="D197" s="8">
        <v>433</v>
      </c>
      <c r="E197" s="8">
        <v>371</v>
      </c>
      <c r="F197" s="9">
        <v>-0.14318706697459599</v>
      </c>
      <c r="G197" s="8"/>
      <c r="H197" s="8"/>
      <c r="I197" s="9"/>
    </row>
    <row r="198" spans="3:9" s="1" customFormat="1" ht="15.4" customHeight="1" x14ac:dyDescent="0.15">
      <c r="C198" s="7" t="s">
        <v>460</v>
      </c>
      <c r="D198" s="10">
        <v>629</v>
      </c>
      <c r="E198" s="10">
        <v>551</v>
      </c>
      <c r="F198" s="11">
        <v>-0.124006359300477</v>
      </c>
      <c r="G198" s="10"/>
      <c r="H198" s="10"/>
      <c r="I198" s="11"/>
    </row>
    <row r="199" spans="3:9" s="1" customFormat="1" ht="15.4" customHeight="1" x14ac:dyDescent="0.15">
      <c r="C199" s="7" t="s">
        <v>461</v>
      </c>
      <c r="D199" s="8">
        <v>186</v>
      </c>
      <c r="E199" s="8">
        <v>211</v>
      </c>
      <c r="F199" s="9">
        <v>0.13440860215053799</v>
      </c>
      <c r="G199" s="8"/>
      <c r="H199" s="8">
        <v>1</v>
      </c>
      <c r="I199" s="9"/>
    </row>
    <row r="200" spans="3:9" s="1" customFormat="1" ht="15.4" customHeight="1" x14ac:dyDescent="0.15">
      <c r="C200" s="7" t="s">
        <v>462</v>
      </c>
      <c r="D200" s="10">
        <v>134</v>
      </c>
      <c r="E200" s="10">
        <v>165</v>
      </c>
      <c r="F200" s="11">
        <v>0.23134328358209</v>
      </c>
      <c r="G200" s="10">
        <v>5</v>
      </c>
      <c r="H200" s="10">
        <v>3</v>
      </c>
      <c r="I200" s="11">
        <v>-0.4</v>
      </c>
    </row>
    <row r="201" spans="3:9" s="1" customFormat="1" ht="15.4" customHeight="1" x14ac:dyDescent="0.15">
      <c r="C201" s="7" t="s">
        <v>463</v>
      </c>
      <c r="D201" s="8">
        <v>124</v>
      </c>
      <c r="E201" s="8">
        <v>116</v>
      </c>
      <c r="F201" s="9">
        <v>-6.4516129032258104E-2</v>
      </c>
      <c r="G201" s="8">
        <v>204</v>
      </c>
      <c r="H201" s="8">
        <v>1</v>
      </c>
      <c r="I201" s="9">
        <v>-0.99509803921568596</v>
      </c>
    </row>
    <row r="202" spans="3:9" s="1" customFormat="1" ht="15.4" customHeight="1" x14ac:dyDescent="0.15">
      <c r="C202" s="7" t="s">
        <v>464</v>
      </c>
      <c r="D202" s="10">
        <v>3252</v>
      </c>
      <c r="E202" s="10">
        <v>2946</v>
      </c>
      <c r="F202" s="11">
        <v>-9.4095940959409596E-2</v>
      </c>
      <c r="G202" s="10">
        <v>813</v>
      </c>
      <c r="H202" s="10">
        <v>923</v>
      </c>
      <c r="I202" s="11">
        <v>0.13530135301353</v>
      </c>
    </row>
    <row r="203" spans="3:9" s="1" customFormat="1" ht="15.4" customHeight="1" x14ac:dyDescent="0.15">
      <c r="C203" s="7" t="s">
        <v>465</v>
      </c>
      <c r="D203" s="8">
        <v>6947</v>
      </c>
      <c r="E203" s="8">
        <v>6604</v>
      </c>
      <c r="F203" s="9">
        <v>-4.9373830430401597E-2</v>
      </c>
      <c r="G203" s="8">
        <v>725</v>
      </c>
      <c r="H203" s="8">
        <v>596</v>
      </c>
      <c r="I203" s="9">
        <v>-0.17793103448275899</v>
      </c>
    </row>
    <row r="204" spans="3:9" s="1" customFormat="1" ht="15.4" customHeight="1" x14ac:dyDescent="0.15">
      <c r="C204" s="7" t="s">
        <v>466</v>
      </c>
      <c r="D204" s="10">
        <v>3547</v>
      </c>
      <c r="E204" s="10">
        <v>3426</v>
      </c>
      <c r="F204" s="11">
        <v>-3.4113335212855901E-2</v>
      </c>
      <c r="G204" s="10">
        <v>115</v>
      </c>
      <c r="H204" s="10">
        <v>121</v>
      </c>
      <c r="I204" s="11">
        <v>5.21739130434783E-2</v>
      </c>
    </row>
    <row r="205" spans="3:9" s="1" customFormat="1" ht="15.4" customHeight="1" x14ac:dyDescent="0.15">
      <c r="C205" s="7" t="s">
        <v>467</v>
      </c>
      <c r="D205" s="8">
        <v>1778</v>
      </c>
      <c r="E205" s="8">
        <v>1637</v>
      </c>
      <c r="F205" s="9">
        <v>-7.9302587176602907E-2</v>
      </c>
      <c r="G205" s="8">
        <v>32</v>
      </c>
      <c r="H205" s="8">
        <v>139</v>
      </c>
      <c r="I205" s="9">
        <v>3.34375</v>
      </c>
    </row>
    <row r="206" spans="3:9" s="1" customFormat="1" ht="15.4" customHeight="1" x14ac:dyDescent="0.15">
      <c r="C206" s="7" t="s">
        <v>468</v>
      </c>
      <c r="D206" s="10">
        <v>2588</v>
      </c>
      <c r="E206" s="10">
        <v>1774</v>
      </c>
      <c r="F206" s="11">
        <v>-0.31452859350850099</v>
      </c>
      <c r="G206" s="10">
        <v>812</v>
      </c>
      <c r="H206" s="10">
        <v>639</v>
      </c>
      <c r="I206" s="11">
        <v>-0.21305418719211799</v>
      </c>
    </row>
    <row r="207" spans="3:9" s="1" customFormat="1" ht="15.4" customHeight="1" x14ac:dyDescent="0.15">
      <c r="C207" s="7" t="s">
        <v>469</v>
      </c>
      <c r="D207" s="8">
        <v>3095</v>
      </c>
      <c r="E207" s="8">
        <v>3122</v>
      </c>
      <c r="F207" s="9">
        <v>8.7237479806138891E-3</v>
      </c>
      <c r="G207" s="8">
        <v>23</v>
      </c>
      <c r="H207" s="8">
        <v>21</v>
      </c>
      <c r="I207" s="9">
        <v>-8.6956521739130405E-2</v>
      </c>
    </row>
    <row r="208" spans="3:9" s="1" customFormat="1" ht="15.4" customHeight="1" x14ac:dyDescent="0.15">
      <c r="C208" s="7" t="s">
        <v>470</v>
      </c>
      <c r="D208" s="10">
        <v>5368</v>
      </c>
      <c r="E208" s="10">
        <v>5613</v>
      </c>
      <c r="F208" s="11">
        <v>4.5640834575260802E-2</v>
      </c>
      <c r="G208" s="10">
        <v>222</v>
      </c>
      <c r="H208" s="10">
        <v>332</v>
      </c>
      <c r="I208" s="11">
        <v>0.49549549549549599</v>
      </c>
    </row>
    <row r="209" spans="3:9" s="1" customFormat="1" ht="15.4" customHeight="1" x14ac:dyDescent="0.15">
      <c r="C209" s="7" t="s">
        <v>471</v>
      </c>
      <c r="D209" s="8">
        <v>5128</v>
      </c>
      <c r="E209" s="8">
        <v>5015</v>
      </c>
      <c r="F209" s="9">
        <v>-2.20358814352574E-2</v>
      </c>
      <c r="G209" s="8">
        <v>1</v>
      </c>
      <c r="H209" s="8"/>
      <c r="I209" s="9">
        <v>-1</v>
      </c>
    </row>
    <row r="210" spans="3:9" s="1" customFormat="1" ht="15.4" customHeight="1" x14ac:dyDescent="0.15">
      <c r="C210" s="7" t="s">
        <v>472</v>
      </c>
      <c r="D210" s="10">
        <v>5177</v>
      </c>
      <c r="E210" s="10">
        <v>5276</v>
      </c>
      <c r="F210" s="11">
        <v>1.9123044234112398E-2</v>
      </c>
      <c r="G210" s="10">
        <v>12</v>
      </c>
      <c r="H210" s="10">
        <v>23</v>
      </c>
      <c r="I210" s="11">
        <v>0.91666666666666696</v>
      </c>
    </row>
    <row r="211" spans="3:9" s="1" customFormat="1" ht="15.4" customHeight="1" x14ac:dyDescent="0.15">
      <c r="C211" s="7" t="s">
        <v>473</v>
      </c>
      <c r="D211" s="8">
        <v>457</v>
      </c>
      <c r="E211" s="8">
        <v>433</v>
      </c>
      <c r="F211" s="9">
        <v>-5.2516411378555797E-2</v>
      </c>
      <c r="G211" s="8">
        <v>9</v>
      </c>
      <c r="H211" s="8">
        <v>23</v>
      </c>
      <c r="I211" s="9">
        <v>1.55555555555556</v>
      </c>
    </row>
    <row r="212" spans="3:9" s="1" customFormat="1" ht="15.4" customHeight="1" x14ac:dyDescent="0.15">
      <c r="C212" s="7" t="s">
        <v>474</v>
      </c>
      <c r="D212" s="10">
        <v>163</v>
      </c>
      <c r="E212" s="10">
        <v>193</v>
      </c>
      <c r="F212" s="11">
        <v>0.184049079754601</v>
      </c>
      <c r="G212" s="10">
        <v>31</v>
      </c>
      <c r="H212" s="10">
        <v>26</v>
      </c>
      <c r="I212" s="11">
        <v>-0.16129032258064499</v>
      </c>
    </row>
    <row r="213" spans="3:9" s="1" customFormat="1" ht="15.4" customHeight="1" x14ac:dyDescent="0.15">
      <c r="C213" s="7" t="s">
        <v>475</v>
      </c>
      <c r="D213" s="8">
        <v>734</v>
      </c>
      <c r="E213" s="8">
        <v>711</v>
      </c>
      <c r="F213" s="9">
        <v>-3.1335149863760202E-2</v>
      </c>
      <c r="G213" s="8">
        <v>209</v>
      </c>
      <c r="H213" s="8">
        <v>261</v>
      </c>
      <c r="I213" s="9">
        <v>0.248803827751196</v>
      </c>
    </row>
    <row r="214" spans="3:9" s="1" customFormat="1" ht="15.4" customHeight="1" x14ac:dyDescent="0.15">
      <c r="C214" s="7" t="s">
        <v>476</v>
      </c>
      <c r="D214" s="10">
        <v>764</v>
      </c>
      <c r="E214" s="10">
        <v>702</v>
      </c>
      <c r="F214" s="11">
        <v>-8.1151832460733E-2</v>
      </c>
      <c r="G214" s="10">
        <v>98</v>
      </c>
      <c r="H214" s="10">
        <v>100</v>
      </c>
      <c r="I214" s="11">
        <v>2.04081632653061E-2</v>
      </c>
    </row>
    <row r="215" spans="3:9" s="1" customFormat="1" ht="15.4" customHeight="1" x14ac:dyDescent="0.15">
      <c r="C215" s="7" t="s">
        <v>477</v>
      </c>
      <c r="D215" s="8">
        <v>883</v>
      </c>
      <c r="E215" s="8">
        <v>793</v>
      </c>
      <c r="F215" s="9">
        <v>-0.101925254813137</v>
      </c>
      <c r="G215" s="8"/>
      <c r="H215" s="8"/>
      <c r="I215" s="9"/>
    </row>
    <row r="216" spans="3:9" s="1" customFormat="1" ht="15.4" customHeight="1" x14ac:dyDescent="0.15">
      <c r="C216" s="7" t="s">
        <v>478</v>
      </c>
      <c r="D216" s="10">
        <v>9071</v>
      </c>
      <c r="E216" s="10">
        <v>8715</v>
      </c>
      <c r="F216" s="11">
        <v>-3.9245948627494198E-2</v>
      </c>
      <c r="G216" s="10">
        <v>94</v>
      </c>
      <c r="H216" s="10">
        <v>115</v>
      </c>
      <c r="I216" s="11">
        <v>0.22340425531914901</v>
      </c>
    </row>
    <row r="217" spans="3:9" s="1" customFormat="1" ht="15.4" customHeight="1" x14ac:dyDescent="0.15">
      <c r="C217" s="7" t="s">
        <v>479</v>
      </c>
      <c r="D217" s="8">
        <v>1252</v>
      </c>
      <c r="E217" s="8">
        <v>1209</v>
      </c>
      <c r="F217" s="9">
        <v>-3.43450479233227E-2</v>
      </c>
      <c r="G217" s="8">
        <v>23</v>
      </c>
      <c r="H217" s="8">
        <v>27</v>
      </c>
      <c r="I217" s="9">
        <v>0.173913043478261</v>
      </c>
    </row>
    <row r="218" spans="3:9" s="1" customFormat="1" ht="15.4" customHeight="1" x14ac:dyDescent="0.15">
      <c r="C218" s="7" t="s">
        <v>480</v>
      </c>
      <c r="D218" s="10">
        <v>606</v>
      </c>
      <c r="E218" s="10">
        <v>546</v>
      </c>
      <c r="F218" s="11">
        <v>-9.9009900990099001E-2</v>
      </c>
      <c r="G218" s="10">
        <v>66</v>
      </c>
      <c r="H218" s="10">
        <v>46</v>
      </c>
      <c r="I218" s="11">
        <v>-0.30303030303030298</v>
      </c>
    </row>
    <row r="219" spans="3:9" s="1" customFormat="1" ht="15.4" customHeight="1" x14ac:dyDescent="0.15">
      <c r="C219" s="7" t="s">
        <v>481</v>
      </c>
      <c r="D219" s="8">
        <v>15621</v>
      </c>
      <c r="E219" s="8">
        <v>15757</v>
      </c>
      <c r="F219" s="9">
        <v>8.7062287945714103E-3</v>
      </c>
      <c r="G219" s="8">
        <v>1617</v>
      </c>
      <c r="H219" s="8">
        <v>1808</v>
      </c>
      <c r="I219" s="9">
        <v>0.11811997526283199</v>
      </c>
    </row>
    <row r="220" spans="3:9" s="1" customFormat="1" ht="15.4" customHeight="1" x14ac:dyDescent="0.15">
      <c r="C220" s="7" t="s">
        <v>482</v>
      </c>
      <c r="D220" s="10">
        <v>11020</v>
      </c>
      <c r="E220" s="10">
        <v>10704</v>
      </c>
      <c r="F220" s="11">
        <v>-2.8675136116152501E-2</v>
      </c>
      <c r="G220" s="10">
        <v>5718</v>
      </c>
      <c r="H220" s="10">
        <v>5840</v>
      </c>
      <c r="I220" s="11">
        <v>2.1336131514515601E-2</v>
      </c>
    </row>
    <row r="221" spans="3:9" s="1" customFormat="1" ht="15.4" customHeight="1" x14ac:dyDescent="0.15">
      <c r="C221" s="7" t="s">
        <v>483</v>
      </c>
      <c r="D221" s="8">
        <v>205</v>
      </c>
      <c r="E221" s="8">
        <v>136</v>
      </c>
      <c r="F221" s="9">
        <v>-0.336585365853659</v>
      </c>
      <c r="G221" s="8">
        <v>21</v>
      </c>
      <c r="H221" s="8">
        <v>7</v>
      </c>
      <c r="I221" s="9">
        <v>-0.66666666666666696</v>
      </c>
    </row>
    <row r="222" spans="3:9" s="1" customFormat="1" ht="15.4" customHeight="1" x14ac:dyDescent="0.15">
      <c r="C222" s="7" t="s">
        <v>484</v>
      </c>
      <c r="D222" s="10">
        <v>4770</v>
      </c>
      <c r="E222" s="10">
        <v>4390</v>
      </c>
      <c r="F222" s="11">
        <v>-7.9664570230607995E-2</v>
      </c>
      <c r="G222" s="10">
        <v>2114</v>
      </c>
      <c r="H222" s="10">
        <v>2553</v>
      </c>
      <c r="I222" s="11">
        <v>0.20766319772942299</v>
      </c>
    </row>
    <row r="223" spans="3:9" s="1" customFormat="1" ht="15.4" customHeight="1" x14ac:dyDescent="0.15">
      <c r="C223" s="7" t="s">
        <v>485</v>
      </c>
      <c r="D223" s="8">
        <v>512</v>
      </c>
      <c r="E223" s="8">
        <v>414</v>
      </c>
      <c r="F223" s="9">
        <v>-0.19140625</v>
      </c>
      <c r="G223" s="8">
        <v>207</v>
      </c>
      <c r="H223" s="8">
        <v>251</v>
      </c>
      <c r="I223" s="9">
        <v>0.21256038647343001</v>
      </c>
    </row>
    <row r="224" spans="3:9" s="1" customFormat="1" ht="15.4" customHeight="1" x14ac:dyDescent="0.15">
      <c r="C224" s="7" t="s">
        <v>486</v>
      </c>
      <c r="D224" s="10">
        <v>4945</v>
      </c>
      <c r="E224" s="10">
        <v>4474</v>
      </c>
      <c r="F224" s="11">
        <v>-9.5247724974722003E-2</v>
      </c>
      <c r="G224" s="10">
        <v>3240</v>
      </c>
      <c r="H224" s="10">
        <v>3871</v>
      </c>
      <c r="I224" s="11">
        <v>0.194753086419753</v>
      </c>
    </row>
    <row r="225" spans="3:9" s="1" customFormat="1" ht="15.4" customHeight="1" x14ac:dyDescent="0.15">
      <c r="C225" s="7" t="s">
        <v>487</v>
      </c>
      <c r="D225" s="8">
        <v>840</v>
      </c>
      <c r="E225" s="8">
        <v>850</v>
      </c>
      <c r="F225" s="9">
        <v>1.1904761904761901E-2</v>
      </c>
      <c r="G225" s="8">
        <v>237</v>
      </c>
      <c r="H225" s="8">
        <v>262</v>
      </c>
      <c r="I225" s="9">
        <v>0.105485232067511</v>
      </c>
    </row>
    <row r="226" spans="3:9" s="1" customFormat="1" ht="15.4" customHeight="1" x14ac:dyDescent="0.15">
      <c r="C226" s="7" t="s">
        <v>488</v>
      </c>
      <c r="D226" s="10">
        <v>713</v>
      </c>
      <c r="E226" s="10">
        <v>623</v>
      </c>
      <c r="F226" s="11">
        <v>-0.126227208976157</v>
      </c>
      <c r="G226" s="10">
        <v>112</v>
      </c>
      <c r="H226" s="10">
        <v>145</v>
      </c>
      <c r="I226" s="11">
        <v>0.29464285714285698</v>
      </c>
    </row>
    <row r="227" spans="3:9" s="1" customFormat="1" ht="15.4" customHeight="1" x14ac:dyDescent="0.15">
      <c r="C227" s="7" t="s">
        <v>489</v>
      </c>
      <c r="D227" s="8">
        <v>333</v>
      </c>
      <c r="E227" s="8">
        <v>301</v>
      </c>
      <c r="F227" s="9">
        <v>-9.6096096096096095E-2</v>
      </c>
      <c r="G227" s="8">
        <v>13</v>
      </c>
      <c r="H227" s="8">
        <v>8</v>
      </c>
      <c r="I227" s="9">
        <v>-0.38461538461538503</v>
      </c>
    </row>
    <row r="228" spans="3:9" s="1" customFormat="1" ht="15.4" customHeight="1" x14ac:dyDescent="0.15">
      <c r="C228" s="7" t="s">
        <v>490</v>
      </c>
      <c r="D228" s="10">
        <v>3442</v>
      </c>
      <c r="E228" s="10">
        <v>3590</v>
      </c>
      <c r="F228" s="11">
        <v>4.2998256827425897E-2</v>
      </c>
      <c r="G228" s="10">
        <v>935</v>
      </c>
      <c r="H228" s="10">
        <v>995</v>
      </c>
      <c r="I228" s="11">
        <v>6.4171122994652399E-2</v>
      </c>
    </row>
    <row r="229" spans="3:9" s="1" customFormat="1" ht="15.4" customHeight="1" x14ac:dyDescent="0.15">
      <c r="C229" s="7" t="s">
        <v>491</v>
      </c>
      <c r="D229" s="8">
        <v>600</v>
      </c>
      <c r="E229" s="8">
        <v>757</v>
      </c>
      <c r="F229" s="9">
        <v>0.26166666666666699</v>
      </c>
      <c r="G229" s="8"/>
      <c r="H229" s="8"/>
      <c r="I229" s="9"/>
    </row>
    <row r="230" spans="3:9" s="1" customFormat="1" ht="15.4" customHeight="1" x14ac:dyDescent="0.15">
      <c r="C230" s="7" t="s">
        <v>492</v>
      </c>
      <c r="D230" s="10">
        <v>6681</v>
      </c>
      <c r="E230" s="10">
        <v>7326</v>
      </c>
      <c r="F230" s="11">
        <v>9.6542433767400099E-2</v>
      </c>
      <c r="G230" s="10">
        <v>8</v>
      </c>
      <c r="H230" s="10">
        <v>33</v>
      </c>
      <c r="I230" s="11">
        <v>3.125</v>
      </c>
    </row>
    <row r="231" spans="3:9" s="1" customFormat="1" ht="15.4" customHeight="1" x14ac:dyDescent="0.15">
      <c r="C231" s="7" t="s">
        <v>493</v>
      </c>
      <c r="D231" s="8">
        <v>79</v>
      </c>
      <c r="E231" s="8">
        <v>82</v>
      </c>
      <c r="F231" s="9">
        <v>3.7974683544303799E-2</v>
      </c>
      <c r="G231" s="8">
        <v>2</v>
      </c>
      <c r="H231" s="8">
        <v>4</v>
      </c>
      <c r="I231" s="9">
        <v>1</v>
      </c>
    </row>
    <row r="232" spans="3:9" s="1" customFormat="1" ht="15.4" customHeight="1" x14ac:dyDescent="0.15">
      <c r="C232" s="7" t="s">
        <v>494</v>
      </c>
      <c r="D232" s="10">
        <v>451</v>
      </c>
      <c r="E232" s="10">
        <v>480</v>
      </c>
      <c r="F232" s="11">
        <v>6.4301552106430196E-2</v>
      </c>
      <c r="G232" s="10">
        <v>14</v>
      </c>
      <c r="H232" s="10">
        <v>33</v>
      </c>
      <c r="I232" s="11">
        <v>1.3571428571428601</v>
      </c>
    </row>
    <row r="233" spans="3:9" s="1" customFormat="1" ht="15.4" customHeight="1" x14ac:dyDescent="0.15">
      <c r="C233" s="7" t="s">
        <v>495</v>
      </c>
      <c r="D233" s="8">
        <v>1886</v>
      </c>
      <c r="E233" s="8">
        <v>1953</v>
      </c>
      <c r="F233" s="9">
        <v>3.5524920466595999E-2</v>
      </c>
      <c r="G233" s="8">
        <v>344</v>
      </c>
      <c r="H233" s="8">
        <v>314</v>
      </c>
      <c r="I233" s="9">
        <v>-8.7209302325581398E-2</v>
      </c>
    </row>
    <row r="234" spans="3:9" s="1" customFormat="1" ht="15.4" customHeight="1" x14ac:dyDescent="0.15">
      <c r="C234" s="7" t="s">
        <v>496</v>
      </c>
      <c r="D234" s="10">
        <v>701</v>
      </c>
      <c r="E234" s="10">
        <v>736</v>
      </c>
      <c r="F234" s="11">
        <v>4.99286733238231E-2</v>
      </c>
      <c r="G234" s="10">
        <v>81</v>
      </c>
      <c r="H234" s="10">
        <v>185</v>
      </c>
      <c r="I234" s="11">
        <v>1.2839506172839501</v>
      </c>
    </row>
    <row r="235" spans="3:9" s="1" customFormat="1" ht="15.4" customHeight="1" x14ac:dyDescent="0.15">
      <c r="C235" s="7" t="s">
        <v>497</v>
      </c>
      <c r="D235" s="8">
        <v>1483</v>
      </c>
      <c r="E235" s="8">
        <v>1302</v>
      </c>
      <c r="F235" s="9">
        <v>-0.122049898853675</v>
      </c>
      <c r="G235" s="8">
        <v>1394</v>
      </c>
      <c r="H235" s="8">
        <v>1102</v>
      </c>
      <c r="I235" s="9">
        <v>-0.20946915351506501</v>
      </c>
    </row>
    <row r="236" spans="3:9" s="1" customFormat="1" ht="15.4" customHeight="1" x14ac:dyDescent="0.15">
      <c r="C236" s="7" t="s">
        <v>498</v>
      </c>
      <c r="D236" s="10">
        <v>279</v>
      </c>
      <c r="E236" s="10">
        <v>264</v>
      </c>
      <c r="F236" s="11">
        <v>-5.3763440860215103E-2</v>
      </c>
      <c r="G236" s="10"/>
      <c r="H236" s="10">
        <v>7</v>
      </c>
      <c r="I236" s="11"/>
    </row>
    <row r="237" spans="3:9" s="1" customFormat="1" ht="15.4" customHeight="1" x14ac:dyDescent="0.15">
      <c r="C237" s="7" t="s">
        <v>499</v>
      </c>
      <c r="D237" s="8">
        <v>4739</v>
      </c>
      <c r="E237" s="8">
        <v>4346</v>
      </c>
      <c r="F237" s="9">
        <v>-8.29288879510445E-2</v>
      </c>
      <c r="G237" s="8">
        <v>850</v>
      </c>
      <c r="H237" s="8">
        <v>705</v>
      </c>
      <c r="I237" s="9">
        <v>-0.17058823529411801</v>
      </c>
    </row>
    <row r="238" spans="3:9" s="1" customFormat="1" ht="15.4" customHeight="1" x14ac:dyDescent="0.15">
      <c r="C238" s="7" t="s">
        <v>500</v>
      </c>
      <c r="D238" s="10">
        <v>251</v>
      </c>
      <c r="E238" s="10">
        <v>235</v>
      </c>
      <c r="F238" s="11">
        <v>-6.3745019920318696E-2</v>
      </c>
      <c r="G238" s="10">
        <v>4</v>
      </c>
      <c r="H238" s="10">
        <v>2</v>
      </c>
      <c r="I238" s="11">
        <v>-0.5</v>
      </c>
    </row>
    <row r="239" spans="3:9" s="1" customFormat="1" ht="15.4" customHeight="1" x14ac:dyDescent="0.15">
      <c r="C239" s="7" t="s">
        <v>501</v>
      </c>
      <c r="D239" s="8">
        <v>676</v>
      </c>
      <c r="E239" s="8">
        <v>639</v>
      </c>
      <c r="F239" s="9">
        <v>-5.4733727810650903E-2</v>
      </c>
      <c r="G239" s="8">
        <v>583</v>
      </c>
      <c r="H239" s="8">
        <v>427</v>
      </c>
      <c r="I239" s="9">
        <v>-0.267581475128645</v>
      </c>
    </row>
    <row r="240" spans="3:9" s="1" customFormat="1" ht="15.4" customHeight="1" x14ac:dyDescent="0.15">
      <c r="C240" s="7" t="s">
        <v>502</v>
      </c>
      <c r="D240" s="10">
        <v>344</v>
      </c>
      <c r="E240" s="10">
        <v>291</v>
      </c>
      <c r="F240" s="11">
        <v>-0.15406976744185999</v>
      </c>
      <c r="G240" s="10">
        <v>12</v>
      </c>
      <c r="H240" s="10">
        <v>4</v>
      </c>
      <c r="I240" s="11">
        <v>-0.66666666666666696</v>
      </c>
    </row>
    <row r="241" spans="3:9" s="1" customFormat="1" ht="15.4" customHeight="1" x14ac:dyDescent="0.15">
      <c r="C241" s="7" t="s">
        <v>503</v>
      </c>
      <c r="D241" s="8">
        <v>1240</v>
      </c>
      <c r="E241" s="8">
        <v>1277</v>
      </c>
      <c r="F241" s="9">
        <v>2.98387096774194E-2</v>
      </c>
      <c r="G241" s="8">
        <v>101</v>
      </c>
      <c r="H241" s="8">
        <v>54</v>
      </c>
      <c r="I241" s="9">
        <v>-0.46534653465346498</v>
      </c>
    </row>
    <row r="242" spans="3:9" s="1" customFormat="1" ht="15.4" customHeight="1" x14ac:dyDescent="0.15">
      <c r="C242" s="7" t="s">
        <v>504</v>
      </c>
      <c r="D242" s="10">
        <v>3028</v>
      </c>
      <c r="E242" s="10">
        <v>2864</v>
      </c>
      <c r="F242" s="11">
        <v>-5.4161162483487499E-2</v>
      </c>
      <c r="G242" s="10">
        <v>238</v>
      </c>
      <c r="H242" s="10">
        <v>102</v>
      </c>
      <c r="I242" s="11">
        <v>-0.57142857142857095</v>
      </c>
    </row>
    <row r="243" spans="3:9" s="1" customFormat="1" ht="15.4" customHeight="1" x14ac:dyDescent="0.15">
      <c r="C243" s="7" t="s">
        <v>505</v>
      </c>
      <c r="D243" s="8">
        <v>6522</v>
      </c>
      <c r="E243" s="8">
        <v>6058</v>
      </c>
      <c r="F243" s="9">
        <v>-7.1143820913830105E-2</v>
      </c>
      <c r="G243" s="8">
        <v>328</v>
      </c>
      <c r="H243" s="8">
        <v>338</v>
      </c>
      <c r="I243" s="9">
        <v>3.0487804878048801E-2</v>
      </c>
    </row>
    <row r="244" spans="3:9" s="1" customFormat="1" ht="15.4" customHeight="1" x14ac:dyDescent="0.15">
      <c r="C244" s="7" t="s">
        <v>506</v>
      </c>
      <c r="D244" s="10">
        <v>80</v>
      </c>
      <c r="E244" s="10">
        <v>71</v>
      </c>
      <c r="F244" s="11">
        <v>-0.1125</v>
      </c>
      <c r="G244" s="10"/>
      <c r="H244" s="10"/>
      <c r="I244" s="11"/>
    </row>
    <row r="245" spans="3:9" s="1" customFormat="1" ht="15.4" customHeight="1" x14ac:dyDescent="0.15">
      <c r="C245" s="7" t="s">
        <v>507</v>
      </c>
      <c r="D245" s="8">
        <v>467</v>
      </c>
      <c r="E245" s="8">
        <v>420</v>
      </c>
      <c r="F245" s="9">
        <v>-0.100642398286938</v>
      </c>
      <c r="G245" s="8">
        <v>18</v>
      </c>
      <c r="H245" s="8">
        <v>42</v>
      </c>
      <c r="I245" s="9">
        <v>1.3333333333333299</v>
      </c>
    </row>
    <row r="246" spans="3:9" s="1" customFormat="1" ht="15.4" customHeight="1" x14ac:dyDescent="0.15">
      <c r="C246" s="7" t="s">
        <v>508</v>
      </c>
      <c r="D246" s="10">
        <v>472</v>
      </c>
      <c r="E246" s="10">
        <v>410</v>
      </c>
      <c r="F246" s="11">
        <v>-0.13135593220339001</v>
      </c>
      <c r="G246" s="10">
        <v>23</v>
      </c>
      <c r="H246" s="10">
        <v>16</v>
      </c>
      <c r="I246" s="11">
        <v>-0.30434782608695699</v>
      </c>
    </row>
    <row r="247" spans="3:9" s="1" customFormat="1" ht="15.4" customHeight="1" x14ac:dyDescent="0.15">
      <c r="C247" s="7" t="s">
        <v>509</v>
      </c>
      <c r="D247" s="8">
        <v>309</v>
      </c>
      <c r="E247" s="8">
        <v>358</v>
      </c>
      <c r="F247" s="9">
        <v>0.158576051779935</v>
      </c>
      <c r="G247" s="8">
        <v>1</v>
      </c>
      <c r="H247" s="8"/>
      <c r="I247" s="9">
        <v>-1</v>
      </c>
    </row>
    <row r="248" spans="3:9" s="1" customFormat="1" ht="15.4" customHeight="1" x14ac:dyDescent="0.15">
      <c r="C248" s="7" t="s">
        <v>510</v>
      </c>
      <c r="D248" s="10">
        <v>1315</v>
      </c>
      <c r="E248" s="10">
        <v>1246</v>
      </c>
      <c r="F248" s="11">
        <v>-5.24714828897338E-2</v>
      </c>
      <c r="G248" s="10">
        <v>30</v>
      </c>
      <c r="H248" s="10">
        <v>5</v>
      </c>
      <c r="I248" s="11">
        <v>-0.83333333333333304</v>
      </c>
    </row>
    <row r="249" spans="3:9" s="1" customFormat="1" ht="15.4" customHeight="1" x14ac:dyDescent="0.15">
      <c r="C249" s="7" t="s">
        <v>511</v>
      </c>
      <c r="D249" s="8">
        <v>441</v>
      </c>
      <c r="E249" s="8">
        <v>378</v>
      </c>
      <c r="F249" s="9">
        <v>-0.14285714285714299</v>
      </c>
      <c r="G249" s="8">
        <v>8</v>
      </c>
      <c r="H249" s="8">
        <v>9</v>
      </c>
      <c r="I249" s="9">
        <v>0.125</v>
      </c>
    </row>
    <row r="250" spans="3:9" s="1" customFormat="1" ht="15.4" customHeight="1" x14ac:dyDescent="0.15">
      <c r="C250" s="7" t="s">
        <v>512</v>
      </c>
      <c r="D250" s="10">
        <v>30146</v>
      </c>
      <c r="E250" s="10">
        <v>29686</v>
      </c>
      <c r="F250" s="11">
        <v>-1.5259072513766301E-2</v>
      </c>
      <c r="G250" s="10">
        <v>1074</v>
      </c>
      <c r="H250" s="10">
        <v>862</v>
      </c>
      <c r="I250" s="11">
        <v>-0.19739292364990699</v>
      </c>
    </row>
    <row r="251" spans="3:9" s="1" customFormat="1" ht="15.4" customHeight="1" x14ac:dyDescent="0.15">
      <c r="C251" s="7" t="s">
        <v>513</v>
      </c>
      <c r="D251" s="8">
        <v>1388</v>
      </c>
      <c r="E251" s="8">
        <v>1290</v>
      </c>
      <c r="F251" s="9">
        <v>-7.0605187319884702E-2</v>
      </c>
      <c r="G251" s="8"/>
      <c r="H251" s="8"/>
      <c r="I251" s="9"/>
    </row>
    <row r="252" spans="3:9" s="1" customFormat="1" ht="15.4" customHeight="1" x14ac:dyDescent="0.15">
      <c r="C252" s="7" t="s">
        <v>514</v>
      </c>
      <c r="D252" s="10">
        <v>3704</v>
      </c>
      <c r="E252" s="10">
        <v>3749</v>
      </c>
      <c r="F252" s="11">
        <v>1.2149028077753799E-2</v>
      </c>
      <c r="G252" s="10">
        <v>13</v>
      </c>
      <c r="H252" s="10">
        <v>10</v>
      </c>
      <c r="I252" s="11">
        <v>-0.230769230769231</v>
      </c>
    </row>
    <row r="253" spans="3:9" s="1" customFormat="1" ht="15.4" customHeight="1" x14ac:dyDescent="0.15">
      <c r="C253" s="7" t="s">
        <v>515</v>
      </c>
      <c r="D253" s="8">
        <v>852</v>
      </c>
      <c r="E253" s="8">
        <v>820</v>
      </c>
      <c r="F253" s="9">
        <v>-3.7558685446009397E-2</v>
      </c>
      <c r="G253" s="8">
        <v>8</v>
      </c>
      <c r="H253" s="8">
        <v>3</v>
      </c>
      <c r="I253" s="9">
        <v>-0.625</v>
      </c>
    </row>
    <row r="254" spans="3:9" s="1" customFormat="1" ht="15.4" customHeight="1" x14ac:dyDescent="0.15">
      <c r="C254" s="7" t="s">
        <v>516</v>
      </c>
      <c r="D254" s="10">
        <v>6819</v>
      </c>
      <c r="E254" s="10">
        <v>7449</v>
      </c>
      <c r="F254" s="11">
        <v>9.2388913330400405E-2</v>
      </c>
      <c r="G254" s="10">
        <v>2083</v>
      </c>
      <c r="H254" s="10">
        <v>1830</v>
      </c>
      <c r="I254" s="11">
        <v>-0.121459433509362</v>
      </c>
    </row>
    <row r="255" spans="3:9" s="1" customFormat="1" ht="15.4" customHeight="1" x14ac:dyDescent="0.15">
      <c r="C255" s="7" t="s">
        <v>517</v>
      </c>
      <c r="D255" s="8">
        <v>3545</v>
      </c>
      <c r="E255" s="8">
        <v>3261</v>
      </c>
      <c r="F255" s="9">
        <v>-8.0112834978843403E-2</v>
      </c>
      <c r="G255" s="8">
        <v>974</v>
      </c>
      <c r="H255" s="8">
        <v>796</v>
      </c>
      <c r="I255" s="9">
        <v>-0.182751540041068</v>
      </c>
    </row>
    <row r="256" spans="3:9" s="1" customFormat="1" ht="15.4" customHeight="1" x14ac:dyDescent="0.15">
      <c r="C256" s="7" t="s">
        <v>518</v>
      </c>
      <c r="D256" s="10">
        <v>934</v>
      </c>
      <c r="E256" s="10">
        <v>751</v>
      </c>
      <c r="F256" s="11">
        <v>-0.19593147751605999</v>
      </c>
      <c r="G256" s="10">
        <v>2897</v>
      </c>
      <c r="H256" s="10">
        <v>2809</v>
      </c>
      <c r="I256" s="11">
        <v>-3.0376251294442502E-2</v>
      </c>
    </row>
    <row r="257" spans="3:9" s="1" customFormat="1" ht="15.4" customHeight="1" x14ac:dyDescent="0.15">
      <c r="C257" s="7" t="s">
        <v>519</v>
      </c>
      <c r="D257" s="8">
        <v>78</v>
      </c>
      <c r="E257" s="8">
        <v>82</v>
      </c>
      <c r="F257" s="9">
        <v>5.1282051282051301E-2</v>
      </c>
      <c r="G257" s="8">
        <v>4</v>
      </c>
      <c r="H257" s="8"/>
      <c r="I257" s="9">
        <v>-1</v>
      </c>
    </row>
    <row r="258" spans="3:9" s="1" customFormat="1" ht="15.4" customHeight="1" x14ac:dyDescent="0.15">
      <c r="C258" s="7" t="s">
        <v>520</v>
      </c>
      <c r="D258" s="10">
        <v>319</v>
      </c>
      <c r="E258" s="10">
        <v>320</v>
      </c>
      <c r="F258" s="11">
        <v>3.1347962382445101E-3</v>
      </c>
      <c r="G258" s="10">
        <v>92</v>
      </c>
      <c r="H258" s="10">
        <v>80</v>
      </c>
      <c r="I258" s="11">
        <v>-0.13043478260869601</v>
      </c>
    </row>
    <row r="259" spans="3:9" s="1" customFormat="1" ht="15.4" customHeight="1" x14ac:dyDescent="0.15">
      <c r="C259" s="7" t="s">
        <v>521</v>
      </c>
      <c r="D259" s="8">
        <v>236</v>
      </c>
      <c r="E259" s="8">
        <v>270</v>
      </c>
      <c r="F259" s="9">
        <v>0.14406779661017</v>
      </c>
      <c r="G259" s="8">
        <v>31</v>
      </c>
      <c r="H259" s="8">
        <v>24</v>
      </c>
      <c r="I259" s="9">
        <v>-0.225806451612903</v>
      </c>
    </row>
    <row r="260" spans="3:9" s="1" customFormat="1" ht="15.4" customHeight="1" x14ac:dyDescent="0.15">
      <c r="C260" s="7" t="s">
        <v>522</v>
      </c>
      <c r="D260" s="10">
        <v>3703</v>
      </c>
      <c r="E260" s="10">
        <v>3437</v>
      </c>
      <c r="F260" s="11">
        <v>-7.1833648393194699E-2</v>
      </c>
      <c r="G260" s="10">
        <v>8619</v>
      </c>
      <c r="H260" s="10">
        <v>8911</v>
      </c>
      <c r="I260" s="11">
        <v>3.3878640213481803E-2</v>
      </c>
    </row>
    <row r="261" spans="3:9" s="1" customFormat="1" ht="15.4" customHeight="1" x14ac:dyDescent="0.15">
      <c r="C261" s="7" t="s">
        <v>523</v>
      </c>
      <c r="D261" s="8">
        <v>1743</v>
      </c>
      <c r="E261" s="8">
        <v>1528</v>
      </c>
      <c r="F261" s="9">
        <v>-0.12335054503729199</v>
      </c>
      <c r="G261" s="8">
        <v>2055</v>
      </c>
      <c r="H261" s="8">
        <v>2176</v>
      </c>
      <c r="I261" s="9">
        <v>5.8880778588807803E-2</v>
      </c>
    </row>
    <row r="262" spans="3:9" s="1" customFormat="1" ht="15.4" customHeight="1" x14ac:dyDescent="0.15">
      <c r="C262" s="7" t="s">
        <v>524</v>
      </c>
      <c r="D262" s="10">
        <v>1448</v>
      </c>
      <c r="E262" s="10">
        <v>1281</v>
      </c>
      <c r="F262" s="11">
        <v>-0.115331491712707</v>
      </c>
      <c r="G262" s="10">
        <v>993</v>
      </c>
      <c r="H262" s="10">
        <v>1014</v>
      </c>
      <c r="I262" s="11">
        <v>2.1148036253776401E-2</v>
      </c>
    </row>
    <row r="263" spans="3:9" s="1" customFormat="1" ht="15.4" customHeight="1" x14ac:dyDescent="0.15">
      <c r="C263" s="7" t="s">
        <v>525</v>
      </c>
      <c r="D263" s="8">
        <v>172</v>
      </c>
      <c r="E263" s="8">
        <v>184</v>
      </c>
      <c r="F263" s="9">
        <v>6.9767441860465101E-2</v>
      </c>
      <c r="G263" s="8">
        <v>15</v>
      </c>
      <c r="H263" s="8">
        <v>11</v>
      </c>
      <c r="I263" s="9">
        <v>-0.266666666666667</v>
      </c>
    </row>
    <row r="264" spans="3:9" s="1" customFormat="1" ht="15.4" customHeight="1" x14ac:dyDescent="0.15">
      <c r="C264" s="7" t="s">
        <v>526</v>
      </c>
      <c r="D264" s="10">
        <v>1680</v>
      </c>
      <c r="E264" s="10">
        <v>1445</v>
      </c>
      <c r="F264" s="11">
        <v>-0.139880952380952</v>
      </c>
      <c r="G264" s="10">
        <v>5362</v>
      </c>
      <c r="H264" s="10">
        <v>5500</v>
      </c>
      <c r="I264" s="11">
        <v>2.57366654233495E-2</v>
      </c>
    </row>
    <row r="265" spans="3:9" s="1" customFormat="1" ht="15.4" customHeight="1" x14ac:dyDescent="0.15">
      <c r="C265" s="7" t="s">
        <v>527</v>
      </c>
      <c r="D265" s="8">
        <v>639</v>
      </c>
      <c r="E265" s="8">
        <v>691</v>
      </c>
      <c r="F265" s="9">
        <v>8.1377151799687006E-2</v>
      </c>
      <c r="G265" s="8">
        <v>194</v>
      </c>
      <c r="H265" s="8">
        <v>90</v>
      </c>
      <c r="I265" s="9">
        <v>-0.536082474226804</v>
      </c>
    </row>
    <row r="266" spans="3:9" s="1" customFormat="1" ht="15.4" customHeight="1" x14ac:dyDescent="0.15">
      <c r="C266" s="7" t="s">
        <v>528</v>
      </c>
      <c r="D266" s="10">
        <v>230</v>
      </c>
      <c r="E266" s="10">
        <v>231</v>
      </c>
      <c r="F266" s="11">
        <v>4.3478260869565201E-3</v>
      </c>
      <c r="G266" s="10">
        <v>16</v>
      </c>
      <c r="H266" s="10">
        <v>11</v>
      </c>
      <c r="I266" s="11">
        <v>-0.3125</v>
      </c>
    </row>
    <row r="267" spans="3:9" s="1" customFormat="1" ht="15.4" customHeight="1" x14ac:dyDescent="0.15">
      <c r="C267" s="7" t="s">
        <v>529</v>
      </c>
      <c r="D267" s="8">
        <v>460</v>
      </c>
      <c r="E267" s="8">
        <v>409</v>
      </c>
      <c r="F267" s="9">
        <v>-0.110869565217391</v>
      </c>
      <c r="G267" s="8">
        <v>2357</v>
      </c>
      <c r="H267" s="8">
        <v>2048</v>
      </c>
      <c r="I267" s="9">
        <v>-0.13109885447602901</v>
      </c>
    </row>
    <row r="268" spans="3:9" s="1" customFormat="1" ht="15.4" customHeight="1" x14ac:dyDescent="0.15">
      <c r="C268" s="7" t="s">
        <v>530</v>
      </c>
      <c r="D268" s="10">
        <v>394</v>
      </c>
      <c r="E268" s="10">
        <v>345</v>
      </c>
      <c r="F268" s="11">
        <v>-0.12436548223350299</v>
      </c>
      <c r="G268" s="10">
        <v>19</v>
      </c>
      <c r="H268" s="10">
        <v>4</v>
      </c>
      <c r="I268" s="11">
        <v>-0.78947368421052599</v>
      </c>
    </row>
    <row r="269" spans="3:9" s="1" customFormat="1" ht="15.4" customHeight="1" x14ac:dyDescent="0.15">
      <c r="C269" s="7" t="s">
        <v>531</v>
      </c>
      <c r="D269" s="8">
        <v>147</v>
      </c>
      <c r="E269" s="8">
        <v>157</v>
      </c>
      <c r="F269" s="9">
        <v>6.8027210884353706E-2</v>
      </c>
      <c r="G269" s="8">
        <v>38</v>
      </c>
      <c r="H269" s="8">
        <v>25</v>
      </c>
      <c r="I269" s="9">
        <v>-0.34210526315789502</v>
      </c>
    </row>
    <row r="270" spans="3:9" s="1" customFormat="1" ht="15.4" customHeight="1" x14ac:dyDescent="0.15">
      <c r="C270" s="7" t="s">
        <v>532</v>
      </c>
      <c r="D270" s="10">
        <v>88</v>
      </c>
      <c r="E270" s="10">
        <v>74</v>
      </c>
      <c r="F270" s="11">
        <v>-0.15909090909090901</v>
      </c>
      <c r="G270" s="10">
        <v>172</v>
      </c>
      <c r="H270" s="10">
        <v>85</v>
      </c>
      <c r="I270" s="11">
        <v>-0.50581395348837199</v>
      </c>
    </row>
    <row r="271" spans="3:9" s="1" customFormat="1" ht="15.4" customHeight="1" x14ac:dyDescent="0.15">
      <c r="C271" s="7" t="s">
        <v>533</v>
      </c>
      <c r="D271" s="8">
        <v>943</v>
      </c>
      <c r="E271" s="8">
        <v>1021</v>
      </c>
      <c r="F271" s="9">
        <v>8.2714740190880195E-2</v>
      </c>
      <c r="G271" s="8"/>
      <c r="H271" s="8">
        <v>1</v>
      </c>
      <c r="I271" s="9"/>
    </row>
    <row r="272" spans="3:9" s="1" customFormat="1" ht="15.4" customHeight="1" x14ac:dyDescent="0.15">
      <c r="C272" s="7" t="s">
        <v>534</v>
      </c>
      <c r="D272" s="10">
        <v>1590</v>
      </c>
      <c r="E272" s="10">
        <v>1648</v>
      </c>
      <c r="F272" s="11">
        <v>3.6477987421383702E-2</v>
      </c>
      <c r="G272" s="10">
        <v>149</v>
      </c>
      <c r="H272" s="10">
        <v>129</v>
      </c>
      <c r="I272" s="11">
        <v>-0.134228187919463</v>
      </c>
    </row>
    <row r="273" spans="3:9" s="1" customFormat="1" ht="15.4" customHeight="1" x14ac:dyDescent="0.15">
      <c r="C273" s="7" t="s">
        <v>535</v>
      </c>
      <c r="D273" s="8">
        <v>462</v>
      </c>
      <c r="E273" s="8">
        <v>508</v>
      </c>
      <c r="F273" s="9">
        <v>9.9567099567099596E-2</v>
      </c>
      <c r="G273" s="8">
        <v>18</v>
      </c>
      <c r="H273" s="8">
        <v>33</v>
      </c>
      <c r="I273" s="9">
        <v>0.83333333333333304</v>
      </c>
    </row>
    <row r="274" spans="3:9" s="1" customFormat="1" ht="15.4" customHeight="1" x14ac:dyDescent="0.15">
      <c r="C274" s="7" t="s">
        <v>536</v>
      </c>
      <c r="D274" s="10">
        <v>289</v>
      </c>
      <c r="E274" s="10">
        <v>293</v>
      </c>
      <c r="F274" s="11">
        <v>1.3840830449827E-2</v>
      </c>
      <c r="G274" s="10"/>
      <c r="H274" s="10"/>
      <c r="I274" s="11"/>
    </row>
    <row r="275" spans="3:9" s="1" customFormat="1" ht="15.4" customHeight="1" x14ac:dyDescent="0.15">
      <c r="C275" s="7" t="s">
        <v>537</v>
      </c>
      <c r="D275" s="8">
        <v>1048</v>
      </c>
      <c r="E275" s="8">
        <v>952</v>
      </c>
      <c r="F275" s="9">
        <v>-9.1603053435114504E-2</v>
      </c>
      <c r="G275" s="8">
        <v>129</v>
      </c>
      <c r="H275" s="8">
        <v>94</v>
      </c>
      <c r="I275" s="9">
        <v>-0.27131782945736399</v>
      </c>
    </row>
    <row r="276" spans="3:9" s="1" customFormat="1" ht="15.4" customHeight="1" x14ac:dyDescent="0.15">
      <c r="C276" s="7" t="s">
        <v>538</v>
      </c>
      <c r="D276" s="10">
        <v>824</v>
      </c>
      <c r="E276" s="10">
        <v>781</v>
      </c>
      <c r="F276" s="11">
        <v>-5.2184466019417501E-2</v>
      </c>
      <c r="G276" s="10">
        <v>30</v>
      </c>
      <c r="H276" s="10">
        <v>14</v>
      </c>
      <c r="I276" s="11">
        <v>-0.53333333333333299</v>
      </c>
    </row>
    <row r="277" spans="3:9" s="1" customFormat="1" ht="15.4" customHeight="1" x14ac:dyDescent="0.15">
      <c r="C277" s="7" t="s">
        <v>539</v>
      </c>
      <c r="D277" s="8">
        <v>182</v>
      </c>
      <c r="E277" s="8">
        <v>185</v>
      </c>
      <c r="F277" s="9">
        <v>1.6483516483516501E-2</v>
      </c>
      <c r="G277" s="8">
        <v>20</v>
      </c>
      <c r="H277" s="8">
        <v>32</v>
      </c>
      <c r="I277" s="9">
        <v>0.6</v>
      </c>
    </row>
    <row r="278" spans="3:9" s="1" customFormat="1" ht="15.4" customHeight="1" x14ac:dyDescent="0.15">
      <c r="C278" s="7" t="s">
        <v>540</v>
      </c>
      <c r="D278" s="10">
        <v>1882</v>
      </c>
      <c r="E278" s="10">
        <v>2269</v>
      </c>
      <c r="F278" s="11">
        <v>0.205632306057386</v>
      </c>
      <c r="G278" s="10">
        <v>2248</v>
      </c>
      <c r="H278" s="10">
        <v>2262</v>
      </c>
      <c r="I278" s="11">
        <v>6.2277580071174402E-3</v>
      </c>
    </row>
    <row r="279" spans="3:9" s="1" customFormat="1" ht="15.4" customHeight="1" x14ac:dyDescent="0.15">
      <c r="C279" s="7" t="s">
        <v>541</v>
      </c>
      <c r="D279" s="8">
        <v>15</v>
      </c>
      <c r="E279" s="8">
        <v>35</v>
      </c>
      <c r="F279" s="9">
        <v>1.3333333333333299</v>
      </c>
      <c r="G279" s="8"/>
      <c r="H279" s="8">
        <v>1</v>
      </c>
      <c r="I279" s="9"/>
    </row>
    <row r="280" spans="3:9" s="1" customFormat="1" ht="15.4" customHeight="1" x14ac:dyDescent="0.15">
      <c r="C280" s="7" t="s">
        <v>542</v>
      </c>
      <c r="D280" s="10">
        <v>748</v>
      </c>
      <c r="E280" s="10">
        <v>713</v>
      </c>
      <c r="F280" s="11">
        <v>-4.67914438502674E-2</v>
      </c>
      <c r="G280" s="10"/>
      <c r="H280" s="10"/>
      <c r="I280" s="11"/>
    </row>
    <row r="281" spans="3:9" s="1" customFormat="1" ht="15.4" customHeight="1" x14ac:dyDescent="0.15">
      <c r="C281" s="7" t="s">
        <v>543</v>
      </c>
      <c r="D281" s="8">
        <v>34</v>
      </c>
      <c r="E281" s="8">
        <v>29</v>
      </c>
      <c r="F281" s="9">
        <v>-0.14705882352941199</v>
      </c>
      <c r="G281" s="8">
        <v>10</v>
      </c>
      <c r="H281" s="8">
        <v>10</v>
      </c>
      <c r="I281" s="9">
        <v>0</v>
      </c>
    </row>
    <row r="282" spans="3:9" s="1" customFormat="1" ht="15.4" customHeight="1" x14ac:dyDescent="0.15">
      <c r="C282" s="7" t="s">
        <v>544</v>
      </c>
      <c r="D282" s="10">
        <v>9469</v>
      </c>
      <c r="E282" s="10">
        <v>9603</v>
      </c>
      <c r="F282" s="11">
        <v>1.41514415460978E-2</v>
      </c>
      <c r="G282" s="10">
        <v>33</v>
      </c>
      <c r="H282" s="10">
        <v>32</v>
      </c>
      <c r="I282" s="11">
        <v>-3.03030303030303E-2</v>
      </c>
    </row>
    <row r="283" spans="3:9" s="1" customFormat="1" ht="15.4" customHeight="1" x14ac:dyDescent="0.15">
      <c r="C283" s="7" t="s">
        <v>545</v>
      </c>
      <c r="D283" s="8">
        <v>472</v>
      </c>
      <c r="E283" s="8">
        <v>491</v>
      </c>
      <c r="F283" s="9">
        <v>4.0254237288135597E-2</v>
      </c>
      <c r="G283" s="8">
        <v>4</v>
      </c>
      <c r="H283" s="8">
        <v>1</v>
      </c>
      <c r="I283" s="9">
        <v>-0.75</v>
      </c>
    </row>
    <row r="284" spans="3:9" s="1" customFormat="1" ht="15.4" customHeight="1" x14ac:dyDescent="0.15">
      <c r="C284" s="7" t="s">
        <v>546</v>
      </c>
      <c r="D284" s="10">
        <v>4471</v>
      </c>
      <c r="E284" s="10">
        <v>4441</v>
      </c>
      <c r="F284" s="11">
        <v>-6.7099082979199297E-3</v>
      </c>
      <c r="G284" s="10">
        <v>126</v>
      </c>
      <c r="H284" s="10">
        <v>219</v>
      </c>
      <c r="I284" s="11">
        <v>0.73809523809523803</v>
      </c>
    </row>
    <row r="285" spans="3:9" s="1" customFormat="1" ht="15.4" customHeight="1" x14ac:dyDescent="0.15">
      <c r="C285" s="7" t="s">
        <v>547</v>
      </c>
      <c r="D285" s="8">
        <v>141</v>
      </c>
      <c r="E285" s="8">
        <v>126</v>
      </c>
      <c r="F285" s="9">
        <v>-0.10638297872340401</v>
      </c>
      <c r="G285" s="8">
        <v>4</v>
      </c>
      <c r="H285" s="8">
        <v>8</v>
      </c>
      <c r="I285" s="9">
        <v>1</v>
      </c>
    </row>
    <row r="286" spans="3:9" s="1" customFormat="1" ht="15.4" customHeight="1" x14ac:dyDescent="0.15">
      <c r="C286" s="7" t="s">
        <v>548</v>
      </c>
      <c r="D286" s="10">
        <v>37</v>
      </c>
      <c r="E286" s="10">
        <v>54</v>
      </c>
      <c r="F286" s="11">
        <v>0.45945945945945899</v>
      </c>
      <c r="G286" s="10">
        <v>1</v>
      </c>
      <c r="H286" s="10"/>
      <c r="I286" s="11">
        <v>-1</v>
      </c>
    </row>
    <row r="287" spans="3:9" s="1" customFormat="1" ht="15.4" customHeight="1" x14ac:dyDescent="0.15">
      <c r="C287" s="7" t="s">
        <v>549</v>
      </c>
      <c r="D287" s="8">
        <v>108</v>
      </c>
      <c r="E287" s="8">
        <v>136</v>
      </c>
      <c r="F287" s="9">
        <v>0.25925925925925902</v>
      </c>
      <c r="G287" s="8">
        <v>26</v>
      </c>
      <c r="H287" s="8">
        <v>34</v>
      </c>
      <c r="I287" s="9">
        <v>0.30769230769230799</v>
      </c>
    </row>
    <row r="288" spans="3:9" s="1" customFormat="1" ht="15.4" customHeight="1" x14ac:dyDescent="0.15">
      <c r="C288" s="7" t="s">
        <v>550</v>
      </c>
      <c r="D288" s="10">
        <v>1947</v>
      </c>
      <c r="E288" s="10">
        <v>1782</v>
      </c>
      <c r="F288" s="11">
        <v>-8.4745762711864403E-2</v>
      </c>
      <c r="G288" s="10">
        <v>314</v>
      </c>
      <c r="H288" s="10">
        <v>305</v>
      </c>
      <c r="I288" s="11">
        <v>-2.8662420382165599E-2</v>
      </c>
    </row>
    <row r="289" spans="3:9" s="1" customFormat="1" ht="15.4" customHeight="1" x14ac:dyDescent="0.15">
      <c r="C289" s="7" t="s">
        <v>551</v>
      </c>
      <c r="D289" s="8">
        <v>600</v>
      </c>
      <c r="E289" s="8">
        <v>619</v>
      </c>
      <c r="F289" s="9">
        <v>3.1666666666666697E-2</v>
      </c>
      <c r="G289" s="8">
        <v>226</v>
      </c>
      <c r="H289" s="8">
        <v>226</v>
      </c>
      <c r="I289" s="9">
        <v>0</v>
      </c>
    </row>
    <row r="290" spans="3:9" s="1" customFormat="1" ht="15.4" customHeight="1" x14ac:dyDescent="0.15">
      <c r="C290" s="7" t="s">
        <v>552</v>
      </c>
      <c r="D290" s="10">
        <v>2387</v>
      </c>
      <c r="E290" s="10">
        <v>2465</v>
      </c>
      <c r="F290" s="11">
        <v>3.2677000418935898E-2</v>
      </c>
      <c r="G290" s="10">
        <v>10</v>
      </c>
      <c r="H290" s="10">
        <v>9</v>
      </c>
      <c r="I290" s="11">
        <v>-0.1</v>
      </c>
    </row>
    <row r="291" spans="3:9" s="1" customFormat="1" ht="15.4" customHeight="1" x14ac:dyDescent="0.15">
      <c r="C291" s="7" t="s">
        <v>553</v>
      </c>
      <c r="D291" s="8">
        <v>3172</v>
      </c>
      <c r="E291" s="8">
        <v>3117</v>
      </c>
      <c r="F291" s="9">
        <v>-1.73392181588903E-2</v>
      </c>
      <c r="G291" s="8">
        <v>96</v>
      </c>
      <c r="H291" s="8">
        <v>78</v>
      </c>
      <c r="I291" s="9">
        <v>-0.1875</v>
      </c>
    </row>
    <row r="292" spans="3:9" s="1" customFormat="1" ht="15.4" customHeight="1" x14ac:dyDescent="0.15">
      <c r="C292" s="7" t="s">
        <v>554</v>
      </c>
      <c r="D292" s="10">
        <v>1481</v>
      </c>
      <c r="E292" s="10">
        <v>1357</v>
      </c>
      <c r="F292" s="11">
        <v>-8.37272113436867E-2</v>
      </c>
      <c r="G292" s="10">
        <v>547</v>
      </c>
      <c r="H292" s="10">
        <v>623</v>
      </c>
      <c r="I292" s="11">
        <v>0.13893967093235801</v>
      </c>
    </row>
    <row r="293" spans="3:9" s="1" customFormat="1" ht="15.4" customHeight="1" x14ac:dyDescent="0.15">
      <c r="C293" s="7" t="s">
        <v>555</v>
      </c>
      <c r="D293" s="8">
        <v>317</v>
      </c>
      <c r="E293" s="8">
        <v>227</v>
      </c>
      <c r="F293" s="9">
        <v>-0.28391167192429001</v>
      </c>
      <c r="G293" s="8">
        <v>281</v>
      </c>
      <c r="H293" s="8">
        <v>329</v>
      </c>
      <c r="I293" s="9">
        <v>0.17081850533807799</v>
      </c>
    </row>
    <row r="294" spans="3:9" s="1" customFormat="1" ht="15.4" customHeight="1" x14ac:dyDescent="0.15">
      <c r="C294" s="7" t="s">
        <v>556</v>
      </c>
      <c r="D294" s="10">
        <v>352</v>
      </c>
      <c r="E294" s="10">
        <v>414</v>
      </c>
      <c r="F294" s="11">
        <v>0.17613636363636401</v>
      </c>
      <c r="G294" s="10">
        <v>105</v>
      </c>
      <c r="H294" s="10">
        <v>66</v>
      </c>
      <c r="I294" s="11">
        <v>-0.371428571428571</v>
      </c>
    </row>
    <row r="295" spans="3:9" s="1" customFormat="1" ht="15.4" customHeight="1" x14ac:dyDescent="0.15">
      <c r="C295" s="7" t="s">
        <v>557</v>
      </c>
      <c r="D295" s="8">
        <v>841</v>
      </c>
      <c r="E295" s="8">
        <v>835</v>
      </c>
      <c r="F295" s="9">
        <v>-7.1343638525564797E-3</v>
      </c>
      <c r="G295" s="8">
        <v>834</v>
      </c>
      <c r="H295" s="8">
        <v>766</v>
      </c>
      <c r="I295" s="9">
        <v>-8.1534772182254203E-2</v>
      </c>
    </row>
    <row r="296" spans="3:9" s="1" customFormat="1" ht="15.4" customHeight="1" x14ac:dyDescent="0.15">
      <c r="C296" s="7" t="s">
        <v>558</v>
      </c>
      <c r="D296" s="10">
        <v>412</v>
      </c>
      <c r="E296" s="10">
        <v>367</v>
      </c>
      <c r="F296" s="11">
        <v>-0.109223300970874</v>
      </c>
      <c r="G296" s="10"/>
      <c r="H296" s="10"/>
      <c r="I296" s="11"/>
    </row>
    <row r="297" spans="3:9" s="1" customFormat="1" ht="15.4" customHeight="1" x14ac:dyDescent="0.15">
      <c r="C297" s="7" t="s">
        <v>559</v>
      </c>
      <c r="D297" s="8">
        <v>3103</v>
      </c>
      <c r="E297" s="8">
        <v>3233</v>
      </c>
      <c r="F297" s="9">
        <v>4.1894940380277197E-2</v>
      </c>
      <c r="G297" s="8">
        <v>1</v>
      </c>
      <c r="H297" s="8">
        <v>6</v>
      </c>
      <c r="I297" s="9">
        <v>5</v>
      </c>
    </row>
    <row r="298" spans="3:9" s="1" customFormat="1" ht="15.4" customHeight="1" x14ac:dyDescent="0.15">
      <c r="C298" s="7" t="s">
        <v>560</v>
      </c>
      <c r="D298" s="10">
        <v>1061</v>
      </c>
      <c r="E298" s="10">
        <v>957</v>
      </c>
      <c r="F298" s="11">
        <v>-9.8020735155513697E-2</v>
      </c>
      <c r="G298" s="10">
        <v>6</v>
      </c>
      <c r="H298" s="10">
        <v>15</v>
      </c>
      <c r="I298" s="11">
        <v>1.5</v>
      </c>
    </row>
    <row r="299" spans="3:9" s="1" customFormat="1" ht="15.4" customHeight="1" x14ac:dyDescent="0.15">
      <c r="C299" s="7" t="s">
        <v>561</v>
      </c>
      <c r="D299" s="8">
        <v>2261</v>
      </c>
      <c r="E299" s="8">
        <v>2449</v>
      </c>
      <c r="F299" s="9">
        <v>8.3149049093321506E-2</v>
      </c>
      <c r="G299" s="8">
        <v>229</v>
      </c>
      <c r="H299" s="8">
        <v>198</v>
      </c>
      <c r="I299" s="9">
        <v>-0.13537117903930099</v>
      </c>
    </row>
    <row r="300" spans="3:9" s="1" customFormat="1" ht="15.4" customHeight="1" x14ac:dyDescent="0.15">
      <c r="C300" s="7" t="s">
        <v>562</v>
      </c>
      <c r="D300" s="10">
        <v>59</v>
      </c>
      <c r="E300" s="10">
        <v>44</v>
      </c>
      <c r="F300" s="11">
        <v>-0.25423728813559299</v>
      </c>
      <c r="G300" s="10"/>
      <c r="H300" s="10"/>
      <c r="I300" s="11"/>
    </row>
    <row r="301" spans="3:9" s="1" customFormat="1" ht="15.4" customHeight="1" x14ac:dyDescent="0.15">
      <c r="C301" s="7" t="s">
        <v>563</v>
      </c>
      <c r="D301" s="8">
        <v>308</v>
      </c>
      <c r="E301" s="8">
        <v>311</v>
      </c>
      <c r="F301" s="9">
        <v>9.74025974025974E-3</v>
      </c>
      <c r="G301" s="8">
        <v>1</v>
      </c>
      <c r="H301" s="8"/>
      <c r="I301" s="9">
        <v>-1</v>
      </c>
    </row>
    <row r="302" spans="3:9" s="1" customFormat="1" ht="15.4" customHeight="1" x14ac:dyDescent="0.15">
      <c r="C302" s="7" t="s">
        <v>564</v>
      </c>
      <c r="D302" s="10">
        <v>212</v>
      </c>
      <c r="E302" s="10">
        <v>222</v>
      </c>
      <c r="F302" s="11">
        <v>4.71698113207547E-2</v>
      </c>
      <c r="G302" s="10">
        <v>2</v>
      </c>
      <c r="H302" s="10">
        <v>1</v>
      </c>
      <c r="I302" s="11">
        <v>-0.5</v>
      </c>
    </row>
    <row r="303" spans="3:9" s="1" customFormat="1" ht="15.4" customHeight="1" x14ac:dyDescent="0.15">
      <c r="C303" s="7" t="s">
        <v>565</v>
      </c>
      <c r="D303" s="8">
        <v>768</v>
      </c>
      <c r="E303" s="8">
        <v>780</v>
      </c>
      <c r="F303" s="9">
        <v>1.5625E-2</v>
      </c>
      <c r="G303" s="8">
        <v>34</v>
      </c>
      <c r="H303" s="8">
        <v>26</v>
      </c>
      <c r="I303" s="9">
        <v>-0.23529411764705899</v>
      </c>
    </row>
    <row r="304" spans="3:9" s="1" customFormat="1" ht="15.4" customHeight="1" x14ac:dyDescent="0.15">
      <c r="C304" s="7" t="s">
        <v>566</v>
      </c>
      <c r="D304" s="10">
        <v>2612</v>
      </c>
      <c r="E304" s="10">
        <v>2345</v>
      </c>
      <c r="F304" s="11">
        <v>-0.102220520673813</v>
      </c>
      <c r="G304" s="10">
        <v>9</v>
      </c>
      <c r="H304" s="10">
        <v>3</v>
      </c>
      <c r="I304" s="11">
        <v>-0.66666666666666696</v>
      </c>
    </row>
    <row r="305" spans="3:9" s="1" customFormat="1" ht="15.4" customHeight="1" x14ac:dyDescent="0.15">
      <c r="C305" s="7" t="s">
        <v>567</v>
      </c>
      <c r="D305" s="8">
        <v>14854</v>
      </c>
      <c r="E305" s="8">
        <v>15688</v>
      </c>
      <c r="F305" s="9">
        <v>5.6146492527265397E-2</v>
      </c>
      <c r="G305" s="8">
        <v>787</v>
      </c>
      <c r="H305" s="8">
        <v>621</v>
      </c>
      <c r="I305" s="9">
        <v>-0.21092757306226201</v>
      </c>
    </row>
    <row r="306" spans="3:9" s="1" customFormat="1" ht="15.4" customHeight="1" x14ac:dyDescent="0.15">
      <c r="C306" s="7" t="s">
        <v>568</v>
      </c>
      <c r="D306" s="10">
        <v>85</v>
      </c>
      <c r="E306" s="10">
        <v>90</v>
      </c>
      <c r="F306" s="11">
        <v>5.8823529411764698E-2</v>
      </c>
      <c r="G306" s="10"/>
      <c r="H306" s="10">
        <v>1</v>
      </c>
      <c r="I306" s="11"/>
    </row>
    <row r="307" spans="3:9" s="1" customFormat="1" ht="15.4" customHeight="1" x14ac:dyDescent="0.15">
      <c r="C307" s="7" t="s">
        <v>569</v>
      </c>
      <c r="D307" s="8">
        <v>1018</v>
      </c>
      <c r="E307" s="8">
        <v>947</v>
      </c>
      <c r="F307" s="9">
        <v>-6.9744597249508794E-2</v>
      </c>
      <c r="G307" s="8">
        <v>105</v>
      </c>
      <c r="H307" s="8">
        <v>110</v>
      </c>
      <c r="I307" s="9">
        <v>4.7619047619047603E-2</v>
      </c>
    </row>
    <row r="308" spans="3:9" s="1" customFormat="1" ht="15.4" customHeight="1" x14ac:dyDescent="0.15">
      <c r="C308" s="7" t="s">
        <v>570</v>
      </c>
      <c r="D308" s="10">
        <v>66</v>
      </c>
      <c r="E308" s="10">
        <v>67</v>
      </c>
      <c r="F308" s="11">
        <v>1.5151515151515201E-2</v>
      </c>
      <c r="G308" s="10">
        <v>40</v>
      </c>
      <c r="H308" s="10">
        <v>39</v>
      </c>
      <c r="I308" s="11">
        <v>-2.5000000000000001E-2</v>
      </c>
    </row>
    <row r="309" spans="3:9" s="1" customFormat="1" ht="15.4" customHeight="1" x14ac:dyDescent="0.15">
      <c r="C309" s="7" t="s">
        <v>571</v>
      </c>
      <c r="D309" s="8">
        <v>2011</v>
      </c>
      <c r="E309" s="8">
        <v>1911</v>
      </c>
      <c r="F309" s="9">
        <v>-4.9726504226752899E-2</v>
      </c>
      <c r="G309" s="8">
        <v>371</v>
      </c>
      <c r="H309" s="8">
        <v>283</v>
      </c>
      <c r="I309" s="9">
        <v>-0.23719676549865201</v>
      </c>
    </row>
    <row r="310" spans="3:9" s="1" customFormat="1" ht="15.4" customHeight="1" x14ac:dyDescent="0.15">
      <c r="C310" s="7" t="s">
        <v>572</v>
      </c>
      <c r="D310" s="10">
        <v>9684</v>
      </c>
      <c r="E310" s="10">
        <v>9275</v>
      </c>
      <c r="F310" s="11">
        <v>-4.22346137959521E-2</v>
      </c>
      <c r="G310" s="10">
        <v>566</v>
      </c>
      <c r="H310" s="10">
        <v>380</v>
      </c>
      <c r="I310" s="11">
        <v>-0.32862190812720898</v>
      </c>
    </row>
    <row r="311" spans="3:9" s="1" customFormat="1" ht="15.4" customHeight="1" x14ac:dyDescent="0.15">
      <c r="C311" s="7" t="s">
        <v>573</v>
      </c>
      <c r="D311" s="8">
        <v>166</v>
      </c>
      <c r="E311" s="8">
        <v>150</v>
      </c>
      <c r="F311" s="9">
        <v>-9.6385542168674704E-2</v>
      </c>
      <c r="G311" s="8">
        <v>213</v>
      </c>
      <c r="H311" s="8">
        <v>389</v>
      </c>
      <c r="I311" s="9">
        <v>0.82629107981220695</v>
      </c>
    </row>
    <row r="312" spans="3:9" s="1" customFormat="1" ht="15.4" customHeight="1" x14ac:dyDescent="0.15">
      <c r="C312" s="7" t="s">
        <v>574</v>
      </c>
      <c r="D312" s="10">
        <v>673</v>
      </c>
      <c r="E312" s="10">
        <v>668</v>
      </c>
      <c r="F312" s="11">
        <v>-7.4294205052005896E-3</v>
      </c>
      <c r="G312" s="10">
        <v>22</v>
      </c>
      <c r="H312" s="10">
        <v>16</v>
      </c>
      <c r="I312" s="11">
        <v>-0.27272727272727298</v>
      </c>
    </row>
    <row r="313" spans="3:9" s="1" customFormat="1" ht="15.4" customHeight="1" x14ac:dyDescent="0.15">
      <c r="C313" s="7" t="s">
        <v>575</v>
      </c>
      <c r="D313" s="8">
        <v>720</v>
      </c>
      <c r="E313" s="8">
        <v>764</v>
      </c>
      <c r="F313" s="9">
        <v>6.1111111111111102E-2</v>
      </c>
      <c r="G313" s="8">
        <v>172</v>
      </c>
      <c r="H313" s="8">
        <v>146</v>
      </c>
      <c r="I313" s="9">
        <v>-0.15116279069767399</v>
      </c>
    </row>
    <row r="314" spans="3:9" s="1" customFormat="1" ht="15.4" customHeight="1" x14ac:dyDescent="0.15">
      <c r="C314" s="7" t="s">
        <v>576</v>
      </c>
      <c r="D314" s="10">
        <v>4162</v>
      </c>
      <c r="E314" s="10">
        <v>4635</v>
      </c>
      <c r="F314" s="11">
        <v>0.11364728495915399</v>
      </c>
      <c r="G314" s="10">
        <v>14</v>
      </c>
      <c r="H314" s="10">
        <v>13</v>
      </c>
      <c r="I314" s="11">
        <v>-7.1428571428571397E-2</v>
      </c>
    </row>
    <row r="315" spans="3:9" s="1" customFormat="1" ht="15.4" customHeight="1" x14ac:dyDescent="0.15">
      <c r="C315" s="7" t="s">
        <v>577</v>
      </c>
      <c r="D315" s="8">
        <v>4546</v>
      </c>
      <c r="E315" s="8">
        <v>4981</v>
      </c>
      <c r="F315" s="9">
        <v>9.5688517377914603E-2</v>
      </c>
      <c r="G315" s="8">
        <v>548</v>
      </c>
      <c r="H315" s="8">
        <v>826</v>
      </c>
      <c r="I315" s="9">
        <v>0.50729927007299302</v>
      </c>
    </row>
    <row r="316" spans="3:9" s="1" customFormat="1" ht="15.4" customHeight="1" x14ac:dyDescent="0.15">
      <c r="C316" s="7" t="s">
        <v>578</v>
      </c>
      <c r="D316" s="10">
        <v>1561</v>
      </c>
      <c r="E316" s="10">
        <v>1506</v>
      </c>
      <c r="F316" s="11">
        <v>-3.5233824471492599E-2</v>
      </c>
      <c r="G316" s="10">
        <v>3</v>
      </c>
      <c r="H316" s="10">
        <v>4</v>
      </c>
      <c r="I316" s="11">
        <v>0.33333333333333298</v>
      </c>
    </row>
    <row r="317" spans="3:9" s="1" customFormat="1" ht="15.4" customHeight="1" x14ac:dyDescent="0.15">
      <c r="C317" s="7" t="s">
        <v>579</v>
      </c>
      <c r="D317" s="8">
        <v>2259</v>
      </c>
      <c r="E317" s="8">
        <v>2209</v>
      </c>
      <c r="F317" s="9">
        <v>-2.2133687472332901E-2</v>
      </c>
      <c r="G317" s="8">
        <v>5416</v>
      </c>
      <c r="H317" s="8">
        <v>4259</v>
      </c>
      <c r="I317" s="9">
        <v>-0.21362629246676501</v>
      </c>
    </row>
    <row r="318" spans="3:9" s="1" customFormat="1" ht="15.4" customHeight="1" x14ac:dyDescent="0.15">
      <c r="C318" s="7" t="s">
        <v>580</v>
      </c>
      <c r="D318" s="10">
        <v>3784</v>
      </c>
      <c r="E318" s="10">
        <v>4041</v>
      </c>
      <c r="F318" s="11">
        <v>6.7917547568710407E-2</v>
      </c>
      <c r="G318" s="10">
        <v>1104</v>
      </c>
      <c r="H318" s="10">
        <v>1130</v>
      </c>
      <c r="I318" s="11">
        <v>2.3550724637681202E-2</v>
      </c>
    </row>
    <row r="319" spans="3:9" s="1" customFormat="1" ht="15.4" customHeight="1" x14ac:dyDescent="0.15">
      <c r="C319" s="7" t="s">
        <v>581</v>
      </c>
      <c r="D319" s="8">
        <v>554</v>
      </c>
      <c r="E319" s="8">
        <v>525</v>
      </c>
      <c r="F319" s="9">
        <v>-5.2346570397111901E-2</v>
      </c>
      <c r="G319" s="8">
        <v>2</v>
      </c>
      <c r="H319" s="8">
        <v>25</v>
      </c>
      <c r="I319" s="9">
        <v>11.5</v>
      </c>
    </row>
    <row r="320" spans="3:9" s="1" customFormat="1" ht="15.4" customHeight="1" x14ac:dyDescent="0.15">
      <c r="C320" s="7" t="s">
        <v>582</v>
      </c>
      <c r="D320" s="10">
        <v>1273</v>
      </c>
      <c r="E320" s="10">
        <v>1338</v>
      </c>
      <c r="F320" s="11">
        <v>5.1060487038491802E-2</v>
      </c>
      <c r="G320" s="10">
        <v>552</v>
      </c>
      <c r="H320" s="10">
        <v>488</v>
      </c>
      <c r="I320" s="11">
        <v>-0.115942028985507</v>
      </c>
    </row>
    <row r="321" spans="3:9" s="1" customFormat="1" ht="15.4" customHeight="1" x14ac:dyDescent="0.15">
      <c r="C321" s="7" t="s">
        <v>583</v>
      </c>
      <c r="D321" s="8">
        <v>160</v>
      </c>
      <c r="E321" s="8">
        <v>186</v>
      </c>
      <c r="F321" s="9">
        <v>0.16250000000000001</v>
      </c>
      <c r="G321" s="8">
        <v>20</v>
      </c>
      <c r="H321" s="8">
        <v>22</v>
      </c>
      <c r="I321" s="9">
        <v>0.1</v>
      </c>
    </row>
    <row r="322" spans="3:9" s="1" customFormat="1" ht="15.4" customHeight="1" x14ac:dyDescent="0.15">
      <c r="C322" s="7" t="s">
        <v>584</v>
      </c>
      <c r="D322" s="10">
        <v>41</v>
      </c>
      <c r="E322" s="10">
        <v>39</v>
      </c>
      <c r="F322" s="11">
        <v>-4.8780487804878099E-2</v>
      </c>
      <c r="G322" s="10"/>
      <c r="H322" s="10">
        <v>6</v>
      </c>
      <c r="I322" s="11"/>
    </row>
    <row r="323" spans="3:9" s="1" customFormat="1" ht="15.4" customHeight="1" x14ac:dyDescent="0.15">
      <c r="C323" s="7" t="s">
        <v>585</v>
      </c>
      <c r="D323" s="8">
        <v>137</v>
      </c>
      <c r="E323" s="8">
        <v>131</v>
      </c>
      <c r="F323" s="9">
        <v>-4.3795620437956199E-2</v>
      </c>
      <c r="G323" s="8">
        <v>55</v>
      </c>
      <c r="H323" s="8">
        <v>41</v>
      </c>
      <c r="I323" s="9">
        <v>-0.25454545454545502</v>
      </c>
    </row>
    <row r="324" spans="3:9" s="1" customFormat="1" ht="15.4" customHeight="1" x14ac:dyDescent="0.15">
      <c r="C324" s="7" t="s">
        <v>586</v>
      </c>
      <c r="D324" s="10">
        <v>12</v>
      </c>
      <c r="E324" s="10">
        <v>3</v>
      </c>
      <c r="F324" s="11">
        <v>-0.75</v>
      </c>
      <c r="G324" s="10">
        <v>5</v>
      </c>
      <c r="H324" s="10">
        <v>16</v>
      </c>
      <c r="I324" s="11">
        <v>2.2000000000000002</v>
      </c>
    </row>
    <row r="325" spans="3:9" s="1" customFormat="1" ht="15.4" customHeight="1" x14ac:dyDescent="0.15">
      <c r="C325" s="7" t="s">
        <v>587</v>
      </c>
      <c r="D325" s="8">
        <v>1215</v>
      </c>
      <c r="E325" s="8">
        <v>1098</v>
      </c>
      <c r="F325" s="9">
        <v>-9.6296296296296297E-2</v>
      </c>
      <c r="G325" s="8">
        <v>131</v>
      </c>
      <c r="H325" s="8">
        <v>72</v>
      </c>
      <c r="I325" s="9">
        <v>-0.45038167938931301</v>
      </c>
    </row>
    <row r="326" spans="3:9" s="1" customFormat="1" ht="15.4" customHeight="1" x14ac:dyDescent="0.15">
      <c r="C326" s="7" t="s">
        <v>588</v>
      </c>
      <c r="D326" s="10">
        <v>2655</v>
      </c>
      <c r="E326" s="10">
        <v>2561</v>
      </c>
      <c r="F326" s="11">
        <v>-3.5404896421845598E-2</v>
      </c>
      <c r="G326" s="10">
        <v>3495</v>
      </c>
      <c r="H326" s="10">
        <v>2906</v>
      </c>
      <c r="I326" s="11">
        <v>-0.168526466380544</v>
      </c>
    </row>
    <row r="327" spans="3:9" s="1" customFormat="1" ht="15.4" customHeight="1" x14ac:dyDescent="0.15">
      <c r="C327" s="7" t="s">
        <v>589</v>
      </c>
      <c r="D327" s="8">
        <v>534</v>
      </c>
      <c r="E327" s="8">
        <v>463</v>
      </c>
      <c r="F327" s="9">
        <v>-0.132958801498127</v>
      </c>
      <c r="G327" s="8">
        <v>179</v>
      </c>
      <c r="H327" s="8">
        <v>166</v>
      </c>
      <c r="I327" s="9">
        <v>-7.2625698324022395E-2</v>
      </c>
    </row>
    <row r="328" spans="3:9" s="1" customFormat="1" ht="15.4" customHeight="1" x14ac:dyDescent="0.15">
      <c r="C328" s="7" t="s">
        <v>590</v>
      </c>
      <c r="D328" s="10">
        <v>565</v>
      </c>
      <c r="E328" s="10">
        <v>538</v>
      </c>
      <c r="F328" s="11">
        <v>-4.7787610619468998E-2</v>
      </c>
      <c r="G328" s="10"/>
      <c r="H328" s="10"/>
      <c r="I328" s="11"/>
    </row>
    <row r="329" spans="3:9" s="1" customFormat="1" ht="15.4" customHeight="1" x14ac:dyDescent="0.15">
      <c r="C329" s="7" t="s">
        <v>591</v>
      </c>
      <c r="D329" s="8">
        <v>3794</v>
      </c>
      <c r="E329" s="8">
        <v>4017</v>
      </c>
      <c r="F329" s="9">
        <v>5.8777016341591999E-2</v>
      </c>
      <c r="G329" s="8"/>
      <c r="H329" s="8">
        <v>1</v>
      </c>
      <c r="I329" s="9"/>
    </row>
    <row r="330" spans="3:9" s="1" customFormat="1" ht="15.4" customHeight="1" x14ac:dyDescent="0.15">
      <c r="C330" s="7" t="s">
        <v>592</v>
      </c>
      <c r="D330" s="10">
        <v>446</v>
      </c>
      <c r="E330" s="10">
        <v>447</v>
      </c>
      <c r="F330" s="11">
        <v>2.2421524663677099E-3</v>
      </c>
      <c r="G330" s="10"/>
      <c r="H330" s="10"/>
      <c r="I330" s="11"/>
    </row>
    <row r="331" spans="3:9" s="1" customFormat="1" ht="15.4" customHeight="1" x14ac:dyDescent="0.15">
      <c r="C331" s="7" t="s">
        <v>593</v>
      </c>
      <c r="D331" s="8">
        <v>6302</v>
      </c>
      <c r="E331" s="8">
        <v>6750</v>
      </c>
      <c r="F331" s="9">
        <v>7.1088543319581102E-2</v>
      </c>
      <c r="G331" s="8">
        <v>6</v>
      </c>
      <c r="H331" s="8">
        <v>17</v>
      </c>
      <c r="I331" s="9">
        <v>1.8333333333333299</v>
      </c>
    </row>
    <row r="332" spans="3:9" s="1" customFormat="1" ht="15.4" customHeight="1" x14ac:dyDescent="0.15">
      <c r="C332" s="7" t="s">
        <v>594</v>
      </c>
      <c r="D332" s="10">
        <v>600</v>
      </c>
      <c r="E332" s="10">
        <v>553</v>
      </c>
      <c r="F332" s="11">
        <v>-7.8333333333333297E-2</v>
      </c>
      <c r="G332" s="10">
        <v>32</v>
      </c>
      <c r="H332" s="10">
        <v>28</v>
      </c>
      <c r="I332" s="11">
        <v>-0.125</v>
      </c>
    </row>
    <row r="333" spans="3:9" s="1" customFormat="1" ht="15.4" customHeight="1" x14ac:dyDescent="0.15">
      <c r="C333" s="7" t="s">
        <v>595</v>
      </c>
      <c r="D333" s="8">
        <v>2062</v>
      </c>
      <c r="E333" s="8">
        <v>1924</v>
      </c>
      <c r="F333" s="9">
        <v>-6.6925315227934101E-2</v>
      </c>
      <c r="G333" s="8">
        <v>3268</v>
      </c>
      <c r="H333" s="8">
        <v>3078</v>
      </c>
      <c r="I333" s="9">
        <v>-5.8139534883720902E-2</v>
      </c>
    </row>
    <row r="334" spans="3:9" s="1" customFormat="1" ht="15.4" customHeight="1" x14ac:dyDescent="0.15">
      <c r="C334" s="7" t="s">
        <v>596</v>
      </c>
      <c r="D334" s="10">
        <v>1095</v>
      </c>
      <c r="E334" s="10">
        <v>956</v>
      </c>
      <c r="F334" s="11">
        <v>-0.12694063926940599</v>
      </c>
      <c r="G334" s="10">
        <v>1867</v>
      </c>
      <c r="H334" s="10">
        <v>1940</v>
      </c>
      <c r="I334" s="11">
        <v>3.9100160685591898E-2</v>
      </c>
    </row>
    <row r="335" spans="3:9" s="1" customFormat="1" ht="15.4" customHeight="1" x14ac:dyDescent="0.15">
      <c r="C335" s="7" t="s">
        <v>597</v>
      </c>
      <c r="D335" s="8">
        <v>940</v>
      </c>
      <c r="E335" s="8">
        <v>910</v>
      </c>
      <c r="F335" s="9">
        <v>-3.1914893617021302E-2</v>
      </c>
      <c r="G335" s="8">
        <v>441</v>
      </c>
      <c r="H335" s="8">
        <v>457</v>
      </c>
      <c r="I335" s="9">
        <v>3.6281179138322003E-2</v>
      </c>
    </row>
    <row r="336" spans="3:9" s="1" customFormat="1" ht="15.4" customHeight="1" x14ac:dyDescent="0.15">
      <c r="C336" s="7" t="s">
        <v>598</v>
      </c>
      <c r="D336" s="10">
        <v>239</v>
      </c>
      <c r="E336" s="10">
        <v>228</v>
      </c>
      <c r="F336" s="11">
        <v>-4.6025104602510497E-2</v>
      </c>
      <c r="G336" s="10">
        <v>151</v>
      </c>
      <c r="H336" s="10">
        <v>160</v>
      </c>
      <c r="I336" s="11">
        <v>5.9602649006622502E-2</v>
      </c>
    </row>
    <row r="337" spans="3:9" s="1" customFormat="1" ht="15.4" customHeight="1" x14ac:dyDescent="0.15">
      <c r="C337" s="7" t="s">
        <v>599</v>
      </c>
      <c r="D337" s="8">
        <v>77</v>
      </c>
      <c r="E337" s="8">
        <v>73</v>
      </c>
      <c r="F337" s="9">
        <v>-5.1948051948051903E-2</v>
      </c>
      <c r="G337" s="8">
        <v>55</v>
      </c>
      <c r="H337" s="8">
        <v>68</v>
      </c>
      <c r="I337" s="9">
        <v>0.236363636363636</v>
      </c>
    </row>
    <row r="338" spans="3:9" s="1" customFormat="1" ht="15.4" customHeight="1" x14ac:dyDescent="0.15">
      <c r="C338" s="7" t="s">
        <v>600</v>
      </c>
      <c r="D338" s="10">
        <v>145</v>
      </c>
      <c r="E338" s="10">
        <v>130</v>
      </c>
      <c r="F338" s="11">
        <v>-0.10344827586206901</v>
      </c>
      <c r="G338" s="10">
        <v>9</v>
      </c>
      <c r="H338" s="10">
        <v>6</v>
      </c>
      <c r="I338" s="11">
        <v>-0.33333333333333298</v>
      </c>
    </row>
    <row r="339" spans="3:9" s="1" customFormat="1" ht="15.4" customHeight="1" x14ac:dyDescent="0.15">
      <c r="C339" s="7" t="s">
        <v>601</v>
      </c>
      <c r="D339" s="8">
        <v>276</v>
      </c>
      <c r="E339" s="8">
        <v>277</v>
      </c>
      <c r="F339" s="9">
        <v>3.6231884057971002E-3</v>
      </c>
      <c r="G339" s="8">
        <v>30</v>
      </c>
      <c r="H339" s="8">
        <v>54</v>
      </c>
      <c r="I339" s="9">
        <v>0.8</v>
      </c>
    </row>
    <row r="340" spans="3:9" s="1" customFormat="1" ht="15.4" customHeight="1" x14ac:dyDescent="0.15">
      <c r="C340" s="7" t="s">
        <v>602</v>
      </c>
      <c r="D340" s="10">
        <v>268</v>
      </c>
      <c r="E340" s="10">
        <v>261</v>
      </c>
      <c r="F340" s="11">
        <v>-2.6119402985074602E-2</v>
      </c>
      <c r="G340" s="10">
        <v>16</v>
      </c>
      <c r="H340" s="10">
        <v>6</v>
      </c>
      <c r="I340" s="11">
        <v>-0.625</v>
      </c>
    </row>
    <row r="341" spans="3:9" s="1" customFormat="1" ht="15.4" customHeight="1" x14ac:dyDescent="0.15">
      <c r="C341" s="7" t="s">
        <v>603</v>
      </c>
      <c r="D341" s="8">
        <v>710</v>
      </c>
      <c r="E341" s="8">
        <v>745</v>
      </c>
      <c r="F341" s="9">
        <v>4.92957746478873E-2</v>
      </c>
      <c r="G341" s="8">
        <v>3539</v>
      </c>
      <c r="H341" s="8">
        <v>3849</v>
      </c>
      <c r="I341" s="9">
        <v>8.7595365922576995E-2</v>
      </c>
    </row>
    <row r="342" spans="3:9" s="1" customFormat="1" ht="15.4" customHeight="1" x14ac:dyDescent="0.15">
      <c r="C342" s="7" t="s">
        <v>604</v>
      </c>
      <c r="D342" s="10">
        <v>119</v>
      </c>
      <c r="E342" s="10">
        <v>107</v>
      </c>
      <c r="F342" s="11">
        <v>-0.10084033613445401</v>
      </c>
      <c r="G342" s="10">
        <v>2</v>
      </c>
      <c r="H342" s="10">
        <v>3</v>
      </c>
      <c r="I342" s="11">
        <v>0.5</v>
      </c>
    </row>
    <row r="343" spans="3:9" s="1" customFormat="1" ht="15.4" customHeight="1" x14ac:dyDescent="0.15">
      <c r="C343" s="7" t="s">
        <v>605</v>
      </c>
      <c r="D343" s="8">
        <v>427</v>
      </c>
      <c r="E343" s="8">
        <v>407</v>
      </c>
      <c r="F343" s="9">
        <v>-4.6838407494145202E-2</v>
      </c>
      <c r="G343" s="8">
        <v>2273</v>
      </c>
      <c r="H343" s="8">
        <v>1984</v>
      </c>
      <c r="I343" s="9">
        <v>-0.12714474263088399</v>
      </c>
    </row>
    <row r="344" spans="3:9" s="1" customFormat="1" ht="15.4" customHeight="1" x14ac:dyDescent="0.15">
      <c r="C344" s="7" t="s">
        <v>606</v>
      </c>
      <c r="D344" s="10">
        <v>1095</v>
      </c>
      <c r="E344" s="10">
        <v>1192</v>
      </c>
      <c r="F344" s="11">
        <v>8.8584474885844797E-2</v>
      </c>
      <c r="G344" s="10">
        <v>932</v>
      </c>
      <c r="H344" s="10">
        <v>911</v>
      </c>
      <c r="I344" s="11">
        <v>-2.25321888412017E-2</v>
      </c>
    </row>
    <row r="345" spans="3:9" s="1" customFormat="1" ht="15.4" customHeight="1" x14ac:dyDescent="0.15">
      <c r="C345" s="7" t="s">
        <v>607</v>
      </c>
      <c r="D345" s="8"/>
      <c r="E345" s="8"/>
      <c r="F345" s="9"/>
      <c r="G345" s="8">
        <v>4</v>
      </c>
      <c r="H345" s="8">
        <v>4</v>
      </c>
      <c r="I345" s="9">
        <v>0</v>
      </c>
    </row>
    <row r="346" spans="3:9" s="1" customFormat="1" ht="15.4" customHeight="1" x14ac:dyDescent="0.15">
      <c r="C346" s="7" t="s">
        <v>608</v>
      </c>
      <c r="D346" s="10">
        <v>422</v>
      </c>
      <c r="E346" s="10">
        <v>400</v>
      </c>
      <c r="F346" s="11">
        <v>-5.2132701421801E-2</v>
      </c>
      <c r="G346" s="10">
        <v>360</v>
      </c>
      <c r="H346" s="10">
        <v>337</v>
      </c>
      <c r="I346" s="11">
        <v>-6.3888888888888898E-2</v>
      </c>
    </row>
    <row r="347" spans="3:9" s="1" customFormat="1" ht="15.4" customHeight="1" x14ac:dyDescent="0.15">
      <c r="C347" s="7" t="s">
        <v>609</v>
      </c>
      <c r="D347" s="8">
        <v>1227</v>
      </c>
      <c r="E347" s="8">
        <v>1087</v>
      </c>
      <c r="F347" s="9">
        <v>-0.114099429502852</v>
      </c>
      <c r="G347" s="8"/>
      <c r="H347" s="8"/>
      <c r="I347" s="9"/>
    </row>
    <row r="348" spans="3:9" s="1" customFormat="1" ht="15.4" customHeight="1" x14ac:dyDescent="0.15">
      <c r="C348" s="7" t="s">
        <v>610</v>
      </c>
      <c r="D348" s="10">
        <v>109</v>
      </c>
      <c r="E348" s="10">
        <v>118</v>
      </c>
      <c r="F348" s="11">
        <v>8.2568807339449601E-2</v>
      </c>
      <c r="G348" s="10"/>
      <c r="H348" s="10">
        <v>1</v>
      </c>
      <c r="I348" s="11"/>
    </row>
    <row r="349" spans="3:9" s="1" customFormat="1" ht="15.4" customHeight="1" x14ac:dyDescent="0.15">
      <c r="C349" s="7" t="s">
        <v>611</v>
      </c>
      <c r="D349" s="8">
        <v>1030</v>
      </c>
      <c r="E349" s="8">
        <v>1072</v>
      </c>
      <c r="F349" s="9">
        <v>4.0776699029126201E-2</v>
      </c>
      <c r="G349" s="8">
        <v>120</v>
      </c>
      <c r="H349" s="8">
        <v>130</v>
      </c>
      <c r="I349" s="9">
        <v>8.3333333333333301E-2</v>
      </c>
    </row>
    <row r="350" spans="3:9" s="1" customFormat="1" ht="15.4" customHeight="1" x14ac:dyDescent="0.15">
      <c r="C350" s="7" t="s">
        <v>612</v>
      </c>
      <c r="D350" s="10">
        <v>1381</v>
      </c>
      <c r="E350" s="10">
        <v>1349</v>
      </c>
      <c r="F350" s="11">
        <v>-2.3171614771904402E-2</v>
      </c>
      <c r="G350" s="10">
        <v>107</v>
      </c>
      <c r="H350" s="10">
        <v>64</v>
      </c>
      <c r="I350" s="11">
        <v>-0.401869158878505</v>
      </c>
    </row>
    <row r="351" spans="3:9" s="1" customFormat="1" ht="15.4" customHeight="1" x14ac:dyDescent="0.15">
      <c r="C351" s="7" t="s">
        <v>613</v>
      </c>
      <c r="D351" s="8">
        <v>1043</v>
      </c>
      <c r="E351" s="8">
        <v>1106</v>
      </c>
      <c r="F351" s="9">
        <v>6.0402684563758399E-2</v>
      </c>
      <c r="G351" s="8">
        <v>14</v>
      </c>
      <c r="H351" s="8">
        <v>6</v>
      </c>
      <c r="I351" s="9">
        <v>-0.57142857142857095</v>
      </c>
    </row>
    <row r="352" spans="3:9" s="1" customFormat="1" ht="15.4" customHeight="1" x14ac:dyDescent="0.15">
      <c r="C352" s="7" t="s">
        <v>614</v>
      </c>
      <c r="D352" s="10">
        <v>710</v>
      </c>
      <c r="E352" s="10">
        <v>713</v>
      </c>
      <c r="F352" s="11">
        <v>4.2253521126760602E-3</v>
      </c>
      <c r="G352" s="10">
        <v>15</v>
      </c>
      <c r="H352" s="10">
        <v>13</v>
      </c>
      <c r="I352" s="11">
        <v>-0.133333333333333</v>
      </c>
    </row>
    <row r="353" spans="3:9" s="1" customFormat="1" ht="15.4" customHeight="1" x14ac:dyDescent="0.15">
      <c r="C353" s="7" t="s">
        <v>615</v>
      </c>
      <c r="D353" s="8">
        <v>17756</v>
      </c>
      <c r="E353" s="8">
        <v>17692</v>
      </c>
      <c r="F353" s="9">
        <v>-3.6044154088758699E-3</v>
      </c>
      <c r="G353" s="8">
        <v>21517</v>
      </c>
      <c r="H353" s="8">
        <v>21335</v>
      </c>
      <c r="I353" s="9">
        <v>-8.4584282195473409E-3</v>
      </c>
    </row>
    <row r="354" spans="3:9" s="1" customFormat="1" ht="15.4" customHeight="1" x14ac:dyDescent="0.15">
      <c r="C354" s="7" t="s">
        <v>616</v>
      </c>
      <c r="D354" s="10">
        <v>1196</v>
      </c>
      <c r="E354" s="10">
        <v>1235</v>
      </c>
      <c r="F354" s="11">
        <v>3.2608695652173898E-2</v>
      </c>
      <c r="G354" s="10">
        <v>1981</v>
      </c>
      <c r="H354" s="10">
        <v>1843</v>
      </c>
      <c r="I354" s="11">
        <v>-6.9661786976274606E-2</v>
      </c>
    </row>
    <row r="355" spans="3:9" s="1" customFormat="1" ht="15.4" customHeight="1" x14ac:dyDescent="0.15">
      <c r="C355" s="7" t="s">
        <v>617</v>
      </c>
      <c r="D355" s="8">
        <v>651</v>
      </c>
      <c r="E355" s="8">
        <v>654</v>
      </c>
      <c r="F355" s="9">
        <v>4.6082949308755804E-3</v>
      </c>
      <c r="G355" s="8">
        <v>112</v>
      </c>
      <c r="H355" s="8">
        <v>104</v>
      </c>
      <c r="I355" s="9">
        <v>-7.1428571428571397E-2</v>
      </c>
    </row>
    <row r="356" spans="3:9" s="1" customFormat="1" ht="15.4" customHeight="1" x14ac:dyDescent="0.15">
      <c r="C356" s="7" t="s">
        <v>618</v>
      </c>
      <c r="D356" s="10">
        <v>132</v>
      </c>
      <c r="E356" s="10">
        <v>142</v>
      </c>
      <c r="F356" s="11">
        <v>7.5757575757575801E-2</v>
      </c>
      <c r="G356" s="10">
        <v>190</v>
      </c>
      <c r="H356" s="10">
        <v>126</v>
      </c>
      <c r="I356" s="11">
        <v>-0.336842105263158</v>
      </c>
    </row>
    <row r="357" spans="3:9" s="1" customFormat="1" ht="15.4" customHeight="1" x14ac:dyDescent="0.15">
      <c r="C357" s="7" t="s">
        <v>619</v>
      </c>
      <c r="D357" s="8">
        <v>126</v>
      </c>
      <c r="E357" s="8">
        <v>134</v>
      </c>
      <c r="F357" s="9">
        <v>6.3492063492063502E-2</v>
      </c>
      <c r="G357" s="8">
        <v>415</v>
      </c>
      <c r="H357" s="8">
        <v>517</v>
      </c>
      <c r="I357" s="9">
        <v>0.24578313253011999</v>
      </c>
    </row>
    <row r="358" spans="3:9" s="1" customFormat="1" ht="15.4" customHeight="1" x14ac:dyDescent="0.15">
      <c r="C358" s="7" t="s">
        <v>620</v>
      </c>
      <c r="D358" s="10">
        <v>566</v>
      </c>
      <c r="E358" s="10">
        <v>518</v>
      </c>
      <c r="F358" s="11">
        <v>-8.4805653710247397E-2</v>
      </c>
      <c r="G358" s="10">
        <v>1812</v>
      </c>
      <c r="H358" s="10">
        <v>2009</v>
      </c>
      <c r="I358" s="11">
        <v>0.108719646799117</v>
      </c>
    </row>
    <row r="359" spans="3:9" s="1" customFormat="1" ht="15.4" customHeight="1" x14ac:dyDescent="0.15">
      <c r="C359" s="7" t="s">
        <v>621</v>
      </c>
      <c r="D359" s="8">
        <v>1852</v>
      </c>
      <c r="E359" s="8">
        <v>1842</v>
      </c>
      <c r="F359" s="9">
        <v>-5.3995680345572299E-3</v>
      </c>
      <c r="G359" s="8">
        <v>14282</v>
      </c>
      <c r="H359" s="8">
        <v>14503</v>
      </c>
      <c r="I359" s="9">
        <v>1.5474023246043999E-2</v>
      </c>
    </row>
    <row r="360" spans="3:9" s="1" customFormat="1" ht="15.4" customHeight="1" x14ac:dyDescent="0.15">
      <c r="C360" s="7" t="s">
        <v>622</v>
      </c>
      <c r="D360" s="10">
        <v>359</v>
      </c>
      <c r="E360" s="10">
        <v>323</v>
      </c>
      <c r="F360" s="11">
        <v>-0.10027855153203299</v>
      </c>
      <c r="G360" s="10">
        <v>36</v>
      </c>
      <c r="H360" s="10">
        <v>16</v>
      </c>
      <c r="I360" s="11">
        <v>-0.55555555555555602</v>
      </c>
    </row>
    <row r="361" spans="3:9" s="1" customFormat="1" ht="15.4" customHeight="1" x14ac:dyDescent="0.15">
      <c r="C361" s="7" t="s">
        <v>623</v>
      </c>
      <c r="D361" s="8">
        <v>393</v>
      </c>
      <c r="E361" s="8">
        <v>327</v>
      </c>
      <c r="F361" s="9">
        <v>-0.16793893129771001</v>
      </c>
      <c r="G361" s="8">
        <v>161</v>
      </c>
      <c r="H361" s="8">
        <v>159</v>
      </c>
      <c r="I361" s="9">
        <v>-1.2422360248447201E-2</v>
      </c>
    </row>
    <row r="362" spans="3:9" s="1" customFormat="1" ht="15.4" customHeight="1" x14ac:dyDescent="0.15">
      <c r="C362" s="7" t="s">
        <v>624</v>
      </c>
      <c r="D362" s="10">
        <v>546</v>
      </c>
      <c r="E362" s="10">
        <v>497</v>
      </c>
      <c r="F362" s="11">
        <v>-8.9743589743589702E-2</v>
      </c>
      <c r="G362" s="10">
        <v>14</v>
      </c>
      <c r="H362" s="10">
        <v>12</v>
      </c>
      <c r="I362" s="11">
        <v>-0.14285714285714299</v>
      </c>
    </row>
    <row r="363" spans="3:9" s="1" customFormat="1" ht="15.4" customHeight="1" x14ac:dyDescent="0.15">
      <c r="C363" s="7" t="s">
        <v>625</v>
      </c>
      <c r="D363" s="8">
        <v>1749</v>
      </c>
      <c r="E363" s="8">
        <v>1621</v>
      </c>
      <c r="F363" s="9">
        <v>-7.3184676958261904E-2</v>
      </c>
      <c r="G363" s="8">
        <v>769</v>
      </c>
      <c r="H363" s="8">
        <v>717</v>
      </c>
      <c r="I363" s="9">
        <v>-6.7620286085825806E-2</v>
      </c>
    </row>
    <row r="364" spans="3:9" s="1" customFormat="1" ht="15.4" customHeight="1" x14ac:dyDescent="0.15">
      <c r="C364" s="7" t="s">
        <v>626</v>
      </c>
      <c r="D364" s="10">
        <v>1427</v>
      </c>
      <c r="E364" s="10">
        <v>1312</v>
      </c>
      <c r="F364" s="11">
        <v>-8.0588647512263495E-2</v>
      </c>
      <c r="G364" s="10"/>
      <c r="H364" s="10"/>
      <c r="I364" s="11"/>
    </row>
    <row r="365" spans="3:9" s="1" customFormat="1" ht="15.4" customHeight="1" x14ac:dyDescent="0.15">
      <c r="C365" s="7" t="s">
        <v>627</v>
      </c>
      <c r="D365" s="8">
        <v>19631</v>
      </c>
      <c r="E365" s="8">
        <v>18498</v>
      </c>
      <c r="F365" s="9">
        <v>-5.7714838775406202E-2</v>
      </c>
      <c r="G365" s="8"/>
      <c r="H365" s="8">
        <v>1</v>
      </c>
      <c r="I365" s="9"/>
    </row>
    <row r="366" spans="3:9" s="1" customFormat="1" ht="15.4" customHeight="1" x14ac:dyDescent="0.15">
      <c r="C366" s="7" t="s">
        <v>628</v>
      </c>
      <c r="D366" s="10">
        <v>3389</v>
      </c>
      <c r="E366" s="10">
        <v>3260</v>
      </c>
      <c r="F366" s="11">
        <v>-3.8064325759811203E-2</v>
      </c>
      <c r="G366" s="10">
        <v>2</v>
      </c>
      <c r="H366" s="10"/>
      <c r="I366" s="11">
        <v>-1</v>
      </c>
    </row>
    <row r="367" spans="3:9" s="1" customFormat="1" ht="15.4" customHeight="1" x14ac:dyDescent="0.15">
      <c r="C367" s="7" t="s">
        <v>629</v>
      </c>
      <c r="D367" s="8">
        <v>53788</v>
      </c>
      <c r="E367" s="8">
        <v>51891</v>
      </c>
      <c r="F367" s="9">
        <v>-3.5268089536699597E-2</v>
      </c>
      <c r="G367" s="8">
        <v>7</v>
      </c>
      <c r="H367" s="8">
        <v>6</v>
      </c>
      <c r="I367" s="9">
        <v>-0.14285714285714299</v>
      </c>
    </row>
    <row r="368" spans="3:9" s="1" customFormat="1" ht="15.4" customHeight="1" x14ac:dyDescent="0.15">
      <c r="C368" s="7" t="s">
        <v>630</v>
      </c>
      <c r="D368" s="10">
        <v>697</v>
      </c>
      <c r="E368" s="10">
        <v>664</v>
      </c>
      <c r="F368" s="11">
        <v>-4.73457675753228E-2</v>
      </c>
      <c r="G368" s="10">
        <v>1</v>
      </c>
      <c r="H368" s="10"/>
      <c r="I368" s="11">
        <v>-1</v>
      </c>
    </row>
    <row r="369" spans="3:9" s="1" customFormat="1" ht="15.4" customHeight="1" x14ac:dyDescent="0.15">
      <c r="C369" s="7" t="s">
        <v>631</v>
      </c>
      <c r="D369" s="8">
        <v>62</v>
      </c>
      <c r="E369" s="8">
        <v>49</v>
      </c>
      <c r="F369" s="9">
        <v>-0.209677419354839</v>
      </c>
      <c r="G369" s="8"/>
      <c r="H369" s="8"/>
      <c r="I369" s="9"/>
    </row>
    <row r="370" spans="3:9" s="1" customFormat="1" ht="15.4" customHeight="1" x14ac:dyDescent="0.15">
      <c r="C370" s="7" t="s">
        <v>632</v>
      </c>
      <c r="D370" s="10">
        <v>762</v>
      </c>
      <c r="E370" s="10">
        <v>839</v>
      </c>
      <c r="F370" s="11">
        <v>0.101049868766404</v>
      </c>
      <c r="G370" s="10">
        <v>53</v>
      </c>
      <c r="H370" s="10">
        <v>85</v>
      </c>
      <c r="I370" s="11">
        <v>0.60377358490566002</v>
      </c>
    </row>
    <row r="371" spans="3:9" s="1" customFormat="1" ht="15.4" customHeight="1" x14ac:dyDescent="0.15">
      <c r="C371" s="7" t="s">
        <v>633</v>
      </c>
      <c r="D371" s="8">
        <v>346</v>
      </c>
      <c r="E371" s="8">
        <v>356</v>
      </c>
      <c r="F371" s="9">
        <v>2.8901734104046201E-2</v>
      </c>
      <c r="G371" s="8">
        <v>262</v>
      </c>
      <c r="H371" s="8">
        <v>213</v>
      </c>
      <c r="I371" s="9">
        <v>-0.18702290076335901</v>
      </c>
    </row>
    <row r="372" spans="3:9" s="1" customFormat="1" ht="15.4" customHeight="1" x14ac:dyDescent="0.15">
      <c r="C372" s="7" t="s">
        <v>634</v>
      </c>
      <c r="D372" s="10">
        <v>1151</v>
      </c>
      <c r="E372" s="10">
        <v>1192</v>
      </c>
      <c r="F372" s="11">
        <v>3.5621198957428303E-2</v>
      </c>
      <c r="G372" s="10">
        <v>33</v>
      </c>
      <c r="H372" s="10">
        <v>36</v>
      </c>
      <c r="I372" s="11">
        <v>9.0909090909090898E-2</v>
      </c>
    </row>
    <row r="373" spans="3:9" s="1" customFormat="1" ht="15.4" customHeight="1" x14ac:dyDescent="0.15">
      <c r="C373" s="7" t="s">
        <v>635</v>
      </c>
      <c r="D373" s="8">
        <v>2434</v>
      </c>
      <c r="E373" s="8">
        <v>2210</v>
      </c>
      <c r="F373" s="9">
        <v>-9.2029580936729694E-2</v>
      </c>
      <c r="G373" s="8">
        <v>6</v>
      </c>
      <c r="H373" s="8">
        <v>4</v>
      </c>
      <c r="I373" s="9">
        <v>-0.33333333333333298</v>
      </c>
    </row>
    <row r="374" spans="3:9" s="1" customFormat="1" ht="15.4" customHeight="1" x14ac:dyDescent="0.15">
      <c r="C374" s="7" t="s">
        <v>636</v>
      </c>
      <c r="D374" s="10">
        <v>2108</v>
      </c>
      <c r="E374" s="10">
        <v>2193</v>
      </c>
      <c r="F374" s="11">
        <v>4.0322580645161303E-2</v>
      </c>
      <c r="G374" s="10">
        <v>789</v>
      </c>
      <c r="H374" s="10">
        <v>936</v>
      </c>
      <c r="I374" s="11">
        <v>0.186311787072243</v>
      </c>
    </row>
    <row r="375" spans="3:9" s="1" customFormat="1" ht="15.4" customHeight="1" x14ac:dyDescent="0.15">
      <c r="C375" s="7" t="s">
        <v>637</v>
      </c>
      <c r="D375" s="8">
        <v>3168</v>
      </c>
      <c r="E375" s="8">
        <v>2890</v>
      </c>
      <c r="F375" s="9">
        <v>-8.7752525252525193E-2</v>
      </c>
      <c r="G375" s="8">
        <v>16646</v>
      </c>
      <c r="H375" s="8">
        <v>15212</v>
      </c>
      <c r="I375" s="9">
        <v>-8.6146822059353603E-2</v>
      </c>
    </row>
    <row r="376" spans="3:9" s="1" customFormat="1" ht="15.4" customHeight="1" x14ac:dyDescent="0.15">
      <c r="C376" s="7" t="s">
        <v>638</v>
      </c>
      <c r="D376" s="10">
        <v>720</v>
      </c>
      <c r="E376" s="10">
        <v>610</v>
      </c>
      <c r="F376" s="11">
        <v>-0.15277777777777801</v>
      </c>
      <c r="G376" s="10"/>
      <c r="H376" s="10">
        <v>2</v>
      </c>
      <c r="I376" s="11"/>
    </row>
    <row r="377" spans="3:9" s="1" customFormat="1" ht="15.4" customHeight="1" x14ac:dyDescent="0.15">
      <c r="C377" s="7" t="s">
        <v>639</v>
      </c>
      <c r="D377" s="8">
        <v>3501</v>
      </c>
      <c r="E377" s="8">
        <v>3398</v>
      </c>
      <c r="F377" s="9">
        <v>-2.9420165666952301E-2</v>
      </c>
      <c r="G377" s="8">
        <v>59</v>
      </c>
      <c r="H377" s="8">
        <v>63</v>
      </c>
      <c r="I377" s="9">
        <v>6.7796610169491497E-2</v>
      </c>
    </row>
    <row r="378" spans="3:9" s="1" customFormat="1" ht="15.4" customHeight="1" x14ac:dyDescent="0.15">
      <c r="C378" s="7" t="s">
        <v>640</v>
      </c>
      <c r="D378" s="10">
        <v>2676</v>
      </c>
      <c r="E378" s="10">
        <v>2521</v>
      </c>
      <c r="F378" s="11">
        <v>-5.7922272047832603E-2</v>
      </c>
      <c r="G378" s="10">
        <v>430</v>
      </c>
      <c r="H378" s="10">
        <v>418</v>
      </c>
      <c r="I378" s="11">
        <v>-2.7906976744186001E-2</v>
      </c>
    </row>
    <row r="379" spans="3:9" s="1" customFormat="1" ht="15.4" customHeight="1" x14ac:dyDescent="0.15">
      <c r="C379" s="7" t="s">
        <v>641</v>
      </c>
      <c r="D379" s="8">
        <v>746</v>
      </c>
      <c r="E379" s="8">
        <v>721</v>
      </c>
      <c r="F379" s="9">
        <v>-3.3512064343163499E-2</v>
      </c>
      <c r="G379" s="8"/>
      <c r="H379" s="8"/>
      <c r="I379" s="9"/>
    </row>
    <row r="380" spans="3:9" s="1" customFormat="1" ht="15.4" customHeight="1" x14ac:dyDescent="0.15">
      <c r="C380" s="7" t="s">
        <v>642</v>
      </c>
      <c r="D380" s="10">
        <v>937</v>
      </c>
      <c r="E380" s="10">
        <v>879</v>
      </c>
      <c r="F380" s="11">
        <v>-6.1899679829242299E-2</v>
      </c>
      <c r="G380" s="10">
        <v>3</v>
      </c>
      <c r="H380" s="10">
        <v>2</v>
      </c>
      <c r="I380" s="11">
        <v>-0.33333333333333298</v>
      </c>
    </row>
    <row r="381" spans="3:9" s="1" customFormat="1" ht="15.4" customHeight="1" x14ac:dyDescent="0.15">
      <c r="C381" s="7" t="s">
        <v>643</v>
      </c>
      <c r="D381" s="8">
        <v>1495</v>
      </c>
      <c r="E381" s="8">
        <v>1445</v>
      </c>
      <c r="F381" s="9">
        <v>-3.3444816053511697E-2</v>
      </c>
      <c r="G381" s="8">
        <v>5</v>
      </c>
      <c r="H381" s="8">
        <v>5</v>
      </c>
      <c r="I381" s="9">
        <v>0</v>
      </c>
    </row>
    <row r="382" spans="3:9" s="1" customFormat="1" ht="15.4" customHeight="1" x14ac:dyDescent="0.15">
      <c r="C382" s="7" t="s">
        <v>644</v>
      </c>
      <c r="D382" s="10">
        <v>2802</v>
      </c>
      <c r="E382" s="10">
        <v>2563</v>
      </c>
      <c r="F382" s="11">
        <v>-8.5296216987865797E-2</v>
      </c>
      <c r="G382" s="10">
        <v>6</v>
      </c>
      <c r="H382" s="10">
        <v>2</v>
      </c>
      <c r="I382" s="11">
        <v>-0.66666666666666696</v>
      </c>
    </row>
    <row r="383" spans="3:9" s="1" customFormat="1" ht="15.4" customHeight="1" x14ac:dyDescent="0.15">
      <c r="C383" s="7" t="s">
        <v>645</v>
      </c>
      <c r="D383" s="8">
        <v>5083</v>
      </c>
      <c r="E383" s="8">
        <v>4870</v>
      </c>
      <c r="F383" s="9">
        <v>-4.1904387172929401E-2</v>
      </c>
      <c r="G383" s="8">
        <v>22</v>
      </c>
      <c r="H383" s="8">
        <v>30</v>
      </c>
      <c r="I383" s="9">
        <v>0.36363636363636398</v>
      </c>
    </row>
    <row r="384" spans="3:9" s="1" customFormat="1" ht="15.4" customHeight="1" x14ac:dyDescent="0.15">
      <c r="C384" s="7" t="s">
        <v>646</v>
      </c>
      <c r="D384" s="10">
        <v>4629</v>
      </c>
      <c r="E384" s="10">
        <v>4408</v>
      </c>
      <c r="F384" s="11">
        <v>-4.7742492979045099E-2</v>
      </c>
      <c r="G384" s="10">
        <v>19</v>
      </c>
      <c r="H384" s="10">
        <v>20</v>
      </c>
      <c r="I384" s="11">
        <v>5.2631578947368397E-2</v>
      </c>
    </row>
    <row r="385" spans="3:9" s="1" customFormat="1" ht="15.4" customHeight="1" x14ac:dyDescent="0.15">
      <c r="C385" s="7" t="s">
        <v>647</v>
      </c>
      <c r="D385" s="8">
        <v>66038</v>
      </c>
      <c r="E385" s="8">
        <v>63581</v>
      </c>
      <c r="F385" s="9">
        <v>-3.7205851176595299E-2</v>
      </c>
      <c r="G385" s="8">
        <v>3</v>
      </c>
      <c r="H385" s="8">
        <v>1</v>
      </c>
      <c r="I385" s="9">
        <v>-0.66666666666666696</v>
      </c>
    </row>
    <row r="386" spans="3:9" s="1" customFormat="1" ht="15.4" customHeight="1" x14ac:dyDescent="0.15">
      <c r="C386" s="7" t="s">
        <v>648</v>
      </c>
      <c r="D386" s="10">
        <v>204</v>
      </c>
      <c r="E386" s="10">
        <v>168</v>
      </c>
      <c r="F386" s="11">
        <v>-0.17647058823529399</v>
      </c>
      <c r="G386" s="10"/>
      <c r="H386" s="10"/>
      <c r="I386" s="11"/>
    </row>
    <row r="387" spans="3:9" s="1" customFormat="1" ht="15.4" customHeight="1" x14ac:dyDescent="0.15">
      <c r="C387" s="7" t="s">
        <v>649</v>
      </c>
      <c r="D387" s="8">
        <v>22</v>
      </c>
      <c r="E387" s="8">
        <v>19</v>
      </c>
      <c r="F387" s="9">
        <v>-0.13636363636363599</v>
      </c>
      <c r="G387" s="8"/>
      <c r="H387" s="8"/>
      <c r="I387" s="9"/>
    </row>
    <row r="388" spans="3:9" s="1" customFormat="1" ht="15.4" customHeight="1" x14ac:dyDescent="0.15">
      <c r="C388" s="7" t="s">
        <v>650</v>
      </c>
      <c r="D388" s="10">
        <v>707</v>
      </c>
      <c r="E388" s="10">
        <v>710</v>
      </c>
      <c r="F388" s="11">
        <v>4.2432814710042397E-3</v>
      </c>
      <c r="G388" s="10">
        <v>359</v>
      </c>
      <c r="H388" s="10">
        <v>327</v>
      </c>
      <c r="I388" s="11">
        <v>-8.9136490250696407E-2</v>
      </c>
    </row>
    <row r="389" spans="3:9" s="1" customFormat="1" ht="15.4" customHeight="1" x14ac:dyDescent="0.15">
      <c r="C389" s="7" t="s">
        <v>651</v>
      </c>
      <c r="D389" s="8">
        <v>6376</v>
      </c>
      <c r="E389" s="8">
        <v>6147</v>
      </c>
      <c r="F389" s="9">
        <v>-3.5915934755332501E-2</v>
      </c>
      <c r="G389" s="8">
        <v>545</v>
      </c>
      <c r="H389" s="8">
        <v>460</v>
      </c>
      <c r="I389" s="9">
        <v>-0.155963302752294</v>
      </c>
    </row>
    <row r="390" spans="3:9" s="1" customFormat="1" ht="15.4" customHeight="1" x14ac:dyDescent="0.15">
      <c r="C390" s="7" t="s">
        <v>652</v>
      </c>
      <c r="D390" s="10">
        <v>333</v>
      </c>
      <c r="E390" s="10">
        <v>358</v>
      </c>
      <c r="F390" s="11">
        <v>7.5075075075075104E-2</v>
      </c>
      <c r="G390" s="10">
        <v>113</v>
      </c>
      <c r="H390" s="10">
        <v>94</v>
      </c>
      <c r="I390" s="11">
        <v>-0.16814159292035399</v>
      </c>
    </row>
    <row r="391" spans="3:9" s="1" customFormat="1" ht="15.4" customHeight="1" x14ac:dyDescent="0.15">
      <c r="C391" s="7" t="s">
        <v>653</v>
      </c>
      <c r="D391" s="8">
        <v>1232</v>
      </c>
      <c r="E391" s="8">
        <v>1173</v>
      </c>
      <c r="F391" s="9">
        <v>-4.7889610389610399E-2</v>
      </c>
      <c r="G391" s="8">
        <v>72</v>
      </c>
      <c r="H391" s="8">
        <v>134</v>
      </c>
      <c r="I391" s="9">
        <v>0.86111111111111105</v>
      </c>
    </row>
    <row r="392" spans="3:9" s="1" customFormat="1" ht="15.4" customHeight="1" x14ac:dyDescent="0.15">
      <c r="C392" s="7" t="s">
        <v>654</v>
      </c>
      <c r="D392" s="10">
        <v>257</v>
      </c>
      <c r="E392" s="10">
        <v>197</v>
      </c>
      <c r="F392" s="11">
        <v>-0.23346303501945501</v>
      </c>
      <c r="G392" s="10">
        <v>137</v>
      </c>
      <c r="H392" s="10">
        <v>176</v>
      </c>
      <c r="I392" s="11">
        <v>0.28467153284671498</v>
      </c>
    </row>
    <row r="393" spans="3:9" s="1" customFormat="1" ht="15.4" customHeight="1" x14ac:dyDescent="0.15">
      <c r="C393" s="7" t="s">
        <v>655</v>
      </c>
      <c r="D393" s="8">
        <v>839</v>
      </c>
      <c r="E393" s="8">
        <v>801</v>
      </c>
      <c r="F393" s="9">
        <v>-4.52920143027414E-2</v>
      </c>
      <c r="G393" s="8">
        <v>377</v>
      </c>
      <c r="H393" s="8">
        <v>393</v>
      </c>
      <c r="I393" s="9">
        <v>4.24403183023873E-2</v>
      </c>
    </row>
    <row r="394" spans="3:9" s="1" customFormat="1" ht="15.4" customHeight="1" x14ac:dyDescent="0.15">
      <c r="C394" s="7" t="s">
        <v>656</v>
      </c>
      <c r="D394" s="10">
        <v>429</v>
      </c>
      <c r="E394" s="10">
        <v>448</v>
      </c>
      <c r="F394" s="11">
        <v>4.4289044289044302E-2</v>
      </c>
      <c r="G394" s="10">
        <v>40</v>
      </c>
      <c r="H394" s="10">
        <v>12</v>
      </c>
      <c r="I394" s="11">
        <v>-0.7</v>
      </c>
    </row>
    <row r="395" spans="3:9" s="1" customFormat="1" ht="15.4" customHeight="1" x14ac:dyDescent="0.15">
      <c r="C395" s="7" t="s">
        <v>657</v>
      </c>
      <c r="D395" s="8">
        <v>1456</v>
      </c>
      <c r="E395" s="8">
        <v>1503</v>
      </c>
      <c r="F395" s="9">
        <v>3.2280219780219797E-2</v>
      </c>
      <c r="G395" s="8">
        <v>907</v>
      </c>
      <c r="H395" s="8">
        <v>883</v>
      </c>
      <c r="I395" s="9">
        <v>-2.6460859977949301E-2</v>
      </c>
    </row>
    <row r="396" spans="3:9" s="1" customFormat="1" ht="15.4" customHeight="1" x14ac:dyDescent="0.15">
      <c r="C396" s="7" t="s">
        <v>658</v>
      </c>
      <c r="D396" s="10">
        <v>1607</v>
      </c>
      <c r="E396" s="10">
        <v>1513</v>
      </c>
      <c r="F396" s="11">
        <v>-5.84940883634101E-2</v>
      </c>
      <c r="G396" s="10">
        <v>280</v>
      </c>
      <c r="H396" s="10">
        <v>552</v>
      </c>
      <c r="I396" s="11">
        <v>0.97142857142857097</v>
      </c>
    </row>
    <row r="397" spans="3:9" s="1" customFormat="1" ht="15.4" customHeight="1" x14ac:dyDescent="0.15">
      <c r="C397" s="7" t="s">
        <v>659</v>
      </c>
      <c r="D397" s="8">
        <v>1615</v>
      </c>
      <c r="E397" s="8">
        <v>1398</v>
      </c>
      <c r="F397" s="9">
        <v>-0.13436532507739901</v>
      </c>
      <c r="G397" s="8">
        <v>590</v>
      </c>
      <c r="H397" s="8">
        <v>541</v>
      </c>
      <c r="I397" s="9">
        <v>-8.30508474576271E-2</v>
      </c>
    </row>
    <row r="398" spans="3:9" s="1" customFormat="1" ht="15.4" customHeight="1" x14ac:dyDescent="0.15">
      <c r="C398" s="7" t="s">
        <v>660</v>
      </c>
      <c r="D398" s="10">
        <v>101</v>
      </c>
      <c r="E398" s="10">
        <v>103</v>
      </c>
      <c r="F398" s="11">
        <v>1.9801980198019799E-2</v>
      </c>
      <c r="G398" s="10">
        <v>85</v>
      </c>
      <c r="H398" s="10">
        <v>4</v>
      </c>
      <c r="I398" s="11">
        <v>-0.95294117647058796</v>
      </c>
    </row>
    <row r="399" spans="3:9" s="1" customFormat="1" ht="15.4" customHeight="1" x14ac:dyDescent="0.15">
      <c r="C399" s="7" t="s">
        <v>661</v>
      </c>
      <c r="D399" s="8">
        <v>329</v>
      </c>
      <c r="E399" s="8">
        <v>289</v>
      </c>
      <c r="F399" s="9">
        <v>-0.121580547112462</v>
      </c>
      <c r="G399" s="8">
        <v>3</v>
      </c>
      <c r="H399" s="8"/>
      <c r="I399" s="9">
        <v>-1</v>
      </c>
    </row>
    <row r="400" spans="3:9" s="1" customFormat="1" ht="15.4" customHeight="1" x14ac:dyDescent="0.15">
      <c r="C400" s="7" t="s">
        <v>662</v>
      </c>
      <c r="D400" s="10">
        <v>1048</v>
      </c>
      <c r="E400" s="10">
        <v>849</v>
      </c>
      <c r="F400" s="11">
        <v>-0.18988549618320599</v>
      </c>
      <c r="G400" s="10">
        <v>30</v>
      </c>
      <c r="H400" s="10">
        <v>9</v>
      </c>
      <c r="I400" s="11">
        <v>-0.7</v>
      </c>
    </row>
    <row r="401" spans="3:9" s="1" customFormat="1" ht="15.4" customHeight="1" x14ac:dyDescent="0.15">
      <c r="C401" s="7" t="s">
        <v>663</v>
      </c>
      <c r="D401" s="8">
        <v>4104</v>
      </c>
      <c r="E401" s="8">
        <v>3454</v>
      </c>
      <c r="F401" s="9">
        <v>-0.15838206627680301</v>
      </c>
      <c r="G401" s="8">
        <v>2000</v>
      </c>
      <c r="H401" s="8">
        <v>1684</v>
      </c>
      <c r="I401" s="9">
        <v>-0.158</v>
      </c>
    </row>
    <row r="402" spans="3:9" s="1" customFormat="1" ht="15.4" customHeight="1" x14ac:dyDescent="0.15">
      <c r="C402" s="7" t="s">
        <v>664</v>
      </c>
      <c r="D402" s="10">
        <v>2368</v>
      </c>
      <c r="E402" s="10">
        <v>2646</v>
      </c>
      <c r="F402" s="11">
        <v>0.117398648648649</v>
      </c>
      <c r="G402" s="10">
        <v>200</v>
      </c>
      <c r="H402" s="10">
        <v>229</v>
      </c>
      <c r="I402" s="11">
        <v>0.14499999999999999</v>
      </c>
    </row>
    <row r="403" spans="3:9" s="1" customFormat="1" ht="15.4" customHeight="1" x14ac:dyDescent="0.15">
      <c r="C403" s="7" t="s">
        <v>665</v>
      </c>
      <c r="D403" s="8">
        <v>13121</v>
      </c>
      <c r="E403" s="8">
        <v>12264</v>
      </c>
      <c r="F403" s="9">
        <v>-6.5315143662830602E-2</v>
      </c>
      <c r="G403" s="8">
        <v>4996</v>
      </c>
      <c r="H403" s="8">
        <v>5996</v>
      </c>
      <c r="I403" s="9">
        <v>0.20016012810248199</v>
      </c>
    </row>
    <row r="404" spans="3:9" s="1" customFormat="1" ht="15.4" customHeight="1" x14ac:dyDescent="0.15">
      <c r="C404" s="7" t="s">
        <v>666</v>
      </c>
      <c r="D404" s="10">
        <v>1195</v>
      </c>
      <c r="E404" s="10">
        <v>963</v>
      </c>
      <c r="F404" s="11">
        <v>-0.194142259414226</v>
      </c>
      <c r="G404" s="10">
        <v>818</v>
      </c>
      <c r="H404" s="10">
        <v>800</v>
      </c>
      <c r="I404" s="11">
        <v>-2.2004889975550099E-2</v>
      </c>
    </row>
    <row r="405" spans="3:9" s="1" customFormat="1" ht="15.4" customHeight="1" x14ac:dyDescent="0.15">
      <c r="C405" s="7" t="s">
        <v>667</v>
      </c>
      <c r="D405" s="8">
        <v>486</v>
      </c>
      <c r="E405" s="8">
        <v>469</v>
      </c>
      <c r="F405" s="9">
        <v>-3.4979423868312799E-2</v>
      </c>
      <c r="G405" s="8">
        <v>245</v>
      </c>
      <c r="H405" s="8">
        <v>172</v>
      </c>
      <c r="I405" s="9">
        <v>-0.29795918367346902</v>
      </c>
    </row>
    <row r="406" spans="3:9" s="1" customFormat="1" ht="15.4" customHeight="1" x14ac:dyDescent="0.15">
      <c r="C406" s="7" t="s">
        <v>668</v>
      </c>
      <c r="D406" s="10">
        <v>242</v>
      </c>
      <c r="E406" s="10">
        <v>251</v>
      </c>
      <c r="F406" s="11">
        <v>3.71900826446281E-2</v>
      </c>
      <c r="G406" s="10">
        <v>3</v>
      </c>
      <c r="H406" s="10">
        <v>29</v>
      </c>
      <c r="I406" s="11">
        <v>8.6666666666666696</v>
      </c>
    </row>
    <row r="407" spans="3:9" s="1" customFormat="1" ht="15.4" customHeight="1" x14ac:dyDescent="0.15">
      <c r="C407" s="7" t="s">
        <v>669</v>
      </c>
      <c r="D407" s="8">
        <v>306</v>
      </c>
      <c r="E407" s="8">
        <v>282</v>
      </c>
      <c r="F407" s="9">
        <v>-7.8431372549019607E-2</v>
      </c>
      <c r="G407" s="8">
        <v>46</v>
      </c>
      <c r="H407" s="8">
        <v>40</v>
      </c>
      <c r="I407" s="9">
        <v>-0.13043478260869601</v>
      </c>
    </row>
    <row r="408" spans="3:9" s="1" customFormat="1" ht="15.4" customHeight="1" x14ac:dyDescent="0.15">
      <c r="C408" s="7" t="s">
        <v>670</v>
      </c>
      <c r="D408" s="10">
        <v>251</v>
      </c>
      <c r="E408" s="10">
        <v>218</v>
      </c>
      <c r="F408" s="11">
        <v>-0.131474103585657</v>
      </c>
      <c r="G408" s="10"/>
      <c r="H408" s="10"/>
      <c r="I408" s="11"/>
    </row>
    <row r="409" spans="3:9" s="1" customFormat="1" ht="15.4" customHeight="1" x14ac:dyDescent="0.15">
      <c r="C409" s="7" t="s">
        <v>671</v>
      </c>
      <c r="D409" s="8">
        <v>649</v>
      </c>
      <c r="E409" s="8">
        <v>651</v>
      </c>
      <c r="F409" s="9">
        <v>3.08166409861325E-3</v>
      </c>
      <c r="G409" s="8">
        <v>31</v>
      </c>
      <c r="H409" s="8">
        <v>11</v>
      </c>
      <c r="I409" s="9">
        <v>-0.64516129032258096</v>
      </c>
    </row>
    <row r="410" spans="3:9" s="1" customFormat="1" ht="15.4" customHeight="1" x14ac:dyDescent="0.15">
      <c r="C410" s="7" t="s">
        <v>672</v>
      </c>
      <c r="D410" s="10">
        <v>695</v>
      </c>
      <c r="E410" s="10">
        <v>705</v>
      </c>
      <c r="F410" s="11">
        <v>1.4388489208633099E-2</v>
      </c>
      <c r="G410" s="10"/>
      <c r="H410" s="10">
        <v>2</v>
      </c>
      <c r="I410" s="11"/>
    </row>
    <row r="411" spans="3:9" s="1" customFormat="1" ht="15.4" customHeight="1" x14ac:dyDescent="0.15">
      <c r="C411" s="7" t="s">
        <v>673</v>
      </c>
      <c r="D411" s="8">
        <v>975</v>
      </c>
      <c r="E411" s="8">
        <v>1017</v>
      </c>
      <c r="F411" s="9">
        <v>4.3076923076923103E-2</v>
      </c>
      <c r="G411" s="8">
        <v>6</v>
      </c>
      <c r="H411" s="8">
        <v>2</v>
      </c>
      <c r="I411" s="9">
        <v>-0.66666666666666696</v>
      </c>
    </row>
    <row r="412" spans="3:9" s="1" customFormat="1" ht="15.4" customHeight="1" x14ac:dyDescent="0.15">
      <c r="C412" s="7" t="s">
        <v>674</v>
      </c>
      <c r="D412" s="10">
        <v>880</v>
      </c>
      <c r="E412" s="10">
        <v>799</v>
      </c>
      <c r="F412" s="11">
        <v>-9.20454545454545E-2</v>
      </c>
      <c r="G412" s="10">
        <v>2</v>
      </c>
      <c r="H412" s="10">
        <v>2</v>
      </c>
      <c r="I412" s="11">
        <v>0</v>
      </c>
    </row>
    <row r="413" spans="3:9" s="1" customFormat="1" ht="15.4" customHeight="1" x14ac:dyDescent="0.15">
      <c r="C413" s="7" t="s">
        <v>675</v>
      </c>
      <c r="D413" s="8">
        <v>2493</v>
      </c>
      <c r="E413" s="8">
        <v>2481</v>
      </c>
      <c r="F413" s="9">
        <v>-4.81347773766546E-3</v>
      </c>
      <c r="G413" s="8">
        <v>5</v>
      </c>
      <c r="H413" s="8">
        <v>2</v>
      </c>
      <c r="I413" s="9">
        <v>-0.6</v>
      </c>
    </row>
    <row r="414" spans="3:9" s="1" customFormat="1" ht="15.4" customHeight="1" x14ac:dyDescent="0.15">
      <c r="C414" s="7" t="s">
        <v>676</v>
      </c>
      <c r="D414" s="10">
        <v>2563</v>
      </c>
      <c r="E414" s="10">
        <v>2527</v>
      </c>
      <c r="F414" s="11">
        <v>-1.4046039797112801E-2</v>
      </c>
      <c r="G414" s="10">
        <v>118</v>
      </c>
      <c r="H414" s="10">
        <v>206</v>
      </c>
      <c r="I414" s="11">
        <v>0.74576271186440701</v>
      </c>
    </row>
    <row r="415" spans="3:9" s="1" customFormat="1" ht="15.4" customHeight="1" x14ac:dyDescent="0.15">
      <c r="C415" s="7" t="s">
        <v>677</v>
      </c>
      <c r="D415" s="8">
        <v>117</v>
      </c>
      <c r="E415" s="8">
        <v>115</v>
      </c>
      <c r="F415" s="9">
        <v>-1.7094017094017099E-2</v>
      </c>
      <c r="G415" s="8">
        <v>7</v>
      </c>
      <c r="H415" s="8">
        <v>9</v>
      </c>
      <c r="I415" s="9">
        <v>0.28571428571428598</v>
      </c>
    </row>
    <row r="416" spans="3:9" s="1" customFormat="1" ht="15.4" customHeight="1" x14ac:dyDescent="0.15">
      <c r="C416" s="7" t="s">
        <v>678</v>
      </c>
      <c r="D416" s="10">
        <v>1489</v>
      </c>
      <c r="E416" s="10">
        <v>1419</v>
      </c>
      <c r="F416" s="11">
        <v>-4.7011417058428498E-2</v>
      </c>
      <c r="G416" s="10">
        <v>123</v>
      </c>
      <c r="H416" s="10">
        <v>86</v>
      </c>
      <c r="I416" s="11">
        <v>-0.30081300813008099</v>
      </c>
    </row>
    <row r="417" spans="3:9" s="1" customFormat="1" ht="15.4" customHeight="1" x14ac:dyDescent="0.15">
      <c r="C417" s="7" t="s">
        <v>679</v>
      </c>
      <c r="D417" s="8">
        <v>519</v>
      </c>
      <c r="E417" s="8">
        <v>575</v>
      </c>
      <c r="F417" s="9">
        <v>0.107899807321773</v>
      </c>
      <c r="G417" s="8">
        <v>149</v>
      </c>
      <c r="H417" s="8">
        <v>274</v>
      </c>
      <c r="I417" s="9">
        <v>0.83892617449664397</v>
      </c>
    </row>
    <row r="418" spans="3:9" s="1" customFormat="1" ht="15.4" customHeight="1" x14ac:dyDescent="0.15">
      <c r="C418" s="7" t="s">
        <v>680</v>
      </c>
      <c r="D418" s="10">
        <v>1298</v>
      </c>
      <c r="E418" s="10">
        <v>1192</v>
      </c>
      <c r="F418" s="11">
        <v>-8.1664098613251093E-2</v>
      </c>
      <c r="G418" s="10">
        <v>344</v>
      </c>
      <c r="H418" s="10">
        <v>157</v>
      </c>
      <c r="I418" s="11">
        <v>-0.543604651162791</v>
      </c>
    </row>
    <row r="419" spans="3:9" s="1" customFormat="1" ht="15.4" customHeight="1" x14ac:dyDescent="0.15">
      <c r="C419" s="7" t="s">
        <v>681</v>
      </c>
      <c r="D419" s="8">
        <v>5251</v>
      </c>
      <c r="E419" s="8">
        <v>5048</v>
      </c>
      <c r="F419" s="9">
        <v>-3.8659302989906698E-2</v>
      </c>
      <c r="G419" s="8">
        <v>6637</v>
      </c>
      <c r="H419" s="8">
        <v>6303</v>
      </c>
      <c r="I419" s="9">
        <v>-5.0323941539852299E-2</v>
      </c>
    </row>
    <row r="420" spans="3:9" s="1" customFormat="1" ht="15.4" customHeight="1" x14ac:dyDescent="0.15">
      <c r="C420" s="7" t="s">
        <v>682</v>
      </c>
      <c r="D420" s="10">
        <v>3440</v>
      </c>
      <c r="E420" s="10">
        <v>3302</v>
      </c>
      <c r="F420" s="11">
        <v>-4.0116279069767398E-2</v>
      </c>
      <c r="G420" s="10">
        <v>665</v>
      </c>
      <c r="H420" s="10">
        <v>543</v>
      </c>
      <c r="I420" s="11">
        <v>-0.18345864661654099</v>
      </c>
    </row>
    <row r="421" spans="3:9" s="1" customFormat="1" ht="15.4" customHeight="1" x14ac:dyDescent="0.15">
      <c r="C421" s="7" t="s">
        <v>683</v>
      </c>
      <c r="D421" s="8">
        <v>13833</v>
      </c>
      <c r="E421" s="8">
        <v>13552</v>
      </c>
      <c r="F421" s="9">
        <v>-2.03137424998193E-2</v>
      </c>
      <c r="G421" s="8">
        <v>6486</v>
      </c>
      <c r="H421" s="8">
        <v>5113</v>
      </c>
      <c r="I421" s="9">
        <v>-0.21168670983657101</v>
      </c>
    </row>
    <row r="422" spans="3:9" s="1" customFormat="1" ht="15.4" customHeight="1" x14ac:dyDescent="0.15">
      <c r="C422" s="7" t="s">
        <v>684</v>
      </c>
      <c r="D422" s="10">
        <v>620</v>
      </c>
      <c r="E422" s="10">
        <v>685</v>
      </c>
      <c r="F422" s="11">
        <v>0.104838709677419</v>
      </c>
      <c r="G422" s="10">
        <v>490</v>
      </c>
      <c r="H422" s="10">
        <v>538</v>
      </c>
      <c r="I422" s="11">
        <v>9.7959183673469397E-2</v>
      </c>
    </row>
    <row r="423" spans="3:9" s="1" customFormat="1" ht="15.4" customHeight="1" x14ac:dyDescent="0.15">
      <c r="C423" s="7" t="s">
        <v>685</v>
      </c>
      <c r="D423" s="8">
        <v>649</v>
      </c>
      <c r="E423" s="8">
        <v>637</v>
      </c>
      <c r="F423" s="9">
        <v>-1.8489984591679502E-2</v>
      </c>
      <c r="G423" s="8">
        <v>1381</v>
      </c>
      <c r="H423" s="8">
        <v>1667</v>
      </c>
      <c r="I423" s="9">
        <v>0.207096307023896</v>
      </c>
    </row>
    <row r="424" spans="3:9" s="1" customFormat="1" ht="15.4" customHeight="1" x14ac:dyDescent="0.15">
      <c r="C424" s="7" t="s">
        <v>686</v>
      </c>
      <c r="D424" s="10">
        <v>266</v>
      </c>
      <c r="E424" s="10">
        <v>214</v>
      </c>
      <c r="F424" s="11">
        <v>-0.19548872180451099</v>
      </c>
      <c r="G424" s="10">
        <v>4</v>
      </c>
      <c r="H424" s="10"/>
      <c r="I424" s="11">
        <v>-1</v>
      </c>
    </row>
    <row r="425" spans="3:9" s="1" customFormat="1" ht="15.4" customHeight="1" x14ac:dyDescent="0.15">
      <c r="C425" s="7" t="s">
        <v>687</v>
      </c>
      <c r="D425" s="8">
        <v>219</v>
      </c>
      <c r="E425" s="8">
        <v>218</v>
      </c>
      <c r="F425" s="9">
        <v>-4.5662100456621002E-3</v>
      </c>
      <c r="G425" s="8">
        <v>79</v>
      </c>
      <c r="H425" s="8">
        <v>55</v>
      </c>
      <c r="I425" s="9">
        <v>-0.30379746835443</v>
      </c>
    </row>
    <row r="426" spans="3:9" s="1" customFormat="1" ht="15.4" customHeight="1" x14ac:dyDescent="0.15">
      <c r="C426" s="7" t="s">
        <v>688</v>
      </c>
      <c r="D426" s="10">
        <v>297</v>
      </c>
      <c r="E426" s="10">
        <v>310</v>
      </c>
      <c r="F426" s="11">
        <v>4.3771043771043801E-2</v>
      </c>
      <c r="G426" s="10">
        <v>45</v>
      </c>
      <c r="H426" s="10">
        <v>38</v>
      </c>
      <c r="I426" s="11">
        <v>-0.155555555555556</v>
      </c>
    </row>
    <row r="427" spans="3:9" s="1" customFormat="1" ht="15.4" customHeight="1" x14ac:dyDescent="0.15">
      <c r="C427" s="7" t="s">
        <v>689</v>
      </c>
      <c r="D427" s="8">
        <v>706</v>
      </c>
      <c r="E427" s="8">
        <v>602</v>
      </c>
      <c r="F427" s="9">
        <v>-0.14730878186968799</v>
      </c>
      <c r="G427" s="8">
        <v>146</v>
      </c>
      <c r="H427" s="8">
        <v>150</v>
      </c>
      <c r="I427" s="9">
        <v>2.7397260273972601E-2</v>
      </c>
    </row>
    <row r="428" spans="3:9" s="1" customFormat="1" ht="15.4" customHeight="1" x14ac:dyDescent="0.15">
      <c r="C428" s="7" t="s">
        <v>690</v>
      </c>
      <c r="D428" s="10">
        <v>658</v>
      </c>
      <c r="E428" s="10">
        <v>608</v>
      </c>
      <c r="F428" s="11">
        <v>-7.5987841945288806E-2</v>
      </c>
      <c r="G428" s="10">
        <v>4</v>
      </c>
      <c r="H428" s="10">
        <v>13</v>
      </c>
      <c r="I428" s="11">
        <v>2.25</v>
      </c>
    </row>
    <row r="429" spans="3:9" s="1" customFormat="1" ht="15.4" customHeight="1" x14ac:dyDescent="0.15">
      <c r="C429" s="7" t="s">
        <v>691</v>
      </c>
      <c r="D429" s="8">
        <v>1917</v>
      </c>
      <c r="E429" s="8">
        <v>1785</v>
      </c>
      <c r="F429" s="9">
        <v>-6.8857589984350501E-2</v>
      </c>
      <c r="G429" s="8">
        <v>352</v>
      </c>
      <c r="H429" s="8">
        <v>320</v>
      </c>
      <c r="I429" s="9">
        <v>-9.0909090909090898E-2</v>
      </c>
    </row>
    <row r="430" spans="3:9" s="1" customFormat="1" ht="15.4" customHeight="1" x14ac:dyDescent="0.15">
      <c r="C430" s="7" t="s">
        <v>692</v>
      </c>
      <c r="D430" s="10">
        <v>148</v>
      </c>
      <c r="E430" s="10">
        <v>150</v>
      </c>
      <c r="F430" s="11">
        <v>1.35135135135135E-2</v>
      </c>
      <c r="G430" s="10"/>
      <c r="H430" s="10"/>
      <c r="I430" s="11"/>
    </row>
    <row r="431" spans="3:9" s="1" customFormat="1" ht="15.4" customHeight="1" x14ac:dyDescent="0.15">
      <c r="C431" s="7" t="s">
        <v>693</v>
      </c>
      <c r="D431" s="8">
        <v>393</v>
      </c>
      <c r="E431" s="8">
        <v>394</v>
      </c>
      <c r="F431" s="9">
        <v>2.5445292620865098E-3</v>
      </c>
      <c r="G431" s="8">
        <v>14</v>
      </c>
      <c r="H431" s="8">
        <v>11</v>
      </c>
      <c r="I431" s="9">
        <v>-0.214285714285714</v>
      </c>
    </row>
    <row r="432" spans="3:9" s="1" customFormat="1" ht="15.4" customHeight="1" x14ac:dyDescent="0.15">
      <c r="C432" s="7" t="s">
        <v>694</v>
      </c>
      <c r="D432" s="10">
        <v>411</v>
      </c>
      <c r="E432" s="10">
        <v>411</v>
      </c>
      <c r="F432" s="11">
        <v>0</v>
      </c>
      <c r="G432" s="10">
        <v>7</v>
      </c>
      <c r="H432" s="10">
        <v>5</v>
      </c>
      <c r="I432" s="11">
        <v>-0.28571428571428598</v>
      </c>
    </row>
    <row r="433" spans="3:9" s="1" customFormat="1" ht="15.4" customHeight="1" x14ac:dyDescent="0.15">
      <c r="C433" s="7" t="s">
        <v>695</v>
      </c>
      <c r="D433" s="8">
        <v>113</v>
      </c>
      <c r="E433" s="8">
        <v>101</v>
      </c>
      <c r="F433" s="9">
        <v>-0.106194690265487</v>
      </c>
      <c r="G433" s="8"/>
      <c r="H433" s="8">
        <v>8</v>
      </c>
      <c r="I433" s="9"/>
    </row>
    <row r="434" spans="3:9" s="1" customFormat="1" ht="15.4" customHeight="1" x14ac:dyDescent="0.15">
      <c r="C434" s="7" t="s">
        <v>696</v>
      </c>
      <c r="D434" s="10">
        <v>120</v>
      </c>
      <c r="E434" s="10">
        <v>97</v>
      </c>
      <c r="F434" s="11">
        <v>-0.19166666666666701</v>
      </c>
      <c r="G434" s="10">
        <v>28</v>
      </c>
      <c r="H434" s="10">
        <v>14</v>
      </c>
      <c r="I434" s="11">
        <v>-0.5</v>
      </c>
    </row>
    <row r="435" spans="3:9" s="1" customFormat="1" ht="15.4" customHeight="1" x14ac:dyDescent="0.15">
      <c r="C435" s="7" t="s">
        <v>697</v>
      </c>
      <c r="D435" s="8">
        <v>501</v>
      </c>
      <c r="E435" s="8">
        <v>537</v>
      </c>
      <c r="F435" s="9">
        <v>7.1856287425149698E-2</v>
      </c>
      <c r="G435" s="8">
        <v>2</v>
      </c>
      <c r="H435" s="8">
        <v>1</v>
      </c>
      <c r="I435" s="9">
        <v>-0.5</v>
      </c>
    </row>
    <row r="436" spans="3:9" s="1" customFormat="1" ht="15.4" customHeight="1" x14ac:dyDescent="0.15">
      <c r="C436" s="7" t="s">
        <v>698</v>
      </c>
      <c r="D436" s="10">
        <v>775</v>
      </c>
      <c r="E436" s="10">
        <v>692</v>
      </c>
      <c r="F436" s="11">
        <v>-0.107096774193548</v>
      </c>
      <c r="G436" s="10">
        <v>53</v>
      </c>
      <c r="H436" s="10">
        <v>99</v>
      </c>
      <c r="I436" s="11">
        <v>0.86792452830188704</v>
      </c>
    </row>
    <row r="437" spans="3:9" s="1" customFormat="1" ht="15.4" customHeight="1" x14ac:dyDescent="0.15">
      <c r="C437" s="7" t="s">
        <v>699</v>
      </c>
      <c r="D437" s="8">
        <v>389</v>
      </c>
      <c r="E437" s="8">
        <v>346</v>
      </c>
      <c r="F437" s="9">
        <v>-0.110539845758355</v>
      </c>
      <c r="G437" s="8">
        <v>46</v>
      </c>
      <c r="H437" s="8">
        <v>71</v>
      </c>
      <c r="I437" s="9">
        <v>0.54347826086956497</v>
      </c>
    </row>
    <row r="438" spans="3:9" s="1" customFormat="1" ht="15.4" customHeight="1" x14ac:dyDescent="0.15">
      <c r="C438" s="7" t="s">
        <v>700</v>
      </c>
      <c r="D438" s="10">
        <v>519</v>
      </c>
      <c r="E438" s="10">
        <v>534</v>
      </c>
      <c r="F438" s="11">
        <v>2.8901734104046201E-2</v>
      </c>
      <c r="G438" s="10">
        <v>4</v>
      </c>
      <c r="H438" s="10">
        <v>5</v>
      </c>
      <c r="I438" s="11">
        <v>0.25</v>
      </c>
    </row>
    <row r="439" spans="3:9" s="1" customFormat="1" ht="15.4" customHeight="1" x14ac:dyDescent="0.15">
      <c r="C439" s="7" t="s">
        <v>701</v>
      </c>
      <c r="D439" s="8">
        <v>1555</v>
      </c>
      <c r="E439" s="8">
        <v>1805</v>
      </c>
      <c r="F439" s="9">
        <v>0.16077170418006401</v>
      </c>
      <c r="G439" s="8">
        <v>140</v>
      </c>
      <c r="H439" s="8">
        <v>143</v>
      </c>
      <c r="I439" s="9">
        <v>2.1428571428571401E-2</v>
      </c>
    </row>
    <row r="440" spans="3:9" s="1" customFormat="1" ht="15.4" customHeight="1" x14ac:dyDescent="0.15">
      <c r="C440" s="7" t="s">
        <v>702</v>
      </c>
      <c r="D440" s="10">
        <v>100</v>
      </c>
      <c r="E440" s="10">
        <v>82</v>
      </c>
      <c r="F440" s="11">
        <v>-0.18</v>
      </c>
      <c r="G440" s="10">
        <v>2</v>
      </c>
      <c r="H440" s="10"/>
      <c r="I440" s="11">
        <v>-1</v>
      </c>
    </row>
    <row r="441" spans="3:9" s="1" customFormat="1" ht="15.4" customHeight="1" x14ac:dyDescent="0.15">
      <c r="C441" s="7" t="s">
        <v>703</v>
      </c>
      <c r="D441" s="8">
        <v>305</v>
      </c>
      <c r="E441" s="8">
        <v>245</v>
      </c>
      <c r="F441" s="9">
        <v>-0.19672131147541</v>
      </c>
      <c r="G441" s="8">
        <v>41</v>
      </c>
      <c r="H441" s="8">
        <v>12</v>
      </c>
      <c r="I441" s="9">
        <v>-0.707317073170732</v>
      </c>
    </row>
    <row r="442" spans="3:9" s="1" customFormat="1" ht="15.4" customHeight="1" x14ac:dyDescent="0.15">
      <c r="C442" s="7" t="s">
        <v>704</v>
      </c>
      <c r="D442" s="10">
        <v>4928</v>
      </c>
      <c r="E442" s="10">
        <v>4921</v>
      </c>
      <c r="F442" s="11">
        <v>-1.42045454545455E-3</v>
      </c>
      <c r="G442" s="10">
        <v>2662</v>
      </c>
      <c r="H442" s="10">
        <v>3503</v>
      </c>
      <c r="I442" s="11">
        <v>0.31592787377911302</v>
      </c>
    </row>
    <row r="443" spans="3:9" s="1" customFormat="1" ht="15.4" customHeight="1" x14ac:dyDescent="0.15">
      <c r="C443" s="7" t="s">
        <v>705</v>
      </c>
      <c r="D443" s="8">
        <v>1975</v>
      </c>
      <c r="E443" s="8">
        <v>1577</v>
      </c>
      <c r="F443" s="9">
        <v>-0.20151898734177201</v>
      </c>
      <c r="G443" s="8">
        <v>18</v>
      </c>
      <c r="H443" s="8">
        <v>78</v>
      </c>
      <c r="I443" s="9">
        <v>3.3333333333333299</v>
      </c>
    </row>
    <row r="444" spans="3:9" s="1" customFormat="1" ht="15.4" customHeight="1" x14ac:dyDescent="0.15">
      <c r="C444" s="7" t="s">
        <v>706</v>
      </c>
      <c r="D444" s="10">
        <v>3733</v>
      </c>
      <c r="E444" s="10">
        <v>3489</v>
      </c>
      <c r="F444" s="11">
        <v>-6.5362978837396196E-2</v>
      </c>
      <c r="G444" s="10">
        <v>119</v>
      </c>
      <c r="H444" s="10">
        <v>74</v>
      </c>
      <c r="I444" s="11">
        <v>-0.378151260504202</v>
      </c>
    </row>
    <row r="445" spans="3:9" s="1" customFormat="1" ht="15.4" customHeight="1" x14ac:dyDescent="0.15">
      <c r="C445" s="7" t="s">
        <v>707</v>
      </c>
      <c r="D445" s="8">
        <v>2245</v>
      </c>
      <c r="E445" s="8">
        <v>2096</v>
      </c>
      <c r="F445" s="9">
        <v>-6.6369710467705997E-2</v>
      </c>
      <c r="G445" s="8">
        <v>346</v>
      </c>
      <c r="H445" s="8">
        <v>266</v>
      </c>
      <c r="I445" s="9">
        <v>-0.23121387283236999</v>
      </c>
    </row>
    <row r="446" spans="3:9" s="1" customFormat="1" ht="15.4" customHeight="1" x14ac:dyDescent="0.15">
      <c r="C446" s="7" t="s">
        <v>708</v>
      </c>
      <c r="D446" s="10">
        <v>64</v>
      </c>
      <c r="E446" s="10">
        <v>65</v>
      </c>
      <c r="F446" s="11">
        <v>1.5625E-2</v>
      </c>
      <c r="G446" s="10">
        <v>284</v>
      </c>
      <c r="H446" s="10">
        <v>235</v>
      </c>
      <c r="I446" s="11">
        <v>-0.17253521126760599</v>
      </c>
    </row>
    <row r="447" spans="3:9" s="1" customFormat="1" ht="15.4" customHeight="1" x14ac:dyDescent="0.15">
      <c r="C447" s="7" t="s">
        <v>709</v>
      </c>
      <c r="D447" s="8">
        <v>962</v>
      </c>
      <c r="E447" s="8">
        <v>851</v>
      </c>
      <c r="F447" s="9">
        <v>-0.115384615384615</v>
      </c>
      <c r="G447" s="8">
        <v>5710</v>
      </c>
      <c r="H447" s="8">
        <v>5845</v>
      </c>
      <c r="I447" s="9">
        <v>2.3642732049036799E-2</v>
      </c>
    </row>
    <row r="448" spans="3:9" s="1" customFormat="1" ht="15.4" customHeight="1" x14ac:dyDescent="0.15">
      <c r="C448" s="7" t="s">
        <v>710</v>
      </c>
      <c r="D448" s="10">
        <v>16518</v>
      </c>
      <c r="E448" s="10">
        <v>17311</v>
      </c>
      <c r="F448" s="11">
        <v>4.8008233442305398E-2</v>
      </c>
      <c r="G448" s="10">
        <v>9260</v>
      </c>
      <c r="H448" s="10">
        <v>7945</v>
      </c>
      <c r="I448" s="11">
        <v>-0.14200863930885499</v>
      </c>
    </row>
    <row r="449" spans="3:9" s="1" customFormat="1" ht="15.4" customHeight="1" x14ac:dyDescent="0.15">
      <c r="C449" s="7" t="s">
        <v>711</v>
      </c>
      <c r="D449" s="8">
        <v>561</v>
      </c>
      <c r="E449" s="8">
        <v>526</v>
      </c>
      <c r="F449" s="9">
        <v>-6.2388591800356497E-2</v>
      </c>
      <c r="G449" s="8">
        <v>47</v>
      </c>
      <c r="H449" s="8">
        <v>33</v>
      </c>
      <c r="I449" s="9">
        <v>-0.29787234042553201</v>
      </c>
    </row>
    <row r="450" spans="3:9" s="1" customFormat="1" ht="15.4" customHeight="1" x14ac:dyDescent="0.15">
      <c r="C450" s="7" t="s">
        <v>712</v>
      </c>
      <c r="D450" s="10">
        <v>38</v>
      </c>
      <c r="E450" s="10">
        <v>41</v>
      </c>
      <c r="F450" s="11">
        <v>7.8947368421052599E-2</v>
      </c>
      <c r="G450" s="10">
        <v>12</v>
      </c>
      <c r="H450" s="10">
        <v>6</v>
      </c>
      <c r="I450" s="11">
        <v>-0.5</v>
      </c>
    </row>
    <row r="451" spans="3:9" s="1" customFormat="1" ht="15.4" customHeight="1" x14ac:dyDescent="0.15">
      <c r="C451" s="7" t="s">
        <v>713</v>
      </c>
      <c r="D451" s="8">
        <v>2</v>
      </c>
      <c r="E451" s="8">
        <v>2</v>
      </c>
      <c r="F451" s="9">
        <v>0</v>
      </c>
      <c r="G451" s="8"/>
      <c r="H451" s="8"/>
      <c r="I451" s="9"/>
    </row>
    <row r="452" spans="3:9" s="1" customFormat="1" ht="15.4" customHeight="1" x14ac:dyDescent="0.15">
      <c r="C452" s="7" t="s">
        <v>714</v>
      </c>
      <c r="D452" s="10">
        <v>619</v>
      </c>
      <c r="E452" s="10">
        <v>781</v>
      </c>
      <c r="F452" s="11">
        <v>0.26171243941841699</v>
      </c>
      <c r="G452" s="10"/>
      <c r="H452" s="10"/>
      <c r="I452" s="11"/>
    </row>
    <row r="453" spans="3:9" s="1" customFormat="1" ht="15.4" customHeight="1" x14ac:dyDescent="0.15">
      <c r="C453" s="7" t="s">
        <v>715</v>
      </c>
      <c r="D453" s="8">
        <v>1014</v>
      </c>
      <c r="E453" s="8">
        <v>1045</v>
      </c>
      <c r="F453" s="9">
        <v>3.0571992110453701E-2</v>
      </c>
      <c r="G453" s="8">
        <v>1547</v>
      </c>
      <c r="H453" s="8">
        <v>1345</v>
      </c>
      <c r="I453" s="9">
        <v>-0.13057530704589501</v>
      </c>
    </row>
    <row r="454" spans="3:9" s="1" customFormat="1" ht="15.4" customHeight="1" x14ac:dyDescent="0.15">
      <c r="C454" s="7" t="s">
        <v>716</v>
      </c>
      <c r="D454" s="10">
        <v>18</v>
      </c>
      <c r="E454" s="10">
        <v>27</v>
      </c>
      <c r="F454" s="11">
        <v>0.5</v>
      </c>
      <c r="G454" s="10"/>
      <c r="H454" s="10"/>
      <c r="I454" s="11"/>
    </row>
    <row r="455" spans="3:9" s="1" customFormat="1" ht="15.4" customHeight="1" x14ac:dyDescent="0.15">
      <c r="C455" s="7" t="s">
        <v>717</v>
      </c>
      <c r="D455" s="8">
        <v>420</v>
      </c>
      <c r="E455" s="8">
        <v>354</v>
      </c>
      <c r="F455" s="9">
        <v>-0.157142857142857</v>
      </c>
      <c r="G455" s="8">
        <v>46</v>
      </c>
      <c r="H455" s="8">
        <v>44</v>
      </c>
      <c r="I455" s="9">
        <v>-4.3478260869565202E-2</v>
      </c>
    </row>
    <row r="456" spans="3:9" s="1" customFormat="1" ht="15.4" customHeight="1" x14ac:dyDescent="0.15">
      <c r="C456" s="7" t="s">
        <v>718</v>
      </c>
      <c r="D456" s="10">
        <v>7114</v>
      </c>
      <c r="E456" s="10">
        <v>7172</v>
      </c>
      <c r="F456" s="11">
        <v>8.1529378689907204E-3</v>
      </c>
      <c r="G456" s="10">
        <v>243</v>
      </c>
      <c r="H456" s="10">
        <v>183</v>
      </c>
      <c r="I456" s="11">
        <v>-0.24691358024691401</v>
      </c>
    </row>
    <row r="457" spans="3:9" s="1" customFormat="1" ht="15.4" customHeight="1" x14ac:dyDescent="0.15">
      <c r="C457" s="7" t="s">
        <v>719</v>
      </c>
      <c r="D457" s="8">
        <v>281</v>
      </c>
      <c r="E457" s="8">
        <v>274</v>
      </c>
      <c r="F457" s="9">
        <v>-2.4911032028469799E-2</v>
      </c>
      <c r="G457" s="8"/>
      <c r="H457" s="8"/>
      <c r="I457" s="9"/>
    </row>
    <row r="458" spans="3:9" s="1" customFormat="1" ht="15.4" customHeight="1" x14ac:dyDescent="0.15">
      <c r="C458" s="7" t="s">
        <v>720</v>
      </c>
      <c r="D458" s="10">
        <v>1337</v>
      </c>
      <c r="E458" s="10">
        <v>1330</v>
      </c>
      <c r="F458" s="11">
        <v>-5.2356020942408397E-3</v>
      </c>
      <c r="G458" s="10"/>
      <c r="H458" s="10"/>
      <c r="I458" s="11"/>
    </row>
    <row r="459" spans="3:9" s="1" customFormat="1" ht="15.4" customHeight="1" x14ac:dyDescent="0.15">
      <c r="C459" s="7" t="s">
        <v>721</v>
      </c>
      <c r="D459" s="8">
        <v>1145</v>
      </c>
      <c r="E459" s="8">
        <v>1207</v>
      </c>
      <c r="F459" s="9">
        <v>5.4148471615720499E-2</v>
      </c>
      <c r="G459" s="8"/>
      <c r="H459" s="8"/>
      <c r="I459" s="9"/>
    </row>
    <row r="460" spans="3:9" s="1" customFormat="1" ht="15.4" customHeight="1" x14ac:dyDescent="0.15">
      <c r="C460" s="7" t="s">
        <v>722</v>
      </c>
      <c r="D460" s="10">
        <v>33</v>
      </c>
      <c r="E460" s="10">
        <v>24</v>
      </c>
      <c r="F460" s="11">
        <v>-0.27272727272727298</v>
      </c>
      <c r="G460" s="10"/>
      <c r="H460" s="10"/>
      <c r="I460" s="11"/>
    </row>
    <row r="461" spans="3:9" s="1" customFormat="1" ht="15.4" customHeight="1" x14ac:dyDescent="0.15">
      <c r="C461" s="7" t="s">
        <v>723</v>
      </c>
      <c r="D461" s="8">
        <v>230</v>
      </c>
      <c r="E461" s="8">
        <v>254</v>
      </c>
      <c r="F461" s="9">
        <v>0.104347826086957</v>
      </c>
      <c r="G461" s="8"/>
      <c r="H461" s="8"/>
      <c r="I461" s="9"/>
    </row>
    <row r="462" spans="3:9" s="1" customFormat="1" ht="15.4" customHeight="1" x14ac:dyDescent="0.15">
      <c r="C462" s="7" t="s">
        <v>724</v>
      </c>
      <c r="D462" s="10">
        <v>309</v>
      </c>
      <c r="E462" s="10">
        <v>344</v>
      </c>
      <c r="F462" s="11">
        <v>0.11326860841424</v>
      </c>
      <c r="G462" s="10"/>
      <c r="H462" s="10"/>
      <c r="I462" s="11"/>
    </row>
    <row r="463" spans="3:9" s="1" customFormat="1" ht="15.4" customHeight="1" x14ac:dyDescent="0.15">
      <c r="C463" s="7" t="s">
        <v>725</v>
      </c>
      <c r="D463" s="8">
        <v>585</v>
      </c>
      <c r="E463" s="8">
        <v>543</v>
      </c>
      <c r="F463" s="9">
        <v>-7.1794871794871803E-2</v>
      </c>
      <c r="G463" s="8"/>
      <c r="H463" s="8"/>
      <c r="I463" s="9"/>
    </row>
    <row r="464" spans="3:9" s="1" customFormat="1" ht="15.4" customHeight="1" x14ac:dyDescent="0.15">
      <c r="C464" s="7" t="s">
        <v>726</v>
      </c>
      <c r="D464" s="10">
        <v>28</v>
      </c>
      <c r="E464" s="10">
        <v>35</v>
      </c>
      <c r="F464" s="11">
        <v>0.25</v>
      </c>
      <c r="G464" s="10"/>
      <c r="H464" s="10"/>
      <c r="I464" s="11"/>
    </row>
    <row r="465" spans="3:9" s="1" customFormat="1" ht="15.4" customHeight="1" x14ac:dyDescent="0.15">
      <c r="C465" s="7" t="s">
        <v>727</v>
      </c>
      <c r="D465" s="8">
        <v>790</v>
      </c>
      <c r="E465" s="8">
        <v>727</v>
      </c>
      <c r="F465" s="9">
        <v>-7.9746835443037997E-2</v>
      </c>
      <c r="G465" s="8">
        <v>71</v>
      </c>
      <c r="H465" s="8">
        <v>73</v>
      </c>
      <c r="I465" s="9">
        <v>2.8169014084507001E-2</v>
      </c>
    </row>
    <row r="466" spans="3:9" s="1" customFormat="1" ht="15.4" customHeight="1" x14ac:dyDescent="0.15">
      <c r="C466" s="7" t="s">
        <v>728</v>
      </c>
      <c r="D466" s="10">
        <v>444</v>
      </c>
      <c r="E466" s="10">
        <v>356</v>
      </c>
      <c r="F466" s="11">
        <v>-0.19819819819819801</v>
      </c>
      <c r="G466" s="10">
        <v>98</v>
      </c>
      <c r="H466" s="10">
        <v>217</v>
      </c>
      <c r="I466" s="11">
        <v>1.21428571428571</v>
      </c>
    </row>
    <row r="467" spans="3:9" s="1" customFormat="1" ht="15.4" customHeight="1" x14ac:dyDescent="0.15">
      <c r="C467" s="7" t="s">
        <v>729</v>
      </c>
      <c r="D467" s="8">
        <v>1853</v>
      </c>
      <c r="E467" s="8">
        <v>1953</v>
      </c>
      <c r="F467" s="9">
        <v>5.3966540744738299E-2</v>
      </c>
      <c r="G467" s="8">
        <v>2</v>
      </c>
      <c r="H467" s="8">
        <v>4</v>
      </c>
      <c r="I467" s="9">
        <v>1</v>
      </c>
    </row>
    <row r="468" spans="3:9" s="1" customFormat="1" ht="15.4" customHeight="1" x14ac:dyDescent="0.15">
      <c r="C468" s="7" t="s">
        <v>730</v>
      </c>
      <c r="D468" s="10">
        <v>906</v>
      </c>
      <c r="E468" s="10">
        <v>1068</v>
      </c>
      <c r="F468" s="11">
        <v>0.17880794701986799</v>
      </c>
      <c r="G468" s="10">
        <v>652</v>
      </c>
      <c r="H468" s="10">
        <v>968</v>
      </c>
      <c r="I468" s="11">
        <v>0.48466257668711699</v>
      </c>
    </row>
    <row r="469" spans="3:9" s="1" customFormat="1" ht="15.4" customHeight="1" x14ac:dyDescent="0.15">
      <c r="C469" s="7" t="s">
        <v>731</v>
      </c>
      <c r="D469" s="8">
        <v>1361</v>
      </c>
      <c r="E469" s="8">
        <v>1258</v>
      </c>
      <c r="F469" s="9">
        <v>-7.5679647318148399E-2</v>
      </c>
      <c r="G469" s="8"/>
      <c r="H469" s="8">
        <v>2</v>
      </c>
      <c r="I469" s="9"/>
    </row>
    <row r="470" spans="3:9" s="1" customFormat="1" ht="15.4" customHeight="1" x14ac:dyDescent="0.15">
      <c r="C470" s="7" t="s">
        <v>732</v>
      </c>
      <c r="D470" s="10">
        <v>14181</v>
      </c>
      <c r="E470" s="10">
        <v>14338</v>
      </c>
      <c r="F470" s="11">
        <v>1.1071151540793999E-2</v>
      </c>
      <c r="G470" s="10">
        <v>106</v>
      </c>
      <c r="H470" s="10">
        <v>253</v>
      </c>
      <c r="I470" s="11">
        <v>1.38679245283019</v>
      </c>
    </row>
    <row r="471" spans="3:9" s="1" customFormat="1" ht="15.4" customHeight="1" x14ac:dyDescent="0.15">
      <c r="C471" s="7" t="s">
        <v>733</v>
      </c>
      <c r="D471" s="8">
        <v>27</v>
      </c>
      <c r="E471" s="8">
        <v>22</v>
      </c>
      <c r="F471" s="9">
        <v>-0.18518518518518501</v>
      </c>
      <c r="G471" s="8"/>
      <c r="H471" s="8"/>
      <c r="I471" s="9"/>
    </row>
    <row r="472" spans="3:9" s="1" customFormat="1" ht="15.4" customHeight="1" x14ac:dyDescent="0.15">
      <c r="C472" s="7" t="s">
        <v>734</v>
      </c>
      <c r="D472" s="10">
        <v>862</v>
      </c>
      <c r="E472" s="10">
        <v>921</v>
      </c>
      <c r="F472" s="11">
        <v>6.8445475638051104E-2</v>
      </c>
      <c r="G472" s="10"/>
      <c r="H472" s="10"/>
      <c r="I472" s="11"/>
    </row>
    <row r="473" spans="3:9" s="1" customFormat="1" ht="15.4" customHeight="1" x14ac:dyDescent="0.15">
      <c r="C473" s="7" t="s">
        <v>735</v>
      </c>
      <c r="D473" s="8">
        <v>411</v>
      </c>
      <c r="E473" s="8">
        <v>382</v>
      </c>
      <c r="F473" s="9">
        <v>-7.0559610705596104E-2</v>
      </c>
      <c r="G473" s="8"/>
      <c r="H473" s="8"/>
      <c r="I473" s="9"/>
    </row>
    <row r="474" spans="3:9" s="1" customFormat="1" ht="15.4" customHeight="1" x14ac:dyDescent="0.15">
      <c r="C474" s="7" t="s">
        <v>736</v>
      </c>
      <c r="D474" s="10">
        <v>4025</v>
      </c>
      <c r="E474" s="10">
        <v>3928</v>
      </c>
      <c r="F474" s="11">
        <v>-2.4099378881987599E-2</v>
      </c>
      <c r="G474" s="10"/>
      <c r="H474" s="10"/>
      <c r="I474" s="11"/>
    </row>
    <row r="475" spans="3:9" s="1" customFormat="1" ht="15.4" customHeight="1" x14ac:dyDescent="0.15">
      <c r="C475" s="7" t="s">
        <v>737</v>
      </c>
      <c r="D475" s="8">
        <v>141</v>
      </c>
      <c r="E475" s="8">
        <v>124</v>
      </c>
      <c r="F475" s="9">
        <v>-0.120567375886525</v>
      </c>
      <c r="G475" s="8"/>
      <c r="H475" s="8"/>
      <c r="I475" s="9"/>
    </row>
    <row r="476" spans="3:9" s="1" customFormat="1" ht="15.4" customHeight="1" x14ac:dyDescent="0.15">
      <c r="C476" s="7" t="s">
        <v>738</v>
      </c>
      <c r="D476" s="10">
        <v>7109</v>
      </c>
      <c r="E476" s="10">
        <v>6852</v>
      </c>
      <c r="F476" s="11">
        <v>-3.61513574342383E-2</v>
      </c>
      <c r="G476" s="10">
        <v>899</v>
      </c>
      <c r="H476" s="10">
        <v>749</v>
      </c>
      <c r="I476" s="11">
        <v>-0.16685205784204701</v>
      </c>
    </row>
    <row r="477" spans="3:9" s="1" customFormat="1" ht="15.4" customHeight="1" x14ac:dyDescent="0.15">
      <c r="C477" s="7" t="s">
        <v>739</v>
      </c>
      <c r="D477" s="8">
        <v>15</v>
      </c>
      <c r="E477" s="8">
        <v>17</v>
      </c>
      <c r="F477" s="9">
        <v>0.133333333333333</v>
      </c>
      <c r="G477" s="8"/>
      <c r="H477" s="8"/>
      <c r="I477" s="9"/>
    </row>
    <row r="478" spans="3:9" s="1" customFormat="1" ht="15.4" customHeight="1" x14ac:dyDescent="0.15">
      <c r="C478" s="7" t="s">
        <v>740</v>
      </c>
      <c r="D478" s="10">
        <v>41</v>
      </c>
      <c r="E478" s="10">
        <v>30</v>
      </c>
      <c r="F478" s="11">
        <v>-0.26829268292682901</v>
      </c>
      <c r="G478" s="10"/>
      <c r="H478" s="10">
        <v>2</v>
      </c>
      <c r="I478" s="11"/>
    </row>
    <row r="479" spans="3:9" s="1" customFormat="1" ht="15.4" customHeight="1" x14ac:dyDescent="0.15">
      <c r="C479" s="7" t="s">
        <v>741</v>
      </c>
      <c r="D479" s="8">
        <v>8849</v>
      </c>
      <c r="E479" s="8">
        <v>8698</v>
      </c>
      <c r="F479" s="9">
        <v>-1.70640750367273E-2</v>
      </c>
      <c r="G479" s="8">
        <v>2493</v>
      </c>
      <c r="H479" s="8">
        <v>2286</v>
      </c>
      <c r="I479" s="9">
        <v>-8.3032490974729298E-2</v>
      </c>
    </row>
    <row r="480" spans="3:9" s="1" customFormat="1" ht="15.4" customHeight="1" x14ac:dyDescent="0.15">
      <c r="C480" s="7" t="s">
        <v>742</v>
      </c>
      <c r="D480" s="10">
        <v>13</v>
      </c>
      <c r="E480" s="10">
        <v>17</v>
      </c>
      <c r="F480" s="11">
        <v>0.30769230769230799</v>
      </c>
      <c r="G480" s="10"/>
      <c r="H480" s="10"/>
      <c r="I480" s="11"/>
    </row>
    <row r="481" spans="3:9" s="1" customFormat="1" ht="15.4" customHeight="1" x14ac:dyDescent="0.15">
      <c r="C481" s="7" t="s">
        <v>743</v>
      </c>
      <c r="D481" s="8">
        <v>18</v>
      </c>
      <c r="E481" s="8">
        <v>16</v>
      </c>
      <c r="F481" s="9">
        <v>-0.11111111111111099</v>
      </c>
      <c r="G481" s="8"/>
      <c r="H481" s="8"/>
      <c r="I481" s="9"/>
    </row>
    <row r="482" spans="3:9" s="1" customFormat="1" ht="15.4" customHeight="1" x14ac:dyDescent="0.15">
      <c r="C482" s="7" t="s">
        <v>744</v>
      </c>
      <c r="D482" s="10">
        <v>12</v>
      </c>
      <c r="E482" s="10">
        <v>10</v>
      </c>
      <c r="F482" s="11">
        <v>-0.16666666666666699</v>
      </c>
      <c r="G482" s="10"/>
      <c r="H482" s="10"/>
      <c r="I482" s="11"/>
    </row>
    <row r="483" spans="3:9" s="1" customFormat="1" ht="15.4" customHeight="1" x14ac:dyDescent="0.15">
      <c r="C483" s="7" t="s">
        <v>745</v>
      </c>
      <c r="D483" s="8">
        <v>45</v>
      </c>
      <c r="E483" s="8">
        <v>46</v>
      </c>
      <c r="F483" s="9">
        <v>2.2222222222222199E-2</v>
      </c>
      <c r="G483" s="8">
        <v>4</v>
      </c>
      <c r="H483" s="8">
        <v>3</v>
      </c>
      <c r="I483" s="9">
        <v>-0.25</v>
      </c>
    </row>
    <row r="484" spans="3:9" s="1" customFormat="1" ht="15.4" customHeight="1" x14ac:dyDescent="0.15">
      <c r="C484" s="7" t="s">
        <v>746</v>
      </c>
      <c r="D484" s="10">
        <v>13</v>
      </c>
      <c r="E484" s="10">
        <v>7</v>
      </c>
      <c r="F484" s="11">
        <v>-0.46153846153846201</v>
      </c>
      <c r="G484" s="10"/>
      <c r="H484" s="10"/>
      <c r="I484" s="11"/>
    </row>
    <row r="485" spans="3:9" s="1" customFormat="1" ht="15.4" customHeight="1" x14ac:dyDescent="0.15">
      <c r="C485" s="7" t="s">
        <v>747</v>
      </c>
      <c r="D485" s="8">
        <v>51</v>
      </c>
      <c r="E485" s="8">
        <v>48</v>
      </c>
      <c r="F485" s="9">
        <v>-5.8823529411764698E-2</v>
      </c>
      <c r="G485" s="8">
        <v>14</v>
      </c>
      <c r="H485" s="8">
        <v>11</v>
      </c>
      <c r="I485" s="9">
        <v>-0.214285714285714</v>
      </c>
    </row>
    <row r="486" spans="3:9" s="1" customFormat="1" ht="15.4" customHeight="1" x14ac:dyDescent="0.15">
      <c r="C486" s="7" t="s">
        <v>748</v>
      </c>
      <c r="D486" s="10">
        <v>17</v>
      </c>
      <c r="E486" s="10">
        <v>29</v>
      </c>
      <c r="F486" s="11">
        <v>0.70588235294117696</v>
      </c>
      <c r="G486" s="10"/>
      <c r="H486" s="10"/>
      <c r="I486" s="11"/>
    </row>
    <row r="487" spans="3:9" s="1" customFormat="1" ht="15.4" customHeight="1" x14ac:dyDescent="0.15">
      <c r="C487" s="7" t="s">
        <v>749</v>
      </c>
      <c r="D487" s="8">
        <v>275</v>
      </c>
      <c r="E487" s="8">
        <v>282</v>
      </c>
      <c r="F487" s="9">
        <v>2.54545454545455E-2</v>
      </c>
      <c r="G487" s="8">
        <v>44</v>
      </c>
      <c r="H487" s="8">
        <v>14</v>
      </c>
      <c r="I487" s="9">
        <v>-0.68181818181818199</v>
      </c>
    </row>
    <row r="488" spans="3:9" s="1" customFormat="1" ht="15.4" customHeight="1" x14ac:dyDescent="0.15">
      <c r="C488" s="7" t="s">
        <v>750</v>
      </c>
      <c r="D488" s="10">
        <v>11</v>
      </c>
      <c r="E488" s="10">
        <v>5</v>
      </c>
      <c r="F488" s="11">
        <v>-0.54545454545454497</v>
      </c>
      <c r="G488" s="10"/>
      <c r="H488" s="10"/>
      <c r="I488" s="11"/>
    </row>
    <row r="489" spans="3:9" s="1" customFormat="1" ht="15.4" customHeight="1" x14ac:dyDescent="0.15">
      <c r="C489" s="7" t="s">
        <v>751</v>
      </c>
      <c r="D489" s="8">
        <v>4</v>
      </c>
      <c r="E489" s="8">
        <v>6</v>
      </c>
      <c r="F489" s="9">
        <v>0.5</v>
      </c>
      <c r="G489" s="8"/>
      <c r="H489" s="8"/>
      <c r="I489" s="9"/>
    </row>
    <row r="490" spans="3:9" s="1" customFormat="1" ht="15.4" customHeight="1" x14ac:dyDescent="0.15">
      <c r="C490" s="7" t="s">
        <v>752</v>
      </c>
      <c r="D490" s="10">
        <v>2494</v>
      </c>
      <c r="E490" s="10">
        <v>2588</v>
      </c>
      <c r="F490" s="11">
        <v>3.7690457097032899E-2</v>
      </c>
      <c r="G490" s="10">
        <v>43</v>
      </c>
      <c r="H490" s="10">
        <v>22</v>
      </c>
      <c r="I490" s="11">
        <v>-0.48837209302325602</v>
      </c>
    </row>
    <row r="491" spans="3:9" s="1" customFormat="1" ht="15.4" customHeight="1" x14ac:dyDescent="0.15">
      <c r="C491" s="7" t="s">
        <v>753</v>
      </c>
      <c r="D491" s="8">
        <v>10601</v>
      </c>
      <c r="E491" s="8">
        <v>11316</v>
      </c>
      <c r="F491" s="9">
        <v>6.7446467314404304E-2</v>
      </c>
      <c r="G491" s="8">
        <v>12</v>
      </c>
      <c r="H491" s="8">
        <v>29</v>
      </c>
      <c r="I491" s="9">
        <v>1.4166666666666701</v>
      </c>
    </row>
    <row r="492" spans="3:9" s="1" customFormat="1" ht="15.4" customHeight="1" x14ac:dyDescent="0.15">
      <c r="C492" s="7" t="s">
        <v>754</v>
      </c>
      <c r="D492" s="10">
        <v>75</v>
      </c>
      <c r="E492" s="10">
        <v>60</v>
      </c>
      <c r="F492" s="11">
        <v>-0.2</v>
      </c>
      <c r="G492" s="10"/>
      <c r="H492" s="10"/>
      <c r="I492" s="11"/>
    </row>
    <row r="493" spans="3:9" s="1" customFormat="1" ht="15.4" customHeight="1" x14ac:dyDescent="0.15">
      <c r="C493" s="7" t="s">
        <v>755</v>
      </c>
      <c r="D493" s="8">
        <v>1449</v>
      </c>
      <c r="E493" s="8">
        <v>1490</v>
      </c>
      <c r="F493" s="9">
        <v>2.8295376121463101E-2</v>
      </c>
      <c r="G493" s="8"/>
      <c r="H493" s="8">
        <v>1</v>
      </c>
      <c r="I493" s="9"/>
    </row>
    <row r="494" spans="3:9" s="1" customFormat="1" ht="15.4" customHeight="1" x14ac:dyDescent="0.15">
      <c r="C494" s="7" t="s">
        <v>756</v>
      </c>
      <c r="D494" s="10">
        <v>294</v>
      </c>
      <c r="E494" s="10">
        <v>301</v>
      </c>
      <c r="F494" s="11">
        <v>2.3809523809523801E-2</v>
      </c>
      <c r="G494" s="10"/>
      <c r="H494" s="10"/>
      <c r="I494" s="11"/>
    </row>
    <row r="495" spans="3:9" s="1" customFormat="1" ht="15.4" customHeight="1" x14ac:dyDescent="0.15">
      <c r="C495" s="7" t="s">
        <v>757</v>
      </c>
      <c r="D495" s="8">
        <v>1306</v>
      </c>
      <c r="E495" s="8">
        <v>1221</v>
      </c>
      <c r="F495" s="9">
        <v>-6.5084226646248106E-2</v>
      </c>
      <c r="G495" s="8">
        <v>7</v>
      </c>
      <c r="H495" s="8">
        <v>3</v>
      </c>
      <c r="I495" s="9">
        <v>-0.57142857142857095</v>
      </c>
    </row>
    <row r="496" spans="3:9" s="1" customFormat="1" ht="15.4" customHeight="1" x14ac:dyDescent="0.15">
      <c r="C496" s="7" t="s">
        <v>758</v>
      </c>
      <c r="D496" s="10">
        <v>1801</v>
      </c>
      <c r="E496" s="10">
        <v>1741</v>
      </c>
      <c r="F496" s="11">
        <v>-3.3314825097168203E-2</v>
      </c>
      <c r="G496" s="10">
        <v>76</v>
      </c>
      <c r="H496" s="10">
        <v>74</v>
      </c>
      <c r="I496" s="11">
        <v>-2.6315789473684199E-2</v>
      </c>
    </row>
    <row r="497" spans="3:9" s="1" customFormat="1" ht="15.4" customHeight="1" x14ac:dyDescent="0.15">
      <c r="C497" s="7" t="s">
        <v>759</v>
      </c>
      <c r="D497" s="8">
        <v>4259</v>
      </c>
      <c r="E497" s="8">
        <v>3840</v>
      </c>
      <c r="F497" s="9">
        <v>-9.8379901385301699E-2</v>
      </c>
      <c r="G497" s="8">
        <v>4</v>
      </c>
      <c r="H497" s="8">
        <v>5</v>
      </c>
      <c r="I497" s="9">
        <v>0.25</v>
      </c>
    </row>
    <row r="498" spans="3:9" s="1" customFormat="1" ht="15.4" customHeight="1" x14ac:dyDescent="0.15">
      <c r="C498" s="7" t="s">
        <v>760</v>
      </c>
      <c r="D498" s="10">
        <v>10</v>
      </c>
      <c r="E498" s="10">
        <v>11</v>
      </c>
      <c r="F498" s="11">
        <v>0.1</v>
      </c>
      <c r="G498" s="10"/>
      <c r="H498" s="10"/>
      <c r="I498" s="11"/>
    </row>
    <row r="499" spans="3:9" s="1" customFormat="1" ht="15.4" customHeight="1" x14ac:dyDescent="0.15">
      <c r="C499" s="7" t="s">
        <v>761</v>
      </c>
      <c r="D499" s="8">
        <v>315</v>
      </c>
      <c r="E499" s="8">
        <v>325</v>
      </c>
      <c r="F499" s="9">
        <v>3.1746031746031703E-2</v>
      </c>
      <c r="G499" s="8"/>
      <c r="H499" s="8"/>
      <c r="I499" s="9"/>
    </row>
    <row r="500" spans="3:9" s="1" customFormat="1" ht="15.4" customHeight="1" x14ac:dyDescent="0.15">
      <c r="C500" s="7" t="s">
        <v>762</v>
      </c>
      <c r="D500" s="10">
        <v>157</v>
      </c>
      <c r="E500" s="10">
        <v>151</v>
      </c>
      <c r="F500" s="11">
        <v>-3.8216560509554097E-2</v>
      </c>
      <c r="G500" s="10"/>
      <c r="H500" s="10"/>
      <c r="I500" s="11"/>
    </row>
    <row r="501" spans="3:9" s="1" customFormat="1" ht="15.4" customHeight="1" x14ac:dyDescent="0.15">
      <c r="C501" s="7" t="s">
        <v>763</v>
      </c>
      <c r="D501" s="8">
        <v>389</v>
      </c>
      <c r="E501" s="8">
        <v>394</v>
      </c>
      <c r="F501" s="9">
        <v>1.2853470437018E-2</v>
      </c>
      <c r="G501" s="8"/>
      <c r="H501" s="8"/>
      <c r="I501" s="9"/>
    </row>
    <row r="502" spans="3:9" s="1" customFormat="1" ht="15.4" customHeight="1" x14ac:dyDescent="0.15">
      <c r="C502" s="7" t="s">
        <v>764</v>
      </c>
      <c r="D502" s="10">
        <v>255</v>
      </c>
      <c r="E502" s="10">
        <v>221</v>
      </c>
      <c r="F502" s="11">
        <v>-0.133333333333333</v>
      </c>
      <c r="G502" s="10">
        <v>2</v>
      </c>
      <c r="H502" s="10">
        <v>1</v>
      </c>
      <c r="I502" s="11">
        <v>-0.5</v>
      </c>
    </row>
    <row r="503" spans="3:9" s="1" customFormat="1" ht="15.4" customHeight="1" x14ac:dyDescent="0.15">
      <c r="C503" s="7" t="s">
        <v>765</v>
      </c>
      <c r="D503" s="8">
        <v>859</v>
      </c>
      <c r="E503" s="8">
        <v>846</v>
      </c>
      <c r="F503" s="9">
        <v>-1.5133876600698501E-2</v>
      </c>
      <c r="G503" s="8">
        <v>62</v>
      </c>
      <c r="H503" s="8">
        <v>57</v>
      </c>
      <c r="I503" s="9">
        <v>-8.0645161290322606E-2</v>
      </c>
    </row>
    <row r="504" spans="3:9" s="1" customFormat="1" ht="15.4" customHeight="1" x14ac:dyDescent="0.15">
      <c r="C504" s="7" t="s">
        <v>766</v>
      </c>
      <c r="D504" s="10">
        <v>328</v>
      </c>
      <c r="E504" s="10">
        <v>322</v>
      </c>
      <c r="F504" s="11">
        <v>-1.8292682926829298E-2</v>
      </c>
      <c r="G504" s="10"/>
      <c r="H504" s="10"/>
      <c r="I504" s="11"/>
    </row>
    <row r="505" spans="3:9" s="1" customFormat="1" ht="15.4" customHeight="1" x14ac:dyDescent="0.15">
      <c r="C505" s="7" t="s">
        <v>767</v>
      </c>
      <c r="D505" s="8">
        <v>3029</v>
      </c>
      <c r="E505" s="8">
        <v>2927</v>
      </c>
      <c r="F505" s="9">
        <v>-3.3674480026411401E-2</v>
      </c>
      <c r="G505" s="8">
        <v>2</v>
      </c>
      <c r="H505" s="8">
        <v>2</v>
      </c>
      <c r="I505" s="9">
        <v>0</v>
      </c>
    </row>
    <row r="506" spans="3:9" s="1" customFormat="1" ht="15.4" customHeight="1" x14ac:dyDescent="0.15">
      <c r="C506" s="7" t="s">
        <v>768</v>
      </c>
      <c r="D506" s="10">
        <v>395</v>
      </c>
      <c r="E506" s="10">
        <v>435</v>
      </c>
      <c r="F506" s="11">
        <v>0.10126582278481</v>
      </c>
      <c r="G506" s="10"/>
      <c r="H506" s="10"/>
      <c r="I506" s="11"/>
    </row>
    <row r="507" spans="3:9" s="1" customFormat="1" ht="15.4" customHeight="1" x14ac:dyDescent="0.15">
      <c r="C507" s="7" t="s">
        <v>769</v>
      </c>
      <c r="D507" s="8">
        <v>517</v>
      </c>
      <c r="E507" s="8">
        <v>503</v>
      </c>
      <c r="F507" s="9">
        <v>-2.7079303675048402E-2</v>
      </c>
      <c r="G507" s="8"/>
      <c r="H507" s="8"/>
      <c r="I507" s="9"/>
    </row>
    <row r="508" spans="3:9" s="1" customFormat="1" ht="15.4" customHeight="1" x14ac:dyDescent="0.15">
      <c r="C508" s="7" t="s">
        <v>770</v>
      </c>
      <c r="D508" s="10">
        <v>182</v>
      </c>
      <c r="E508" s="10">
        <v>203</v>
      </c>
      <c r="F508" s="11">
        <v>0.115384615384615</v>
      </c>
      <c r="G508" s="10">
        <v>35</v>
      </c>
      <c r="H508" s="10">
        <v>15</v>
      </c>
      <c r="I508" s="11">
        <v>-0.57142857142857095</v>
      </c>
    </row>
    <row r="509" spans="3:9" s="1" customFormat="1" ht="15.4" customHeight="1" x14ac:dyDescent="0.15">
      <c r="C509" s="7" t="s">
        <v>771</v>
      </c>
      <c r="D509" s="8">
        <v>4414</v>
      </c>
      <c r="E509" s="8">
        <v>4013</v>
      </c>
      <c r="F509" s="9">
        <v>-9.0847304032623505E-2</v>
      </c>
      <c r="G509" s="8">
        <v>7167</v>
      </c>
      <c r="H509" s="8">
        <v>7613</v>
      </c>
      <c r="I509" s="9">
        <v>6.2229663736570399E-2</v>
      </c>
    </row>
    <row r="510" spans="3:9" s="1" customFormat="1" ht="15.4" customHeight="1" x14ac:dyDescent="0.15">
      <c r="C510" s="7" t="s">
        <v>772</v>
      </c>
      <c r="D510" s="10">
        <v>248</v>
      </c>
      <c r="E510" s="10">
        <v>249</v>
      </c>
      <c r="F510" s="11">
        <v>4.0322580645161298E-3</v>
      </c>
      <c r="G510" s="10"/>
      <c r="H510" s="10">
        <v>2</v>
      </c>
      <c r="I510" s="11"/>
    </row>
    <row r="511" spans="3:9" s="1" customFormat="1" ht="15.4" customHeight="1" x14ac:dyDescent="0.15">
      <c r="C511" s="7" t="s">
        <v>773</v>
      </c>
      <c r="D511" s="8">
        <v>1126</v>
      </c>
      <c r="E511" s="8">
        <v>1099</v>
      </c>
      <c r="F511" s="9">
        <v>-2.3978685612788601E-2</v>
      </c>
      <c r="G511" s="8">
        <v>35</v>
      </c>
      <c r="H511" s="8">
        <v>26</v>
      </c>
      <c r="I511" s="9">
        <v>-0.25714285714285701</v>
      </c>
    </row>
    <row r="512" spans="3:9" s="1" customFormat="1" ht="15.4" customHeight="1" x14ac:dyDescent="0.15">
      <c r="C512" s="7" t="s">
        <v>774</v>
      </c>
      <c r="D512" s="10">
        <v>1924</v>
      </c>
      <c r="E512" s="10">
        <v>1859</v>
      </c>
      <c r="F512" s="11">
        <v>-3.37837837837838E-2</v>
      </c>
      <c r="G512" s="10"/>
      <c r="H512" s="10"/>
      <c r="I512" s="11"/>
    </row>
    <row r="513" spans="3:9" s="1" customFormat="1" ht="15.4" customHeight="1" x14ac:dyDescent="0.15">
      <c r="C513" s="7" t="s">
        <v>775</v>
      </c>
      <c r="D513" s="8">
        <v>1192</v>
      </c>
      <c r="E513" s="8">
        <v>1177</v>
      </c>
      <c r="F513" s="9">
        <v>-1.25838926174497E-2</v>
      </c>
      <c r="G513" s="8">
        <v>7</v>
      </c>
      <c r="H513" s="8">
        <v>4</v>
      </c>
      <c r="I513" s="9">
        <v>-0.42857142857142899</v>
      </c>
    </row>
    <row r="514" spans="3:9" s="1" customFormat="1" ht="15.4" customHeight="1" x14ac:dyDescent="0.15">
      <c r="C514" s="7" t="s">
        <v>776</v>
      </c>
      <c r="D514" s="10">
        <v>772</v>
      </c>
      <c r="E514" s="10">
        <v>899</v>
      </c>
      <c r="F514" s="11">
        <v>0.164507772020725</v>
      </c>
      <c r="G514" s="10"/>
      <c r="H514" s="10"/>
      <c r="I514" s="11"/>
    </row>
    <row r="515" spans="3:9" s="1" customFormat="1" ht="15.4" customHeight="1" x14ac:dyDescent="0.15">
      <c r="C515" s="7" t="s">
        <v>777</v>
      </c>
      <c r="D515" s="8">
        <v>37017</v>
      </c>
      <c r="E515" s="8">
        <v>37332</v>
      </c>
      <c r="F515" s="9">
        <v>8.5096036955993205E-3</v>
      </c>
      <c r="G515" s="8">
        <v>5</v>
      </c>
      <c r="H515" s="8">
        <v>2</v>
      </c>
      <c r="I515" s="9">
        <v>-0.6</v>
      </c>
    </row>
    <row r="516" spans="3:9" s="1" customFormat="1" ht="15.4" customHeight="1" x14ac:dyDescent="0.15">
      <c r="C516" s="7" t="s">
        <v>778</v>
      </c>
      <c r="D516" s="10">
        <v>3134</v>
      </c>
      <c r="E516" s="10">
        <v>3076</v>
      </c>
      <c r="F516" s="11">
        <v>-1.8506700701978299E-2</v>
      </c>
      <c r="G516" s="10">
        <v>1</v>
      </c>
      <c r="H516" s="10"/>
      <c r="I516" s="11">
        <v>-1</v>
      </c>
    </row>
    <row r="517" spans="3:9" s="1" customFormat="1" ht="15.4" customHeight="1" x14ac:dyDescent="0.15">
      <c r="C517" s="7" t="s">
        <v>779</v>
      </c>
      <c r="D517" s="8">
        <v>447</v>
      </c>
      <c r="E517" s="8">
        <v>543</v>
      </c>
      <c r="F517" s="9">
        <v>0.21476510067114099</v>
      </c>
      <c r="G517" s="8"/>
      <c r="H517" s="8"/>
      <c r="I517" s="9"/>
    </row>
    <row r="518" spans="3:9" s="1" customFormat="1" ht="15.4" customHeight="1" x14ac:dyDescent="0.15">
      <c r="C518" s="7" t="s">
        <v>780</v>
      </c>
      <c r="D518" s="10">
        <v>264</v>
      </c>
      <c r="E518" s="10">
        <v>225</v>
      </c>
      <c r="F518" s="11">
        <v>-0.14772727272727301</v>
      </c>
      <c r="G518" s="10"/>
      <c r="H518" s="10"/>
      <c r="I518" s="11"/>
    </row>
    <row r="519" spans="3:9" s="1" customFormat="1" ht="15.4" customHeight="1" x14ac:dyDescent="0.15">
      <c r="C519" s="7" t="s">
        <v>781</v>
      </c>
      <c r="D519" s="8">
        <v>882</v>
      </c>
      <c r="E519" s="8">
        <v>860</v>
      </c>
      <c r="F519" s="9">
        <v>-2.4943310657596401E-2</v>
      </c>
      <c r="G519" s="8"/>
      <c r="H519" s="8"/>
      <c r="I519" s="9"/>
    </row>
    <row r="520" spans="3:9" s="1" customFormat="1" ht="15.4" customHeight="1" x14ac:dyDescent="0.15">
      <c r="C520" s="7" t="s">
        <v>782</v>
      </c>
      <c r="D520" s="10">
        <v>235</v>
      </c>
      <c r="E520" s="10">
        <v>235</v>
      </c>
      <c r="F520" s="11">
        <v>0</v>
      </c>
      <c r="G520" s="10"/>
      <c r="H520" s="10"/>
      <c r="I520" s="11"/>
    </row>
    <row r="521" spans="3:9" s="1" customFormat="1" ht="15.4" customHeight="1" x14ac:dyDescent="0.15">
      <c r="C521" s="7" t="s">
        <v>783</v>
      </c>
      <c r="D521" s="8">
        <v>1217</v>
      </c>
      <c r="E521" s="8">
        <v>1104</v>
      </c>
      <c r="F521" s="9">
        <v>-9.2851273623664701E-2</v>
      </c>
      <c r="G521" s="8"/>
      <c r="H521" s="8"/>
      <c r="I521" s="9"/>
    </row>
    <row r="522" spans="3:9" s="1" customFormat="1" ht="15.4" customHeight="1" x14ac:dyDescent="0.15">
      <c r="C522" s="7" t="s">
        <v>784</v>
      </c>
      <c r="D522" s="10">
        <v>2503</v>
      </c>
      <c r="E522" s="10">
        <v>2270</v>
      </c>
      <c r="F522" s="11">
        <v>-9.3088294047143402E-2</v>
      </c>
      <c r="G522" s="10">
        <v>354</v>
      </c>
      <c r="H522" s="10">
        <v>381</v>
      </c>
      <c r="I522" s="11">
        <v>7.6271186440677999E-2</v>
      </c>
    </row>
    <row r="523" spans="3:9" s="1" customFormat="1" ht="15.4" customHeight="1" x14ac:dyDescent="0.15">
      <c r="C523" s="7" t="s">
        <v>785</v>
      </c>
      <c r="D523" s="8">
        <v>7484</v>
      </c>
      <c r="E523" s="8">
        <v>7708</v>
      </c>
      <c r="F523" s="9">
        <v>2.9930518439337299E-2</v>
      </c>
      <c r="G523" s="8">
        <v>5</v>
      </c>
      <c r="H523" s="8">
        <v>6</v>
      </c>
      <c r="I523" s="9">
        <v>0.2</v>
      </c>
    </row>
    <row r="524" spans="3:9" s="1" customFormat="1" ht="15.4" customHeight="1" x14ac:dyDescent="0.15">
      <c r="C524" s="7" t="s">
        <v>786</v>
      </c>
      <c r="D524" s="10">
        <v>248</v>
      </c>
      <c r="E524" s="10">
        <v>234</v>
      </c>
      <c r="F524" s="11">
        <v>-5.6451612903225798E-2</v>
      </c>
      <c r="G524" s="10">
        <v>12</v>
      </c>
      <c r="H524" s="10">
        <v>5</v>
      </c>
      <c r="I524" s="11">
        <v>-0.58333333333333304</v>
      </c>
    </row>
    <row r="525" spans="3:9" s="1" customFormat="1" ht="15.4" customHeight="1" x14ac:dyDescent="0.15">
      <c r="C525" s="7" t="s">
        <v>787</v>
      </c>
      <c r="D525" s="8">
        <v>2406</v>
      </c>
      <c r="E525" s="8">
        <v>2099</v>
      </c>
      <c r="F525" s="9">
        <v>-0.12759767248545301</v>
      </c>
      <c r="G525" s="8">
        <v>16</v>
      </c>
      <c r="H525" s="8">
        <v>9</v>
      </c>
      <c r="I525" s="9">
        <v>-0.4375</v>
      </c>
    </row>
    <row r="526" spans="3:9" s="1" customFormat="1" ht="15.4" customHeight="1" x14ac:dyDescent="0.15">
      <c r="C526" s="7" t="s">
        <v>788</v>
      </c>
      <c r="D526" s="10">
        <v>1824</v>
      </c>
      <c r="E526" s="10">
        <v>1708</v>
      </c>
      <c r="F526" s="11">
        <v>-6.3596491228070207E-2</v>
      </c>
      <c r="G526" s="10"/>
      <c r="H526" s="10">
        <v>4</v>
      </c>
      <c r="I526" s="11"/>
    </row>
    <row r="527" spans="3:9" s="1" customFormat="1" ht="15.4" customHeight="1" x14ac:dyDescent="0.15">
      <c r="C527" s="7" t="s">
        <v>789</v>
      </c>
      <c r="D527" s="8">
        <v>131</v>
      </c>
      <c r="E527" s="8">
        <v>52</v>
      </c>
      <c r="F527" s="9">
        <v>-0.60305343511450404</v>
      </c>
      <c r="G527" s="8"/>
      <c r="H527" s="8"/>
      <c r="I527" s="9"/>
    </row>
    <row r="528" spans="3:9" s="1" customFormat="1" ht="15.4" customHeight="1" x14ac:dyDescent="0.15">
      <c r="C528" s="7" t="s">
        <v>790</v>
      </c>
      <c r="D528" s="10">
        <v>10791</v>
      </c>
      <c r="E528" s="10">
        <v>10934</v>
      </c>
      <c r="F528" s="11">
        <v>1.3251783893985699E-2</v>
      </c>
      <c r="G528" s="10"/>
      <c r="H528" s="10"/>
      <c r="I528" s="11"/>
    </row>
    <row r="529" spans="3:9" s="1" customFormat="1" ht="15.4" customHeight="1" x14ac:dyDescent="0.15">
      <c r="C529" s="7" t="s">
        <v>791</v>
      </c>
      <c r="D529" s="8">
        <v>12389</v>
      </c>
      <c r="E529" s="8">
        <v>12247</v>
      </c>
      <c r="F529" s="9">
        <v>-1.1461780611833099E-2</v>
      </c>
      <c r="G529" s="8">
        <v>2</v>
      </c>
      <c r="H529" s="8">
        <v>5</v>
      </c>
      <c r="I529" s="9">
        <v>1.5</v>
      </c>
    </row>
    <row r="530" spans="3:9" s="1" customFormat="1" ht="15.4" customHeight="1" x14ac:dyDescent="0.15">
      <c r="C530" s="7" t="s">
        <v>792</v>
      </c>
      <c r="D530" s="10">
        <v>1260</v>
      </c>
      <c r="E530" s="10">
        <v>1286</v>
      </c>
      <c r="F530" s="11">
        <v>2.06349206349206E-2</v>
      </c>
      <c r="G530" s="10"/>
      <c r="H530" s="10"/>
      <c r="I530" s="11"/>
    </row>
    <row r="531" spans="3:9" s="1" customFormat="1" ht="15.4" customHeight="1" x14ac:dyDescent="0.15">
      <c r="C531" s="7" t="s">
        <v>793</v>
      </c>
      <c r="D531" s="8">
        <v>668</v>
      </c>
      <c r="E531" s="8">
        <v>645</v>
      </c>
      <c r="F531" s="9">
        <v>-3.4431137724550899E-2</v>
      </c>
      <c r="G531" s="8">
        <v>33</v>
      </c>
      <c r="H531" s="8">
        <v>21</v>
      </c>
      <c r="I531" s="9">
        <v>-0.36363636363636398</v>
      </c>
    </row>
    <row r="532" spans="3:9" s="1" customFormat="1" ht="15.4" customHeight="1" x14ac:dyDescent="0.15">
      <c r="C532" s="7" t="s">
        <v>794</v>
      </c>
      <c r="D532" s="10">
        <v>730</v>
      </c>
      <c r="E532" s="10">
        <v>860</v>
      </c>
      <c r="F532" s="11">
        <v>0.17808219178082199</v>
      </c>
      <c r="G532" s="10">
        <v>95</v>
      </c>
      <c r="H532" s="10">
        <v>47</v>
      </c>
      <c r="I532" s="11">
        <v>-0.50526315789473697</v>
      </c>
    </row>
    <row r="533" spans="3:9" s="1" customFormat="1" ht="15.4" customHeight="1" x14ac:dyDescent="0.15">
      <c r="C533" s="7" t="s">
        <v>795</v>
      </c>
      <c r="D533" s="8">
        <v>1122</v>
      </c>
      <c r="E533" s="8">
        <v>1093</v>
      </c>
      <c r="F533" s="9">
        <v>-2.5846702317290599E-2</v>
      </c>
      <c r="G533" s="8">
        <v>22</v>
      </c>
      <c r="H533" s="8">
        <v>18</v>
      </c>
      <c r="I533" s="9">
        <v>-0.18181818181818199</v>
      </c>
    </row>
    <row r="534" spans="3:9" s="1" customFormat="1" ht="15.4" customHeight="1" x14ac:dyDescent="0.15">
      <c r="C534" s="7" t="s">
        <v>796</v>
      </c>
      <c r="D534" s="10">
        <v>2233</v>
      </c>
      <c r="E534" s="10">
        <v>2001</v>
      </c>
      <c r="F534" s="11">
        <v>-0.103896103896104</v>
      </c>
      <c r="G534" s="10">
        <v>94</v>
      </c>
      <c r="H534" s="10">
        <v>104</v>
      </c>
      <c r="I534" s="11">
        <v>0.10638297872340401</v>
      </c>
    </row>
    <row r="535" spans="3:9" s="1" customFormat="1" ht="15.4" customHeight="1" x14ac:dyDescent="0.15">
      <c r="C535" s="7" t="s">
        <v>797</v>
      </c>
      <c r="D535" s="8">
        <v>1098</v>
      </c>
      <c r="E535" s="8">
        <v>1034</v>
      </c>
      <c r="F535" s="9">
        <v>-5.8287795992713998E-2</v>
      </c>
      <c r="G535" s="8">
        <v>28</v>
      </c>
      <c r="H535" s="8">
        <v>39</v>
      </c>
      <c r="I535" s="9">
        <v>0.39285714285714302</v>
      </c>
    </row>
    <row r="536" spans="3:9" s="1" customFormat="1" ht="15.4" customHeight="1" x14ac:dyDescent="0.15">
      <c r="C536" s="7" t="s">
        <v>798</v>
      </c>
      <c r="D536" s="10">
        <v>1320</v>
      </c>
      <c r="E536" s="10">
        <v>1396</v>
      </c>
      <c r="F536" s="11">
        <v>5.75757575757576E-2</v>
      </c>
      <c r="G536" s="10">
        <v>1</v>
      </c>
      <c r="H536" s="10">
        <v>3</v>
      </c>
      <c r="I536" s="11">
        <v>2</v>
      </c>
    </row>
    <row r="537" spans="3:9" s="1" customFormat="1" ht="15.4" customHeight="1" x14ac:dyDescent="0.15">
      <c r="C537" s="7" t="s">
        <v>799</v>
      </c>
      <c r="D537" s="8">
        <v>2027</v>
      </c>
      <c r="E537" s="8">
        <v>1976</v>
      </c>
      <c r="F537" s="9">
        <v>-2.5160335471139599E-2</v>
      </c>
      <c r="G537" s="8">
        <v>66</v>
      </c>
      <c r="H537" s="8">
        <v>73</v>
      </c>
      <c r="I537" s="9">
        <v>0.10606060606060599</v>
      </c>
    </row>
    <row r="538" spans="3:9" s="1" customFormat="1" ht="15.4" customHeight="1" x14ac:dyDescent="0.15">
      <c r="C538" s="7" t="s">
        <v>800</v>
      </c>
      <c r="D538" s="10">
        <v>575</v>
      </c>
      <c r="E538" s="10">
        <v>518</v>
      </c>
      <c r="F538" s="11">
        <v>-9.9130434782608703E-2</v>
      </c>
      <c r="G538" s="10">
        <v>1</v>
      </c>
      <c r="H538" s="10"/>
      <c r="I538" s="11">
        <v>-1</v>
      </c>
    </row>
    <row r="539" spans="3:9" s="1" customFormat="1" ht="15.4" customHeight="1" x14ac:dyDescent="0.15">
      <c r="C539" s="7" t="s">
        <v>801</v>
      </c>
      <c r="D539" s="8">
        <v>1361</v>
      </c>
      <c r="E539" s="8">
        <v>1215</v>
      </c>
      <c r="F539" s="9">
        <v>-0.10727406318883199</v>
      </c>
      <c r="G539" s="8"/>
      <c r="H539" s="8"/>
      <c r="I539" s="9"/>
    </row>
    <row r="540" spans="3:9" s="1" customFormat="1" ht="15.4" customHeight="1" x14ac:dyDescent="0.15">
      <c r="C540" s="7" t="s">
        <v>802</v>
      </c>
      <c r="D540" s="10">
        <v>3333</v>
      </c>
      <c r="E540" s="10">
        <v>3524</v>
      </c>
      <c r="F540" s="11">
        <v>5.7305730573057302E-2</v>
      </c>
      <c r="G540" s="10"/>
      <c r="H540" s="10"/>
      <c r="I540" s="11"/>
    </row>
    <row r="541" spans="3:9" s="1" customFormat="1" ht="15.4" customHeight="1" x14ac:dyDescent="0.15">
      <c r="C541" s="7" t="s">
        <v>803</v>
      </c>
      <c r="D541" s="8">
        <v>2889</v>
      </c>
      <c r="E541" s="8">
        <v>2677</v>
      </c>
      <c r="F541" s="9">
        <v>-7.3381793007961202E-2</v>
      </c>
      <c r="G541" s="8"/>
      <c r="H541" s="8">
        <v>1</v>
      </c>
      <c r="I541" s="9"/>
    </row>
    <row r="542" spans="3:9" s="1" customFormat="1" ht="15.4" customHeight="1" x14ac:dyDescent="0.15">
      <c r="C542" s="7" t="s">
        <v>804</v>
      </c>
      <c r="D542" s="10">
        <v>494</v>
      </c>
      <c r="E542" s="10">
        <v>490</v>
      </c>
      <c r="F542" s="11">
        <v>-8.0971659919028306E-3</v>
      </c>
      <c r="G542" s="10">
        <v>43</v>
      </c>
      <c r="H542" s="10">
        <v>56</v>
      </c>
      <c r="I542" s="11">
        <v>0.30232558139534899</v>
      </c>
    </row>
    <row r="543" spans="3:9" s="1" customFormat="1" ht="15.4" customHeight="1" x14ac:dyDescent="0.15">
      <c r="C543" s="7" t="s">
        <v>805</v>
      </c>
      <c r="D543" s="8">
        <v>2580</v>
      </c>
      <c r="E543" s="8">
        <v>2577</v>
      </c>
      <c r="F543" s="9">
        <v>-1.1627906976744201E-3</v>
      </c>
      <c r="G543" s="8">
        <v>20</v>
      </c>
      <c r="H543" s="8">
        <v>10</v>
      </c>
      <c r="I543" s="9">
        <v>-0.5</v>
      </c>
    </row>
    <row r="544" spans="3:9" s="1" customFormat="1" ht="15.4" customHeight="1" x14ac:dyDescent="0.15">
      <c r="C544" s="7" t="s">
        <v>806</v>
      </c>
      <c r="D544" s="10">
        <v>1131</v>
      </c>
      <c r="E544" s="10">
        <v>1148</v>
      </c>
      <c r="F544" s="11">
        <v>1.5030946065428799E-2</v>
      </c>
      <c r="G544" s="10"/>
      <c r="H544" s="10"/>
      <c r="I544" s="11"/>
    </row>
    <row r="545" spans="3:9" s="1" customFormat="1" ht="15.4" customHeight="1" x14ac:dyDescent="0.15">
      <c r="C545" s="7" t="s">
        <v>807</v>
      </c>
      <c r="D545" s="8">
        <v>1793</v>
      </c>
      <c r="E545" s="8">
        <v>1869</v>
      </c>
      <c r="F545" s="9">
        <v>4.23870607919688E-2</v>
      </c>
      <c r="G545" s="8">
        <v>943</v>
      </c>
      <c r="H545" s="8">
        <v>901</v>
      </c>
      <c r="I545" s="9">
        <v>-4.45387062566278E-2</v>
      </c>
    </row>
    <row r="546" spans="3:9" s="1" customFormat="1" ht="15.4" customHeight="1" x14ac:dyDescent="0.15">
      <c r="C546" s="7" t="s">
        <v>808</v>
      </c>
      <c r="D546" s="10">
        <v>80</v>
      </c>
      <c r="E546" s="10">
        <v>91</v>
      </c>
      <c r="F546" s="11">
        <v>0.13750000000000001</v>
      </c>
      <c r="G546" s="10"/>
      <c r="H546" s="10"/>
      <c r="I546" s="11"/>
    </row>
    <row r="547" spans="3:9" s="1" customFormat="1" ht="15.4" customHeight="1" x14ac:dyDescent="0.15">
      <c r="C547" s="7" t="s">
        <v>809</v>
      </c>
      <c r="D547" s="8">
        <v>10011</v>
      </c>
      <c r="E547" s="8">
        <v>10596</v>
      </c>
      <c r="F547" s="9">
        <v>5.8435720707222097E-2</v>
      </c>
      <c r="G547" s="8"/>
      <c r="H547" s="8">
        <v>1</v>
      </c>
      <c r="I547" s="9"/>
    </row>
    <row r="548" spans="3:9" s="1" customFormat="1" ht="15.4" customHeight="1" x14ac:dyDescent="0.15">
      <c r="C548" s="7" t="s">
        <v>810</v>
      </c>
      <c r="D548" s="10">
        <v>985</v>
      </c>
      <c r="E548" s="10">
        <v>916</v>
      </c>
      <c r="F548" s="11">
        <v>-7.0050761421319802E-2</v>
      </c>
      <c r="G548" s="10"/>
      <c r="H548" s="10">
        <v>1</v>
      </c>
      <c r="I548" s="11"/>
    </row>
    <row r="549" spans="3:9" s="1" customFormat="1" ht="15.4" customHeight="1" x14ac:dyDescent="0.15">
      <c r="C549" s="7" t="s">
        <v>811</v>
      </c>
      <c r="D549" s="8">
        <v>629</v>
      </c>
      <c r="E549" s="8">
        <v>642</v>
      </c>
      <c r="F549" s="9">
        <v>2.06677265500795E-2</v>
      </c>
      <c r="G549" s="8">
        <v>7</v>
      </c>
      <c r="H549" s="8">
        <v>6</v>
      </c>
      <c r="I549" s="9">
        <v>-0.14285714285714299</v>
      </c>
    </row>
    <row r="550" spans="3:9" s="1" customFormat="1" ht="15.4" customHeight="1" x14ac:dyDescent="0.15">
      <c r="C550" s="7" t="s">
        <v>812</v>
      </c>
      <c r="D550" s="10">
        <v>249</v>
      </c>
      <c r="E550" s="10">
        <v>256</v>
      </c>
      <c r="F550" s="11">
        <v>2.81124497991968E-2</v>
      </c>
      <c r="G550" s="10">
        <v>3</v>
      </c>
      <c r="H550" s="10">
        <v>1</v>
      </c>
      <c r="I550" s="11">
        <v>-0.66666666666666696</v>
      </c>
    </row>
    <row r="551" spans="3:9" s="1" customFormat="1" ht="14.65" customHeight="1" x14ac:dyDescent="0.15">
      <c r="C551" s="12" t="s">
        <v>210</v>
      </c>
      <c r="D551" s="13">
        <v>1271943</v>
      </c>
      <c r="E551" s="13">
        <v>1247200</v>
      </c>
      <c r="F551" s="14">
        <v>-1.9452915736003901E-2</v>
      </c>
      <c r="G551" s="13">
        <v>300110</v>
      </c>
      <c r="H551" s="13">
        <v>295704</v>
      </c>
      <c r="I551" s="14">
        <v>-1.4681283529372599E-2</v>
      </c>
    </row>
  </sheetData>
  <mergeCells count="7">
    <mergeCell ref="B1:B4"/>
    <mergeCell ref="C2:D3"/>
    <mergeCell ref="G2:I2"/>
    <mergeCell ref="C6:D6"/>
    <mergeCell ref="C11:C12"/>
    <mergeCell ref="D11:F11"/>
    <mergeCell ref="G11:I11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O37"/>
  <sheetViews>
    <sheetView workbookViewId="0"/>
  </sheetViews>
  <sheetFormatPr defaultColWidth="8.85546875" defaultRowHeight="12.75" x14ac:dyDescent="0.2"/>
  <cols>
    <col min="1" max="1" width="0.7109375" style="15" customWidth="1"/>
    <col min="2" max="2" width="0.42578125" style="15" customWidth="1"/>
    <col min="3" max="3" width="9.42578125" style="15" customWidth="1"/>
    <col min="4" max="4" width="9.5703125" style="15" customWidth="1"/>
    <col min="5" max="5" width="9" style="15" customWidth="1"/>
    <col min="6" max="12" width="9.28515625" style="15" customWidth="1"/>
    <col min="13" max="13" width="1.42578125" style="15" customWidth="1"/>
    <col min="14" max="14" width="9.42578125" style="15" customWidth="1"/>
    <col min="15" max="15" width="31" style="15" customWidth="1"/>
    <col min="16" max="16" width="4.7109375" style="15" customWidth="1"/>
    <col min="17" max="16384" width="8.85546875" style="15"/>
  </cols>
  <sheetData>
    <row r="1" spans="2:15" s="1" customFormat="1" ht="8.85" customHeight="1" thickBot="1" x14ac:dyDescent="0.2"/>
    <row r="2" spans="2:15" s="1" customFormat="1" ht="12.75" customHeight="1" thickBot="1" x14ac:dyDescent="0.25">
      <c r="I2" s="160" t="s">
        <v>0</v>
      </c>
      <c r="J2" s="160"/>
      <c r="O2" s="3" t="s">
        <v>3114</v>
      </c>
    </row>
    <row r="3" spans="2:15" s="1" customFormat="1" ht="2.1" customHeight="1" thickBot="1" x14ac:dyDescent="0.2">
      <c r="I3" s="160"/>
      <c r="J3" s="160"/>
    </row>
    <row r="4" spans="2:15" s="1" customFormat="1" ht="30.75" customHeight="1" x14ac:dyDescent="0.15">
      <c r="B4" s="159"/>
      <c r="C4" s="159"/>
      <c r="D4" s="159"/>
    </row>
    <row r="5" spans="2:15" s="1" customFormat="1" ht="9.75" customHeight="1" thickBot="1" x14ac:dyDescent="0.2">
      <c r="B5" s="159"/>
      <c r="C5" s="159"/>
      <c r="D5" s="159"/>
      <c r="H5" s="188" t="s">
        <v>3115</v>
      </c>
      <c r="I5" s="188"/>
      <c r="J5" s="188"/>
      <c r="K5" s="188"/>
      <c r="L5" s="188"/>
    </row>
    <row r="6" spans="2:15" s="1" customFormat="1" ht="2.1" customHeight="1" thickBot="1" x14ac:dyDescent="0.2">
      <c r="H6" s="188"/>
      <c r="I6" s="188"/>
      <c r="J6" s="188"/>
      <c r="K6" s="188"/>
      <c r="L6" s="188"/>
    </row>
    <row r="7" spans="2:15" s="1" customFormat="1" ht="2.1" customHeight="1" thickBot="1" x14ac:dyDescent="0.2">
      <c r="C7" s="161" t="s">
        <v>3</v>
      </c>
      <c r="H7" s="188"/>
      <c r="I7" s="188"/>
      <c r="J7" s="188"/>
      <c r="K7" s="188"/>
      <c r="L7" s="188"/>
    </row>
    <row r="8" spans="2:15" s="1" customFormat="1" ht="9.75" customHeight="1" x14ac:dyDescent="0.15">
      <c r="C8" s="161"/>
    </row>
    <row r="9" spans="2:15" s="1" customFormat="1" ht="6.4" customHeight="1" x14ac:dyDescent="0.15"/>
    <row r="10" spans="2:15" s="1" customFormat="1" ht="11.85" customHeight="1" x14ac:dyDescent="0.2">
      <c r="C10" s="3" t="s">
        <v>3116</v>
      </c>
    </row>
    <row r="11" spans="2:15" s="1" customFormat="1" ht="8.65" customHeight="1" x14ac:dyDescent="0.15"/>
    <row r="12" spans="2:15" s="1" customFormat="1" ht="11.85" customHeight="1" x14ac:dyDescent="0.2">
      <c r="C12" s="3" t="s">
        <v>1019</v>
      </c>
    </row>
    <row r="13" spans="2:15" s="1" customFormat="1" ht="7.7" customHeight="1" x14ac:dyDescent="0.15"/>
    <row r="14" spans="2:15" s="1" customFormat="1" ht="11.85" customHeight="1" x14ac:dyDescent="0.2">
      <c r="C14" s="161" t="s">
        <v>3117</v>
      </c>
      <c r="D14" s="161"/>
    </row>
    <row r="15" spans="2:15" s="1" customFormat="1" ht="4.7" customHeight="1" x14ac:dyDescent="0.15"/>
    <row r="16" spans="2:15" s="1" customFormat="1" ht="15.4" customHeight="1" x14ac:dyDescent="0.15">
      <c r="C16" s="213" t="s">
        <v>3118</v>
      </c>
      <c r="D16" s="177" t="s">
        <v>830</v>
      </c>
      <c r="E16" s="177"/>
      <c r="F16" s="177"/>
      <c r="G16" s="177" t="s">
        <v>831</v>
      </c>
      <c r="H16" s="177"/>
      <c r="I16" s="177"/>
      <c r="J16" s="169" t="s">
        <v>832</v>
      </c>
      <c r="K16" s="169"/>
      <c r="L16" s="169"/>
    </row>
    <row r="17" spans="3:12" s="1" customFormat="1" ht="15.75" customHeight="1" x14ac:dyDescent="0.15">
      <c r="C17" s="213"/>
      <c r="D17" s="49" t="s">
        <v>3119</v>
      </c>
      <c r="E17" s="49" t="s">
        <v>3120</v>
      </c>
      <c r="F17" s="49" t="s">
        <v>832</v>
      </c>
      <c r="G17" s="49" t="s">
        <v>3119</v>
      </c>
      <c r="H17" s="49" t="s">
        <v>3120</v>
      </c>
      <c r="I17" s="49" t="s">
        <v>832</v>
      </c>
      <c r="J17" s="158" t="s">
        <v>3119</v>
      </c>
      <c r="K17" s="158" t="s">
        <v>3120</v>
      </c>
      <c r="L17" s="158" t="s">
        <v>832</v>
      </c>
    </row>
    <row r="18" spans="3:12" s="1" customFormat="1" ht="11.65" customHeight="1" x14ac:dyDescent="0.15">
      <c r="C18" s="50" t="s">
        <v>3121</v>
      </c>
      <c r="D18" s="76">
        <v>269.00139290205999</v>
      </c>
      <c r="E18" s="76">
        <v>8.26274911084165</v>
      </c>
      <c r="F18" s="76">
        <v>277.264142012901</v>
      </c>
      <c r="G18" s="76">
        <v>247.92617516740501</v>
      </c>
      <c r="H18" s="76">
        <v>7.6337694354151697</v>
      </c>
      <c r="I18" s="76">
        <v>255.55994460282</v>
      </c>
      <c r="J18" s="80">
        <v>258.74969325721497</v>
      </c>
      <c r="K18" s="80">
        <v>7.9567920955278097</v>
      </c>
      <c r="L18" s="80">
        <v>266.70648535274302</v>
      </c>
    </row>
    <row r="19" spans="3:12" s="1" customFormat="1" ht="11.65" customHeight="1" x14ac:dyDescent="0.15">
      <c r="C19" s="50" t="s">
        <v>3122</v>
      </c>
      <c r="D19" s="78">
        <v>34.679438769426397</v>
      </c>
      <c r="E19" s="78">
        <v>2.2973886084502602</v>
      </c>
      <c r="F19" s="78">
        <v>36.976827377876702</v>
      </c>
      <c r="G19" s="78">
        <v>26.192075218267298</v>
      </c>
      <c r="H19" s="78">
        <v>1.8753880659427</v>
      </c>
      <c r="I19" s="78">
        <v>28.06746328421</v>
      </c>
      <c r="J19" s="80">
        <v>30.5647078578289</v>
      </c>
      <c r="K19" s="80">
        <v>2.09279990826083</v>
      </c>
      <c r="L19" s="80">
        <v>32.657507766089701</v>
      </c>
    </row>
    <row r="20" spans="3:12" s="1" customFormat="1" ht="11.65" customHeight="1" x14ac:dyDescent="0.15">
      <c r="C20" s="50" t="s">
        <v>3123</v>
      </c>
      <c r="D20" s="76">
        <v>34.629617554041303</v>
      </c>
      <c r="E20" s="76">
        <v>2.6164781063545401</v>
      </c>
      <c r="F20" s="76">
        <v>37.246095660395802</v>
      </c>
      <c r="G20" s="76">
        <v>28.976412032027699</v>
      </c>
      <c r="H20" s="76">
        <v>2.0471759359445998</v>
      </c>
      <c r="I20" s="76">
        <v>31.023587967972301</v>
      </c>
      <c r="J20" s="80">
        <v>31.887963930833902</v>
      </c>
      <c r="K20" s="80">
        <v>2.3403817655924</v>
      </c>
      <c r="L20" s="80">
        <v>34.228345696426203</v>
      </c>
    </row>
    <row r="21" spans="3:12" s="1" customFormat="1" ht="11.65" customHeight="1" x14ac:dyDescent="0.15">
      <c r="C21" s="50" t="s">
        <v>3124</v>
      </c>
      <c r="D21" s="78">
        <v>37.614808417346303</v>
      </c>
      <c r="E21" s="78">
        <v>2.7529106944144601</v>
      </c>
      <c r="F21" s="78">
        <v>40.367719111760699</v>
      </c>
      <c r="G21" s="78">
        <v>37.9175592223786</v>
      </c>
      <c r="H21" s="78">
        <v>2.8457215584694899</v>
      </c>
      <c r="I21" s="78">
        <v>40.763280780848099</v>
      </c>
      <c r="J21" s="80">
        <v>37.760411053972398</v>
      </c>
      <c r="K21" s="80">
        <v>2.7975464353913302</v>
      </c>
      <c r="L21" s="80">
        <v>40.557957489363702</v>
      </c>
    </row>
    <row r="22" spans="3:12" s="1" customFormat="1" ht="11.65" customHeight="1" x14ac:dyDescent="0.15">
      <c r="C22" s="50" t="s">
        <v>3125</v>
      </c>
      <c r="D22" s="76">
        <v>35.811691168153203</v>
      </c>
      <c r="E22" s="76">
        <v>2.6980263350831399</v>
      </c>
      <c r="F22" s="76">
        <v>38.509717503236402</v>
      </c>
      <c r="G22" s="76">
        <v>61.388819931845397</v>
      </c>
      <c r="H22" s="76">
        <v>3.5747331362415702</v>
      </c>
      <c r="I22" s="76">
        <v>64.963553068086895</v>
      </c>
      <c r="J22" s="80">
        <v>48.124054857381203</v>
      </c>
      <c r="K22" s="80">
        <v>3.1200570127409599</v>
      </c>
      <c r="L22" s="80">
        <v>51.244111870122197</v>
      </c>
    </row>
    <row r="23" spans="3:12" s="1" customFormat="1" ht="11.65" customHeight="1" x14ac:dyDescent="0.15">
      <c r="C23" s="50" t="s">
        <v>3126</v>
      </c>
      <c r="D23" s="78">
        <v>32.3486728149431</v>
      </c>
      <c r="E23" s="78">
        <v>2.8712763135308901</v>
      </c>
      <c r="F23" s="78">
        <v>35.219949128473999</v>
      </c>
      <c r="G23" s="78">
        <v>103.787183327696</v>
      </c>
      <c r="H23" s="78">
        <v>4.8598025478732803</v>
      </c>
      <c r="I23" s="78">
        <v>108.64698587557</v>
      </c>
      <c r="J23" s="80">
        <v>67.504002409371196</v>
      </c>
      <c r="K23" s="80">
        <v>3.84984228129409</v>
      </c>
      <c r="L23" s="80">
        <v>71.353844690665298</v>
      </c>
    </row>
    <row r="24" spans="3:12" s="1" customFormat="1" ht="11.65" customHeight="1" x14ac:dyDescent="0.15">
      <c r="C24" s="50" t="s">
        <v>3127</v>
      </c>
      <c r="D24" s="76">
        <v>31.4297760541345</v>
      </c>
      <c r="E24" s="76">
        <v>2.9164880883936299</v>
      </c>
      <c r="F24" s="76">
        <v>34.346264142528099</v>
      </c>
      <c r="G24" s="76">
        <v>136.57273581726901</v>
      </c>
      <c r="H24" s="76">
        <v>5.5010729042898401</v>
      </c>
      <c r="I24" s="76">
        <v>142.073808721559</v>
      </c>
      <c r="J24" s="80">
        <v>83.535172796844606</v>
      </c>
      <c r="K24" s="80">
        <v>4.1973234153697998</v>
      </c>
      <c r="L24" s="80">
        <v>87.7324962122144</v>
      </c>
    </row>
    <row r="25" spans="3:12" s="1" customFormat="1" ht="11.65" customHeight="1" x14ac:dyDescent="0.15">
      <c r="C25" s="50" t="s">
        <v>3128</v>
      </c>
      <c r="D25" s="78">
        <v>33.3940299482841</v>
      </c>
      <c r="E25" s="78">
        <v>2.9675000816879402</v>
      </c>
      <c r="F25" s="78">
        <v>36.361530029972002</v>
      </c>
      <c r="G25" s="78">
        <v>107.386337639361</v>
      </c>
      <c r="H25" s="78">
        <v>5.3075480043314496</v>
      </c>
      <c r="I25" s="78">
        <v>112.69388564369299</v>
      </c>
      <c r="J25" s="80">
        <v>69.899560860941307</v>
      </c>
      <c r="K25" s="80">
        <v>4.1220078196249101</v>
      </c>
      <c r="L25" s="80">
        <v>74.021568680566205</v>
      </c>
    </row>
    <row r="26" spans="3:12" s="1" customFormat="1" ht="11.65" customHeight="1" x14ac:dyDescent="0.15">
      <c r="C26" s="50" t="s">
        <v>3129</v>
      </c>
      <c r="D26" s="76">
        <v>40.262785131636797</v>
      </c>
      <c r="E26" s="76">
        <v>3.0772236604308101</v>
      </c>
      <c r="F26" s="76">
        <v>43.3400087920676</v>
      </c>
      <c r="G26" s="76">
        <v>62.759098926168399</v>
      </c>
      <c r="H26" s="76">
        <v>3.6908249458561802</v>
      </c>
      <c r="I26" s="76">
        <v>66.449923872024598</v>
      </c>
      <c r="J26" s="80">
        <v>51.351498624104302</v>
      </c>
      <c r="K26" s="80">
        <v>3.3796753827367798</v>
      </c>
      <c r="L26" s="80">
        <v>54.731174006841101</v>
      </c>
    </row>
    <row r="27" spans="3:12" s="1" customFormat="1" ht="11.65" customHeight="1" x14ac:dyDescent="0.15">
      <c r="C27" s="50" t="s">
        <v>3130</v>
      </c>
      <c r="D27" s="78">
        <v>51.8937577005916</v>
      </c>
      <c r="E27" s="78">
        <v>3.5975282864479001</v>
      </c>
      <c r="F27" s="78">
        <v>55.491285987039497</v>
      </c>
      <c r="G27" s="78">
        <v>55.5925224091459</v>
      </c>
      <c r="H27" s="78">
        <v>3.9080393263032001</v>
      </c>
      <c r="I27" s="78">
        <v>59.500561735449097</v>
      </c>
      <c r="J27" s="80">
        <v>53.720011713198097</v>
      </c>
      <c r="K27" s="80">
        <v>3.7508421837019901</v>
      </c>
      <c r="L27" s="80">
        <v>57.470853896900103</v>
      </c>
    </row>
    <row r="28" spans="3:12" s="1" customFormat="1" ht="11.65" customHeight="1" x14ac:dyDescent="0.15">
      <c r="C28" s="50" t="s">
        <v>3131</v>
      </c>
      <c r="D28" s="76">
        <v>71.224355990162806</v>
      </c>
      <c r="E28" s="76">
        <v>4.6748448014897104</v>
      </c>
      <c r="F28" s="76">
        <v>75.899200791652603</v>
      </c>
      <c r="G28" s="76">
        <v>64.133889818815504</v>
      </c>
      <c r="H28" s="76">
        <v>4.37950479980982</v>
      </c>
      <c r="I28" s="76">
        <v>68.513394618625298</v>
      </c>
      <c r="J28" s="80">
        <v>67.688844678963406</v>
      </c>
      <c r="K28" s="80">
        <v>4.52757974283836</v>
      </c>
      <c r="L28" s="80">
        <v>72.216424421801804</v>
      </c>
    </row>
    <row r="29" spans="3:12" s="1" customFormat="1" ht="11.65" customHeight="1" x14ac:dyDescent="0.15">
      <c r="C29" s="50" t="s">
        <v>3132</v>
      </c>
      <c r="D29" s="78">
        <v>100.917128331943</v>
      </c>
      <c r="E29" s="78">
        <v>5.6240133967960499</v>
      </c>
      <c r="F29" s="78">
        <v>106.54114172873901</v>
      </c>
      <c r="G29" s="78">
        <v>76.826346090881998</v>
      </c>
      <c r="H29" s="78">
        <v>5.3661094837003001</v>
      </c>
      <c r="I29" s="78">
        <v>82.192455574582297</v>
      </c>
      <c r="J29" s="80">
        <v>88.6601615996627</v>
      </c>
      <c r="K29" s="80">
        <v>5.4927964171517996</v>
      </c>
      <c r="L29" s="80">
        <v>94.152958016814495</v>
      </c>
    </row>
    <row r="30" spans="3:12" s="1" customFormat="1" ht="11.65" customHeight="1" x14ac:dyDescent="0.15">
      <c r="C30" s="50" t="s">
        <v>3133</v>
      </c>
      <c r="D30" s="76">
        <v>135.97975622422899</v>
      </c>
      <c r="E30" s="76">
        <v>7.2916630359389796</v>
      </c>
      <c r="F30" s="76">
        <v>143.27141926016799</v>
      </c>
      <c r="G30" s="76">
        <v>93.483791011675706</v>
      </c>
      <c r="H30" s="76">
        <v>5.69434479159872</v>
      </c>
      <c r="I30" s="76">
        <v>99.178135803274401</v>
      </c>
      <c r="J30" s="80">
        <v>114.025909695159</v>
      </c>
      <c r="K30" s="80">
        <v>6.4664722344374201</v>
      </c>
      <c r="L30" s="80">
        <v>120.492381929597</v>
      </c>
    </row>
    <row r="31" spans="3:12" s="1" customFormat="1" ht="11.65" customHeight="1" x14ac:dyDescent="0.15">
      <c r="C31" s="50" t="s">
        <v>3134</v>
      </c>
      <c r="D31" s="78">
        <v>178.05278174037099</v>
      </c>
      <c r="E31" s="78">
        <v>8.7303851640513592</v>
      </c>
      <c r="F31" s="78">
        <v>186.78316690442199</v>
      </c>
      <c r="G31" s="78">
        <v>118.84609524674001</v>
      </c>
      <c r="H31" s="78">
        <v>7.1511234006412003</v>
      </c>
      <c r="I31" s="78">
        <v>125.997218647381</v>
      </c>
      <c r="J31" s="80">
        <v>147.03769679206201</v>
      </c>
      <c r="K31" s="80">
        <v>7.9030978989035203</v>
      </c>
      <c r="L31" s="80">
        <v>154.94079469096599</v>
      </c>
    </row>
    <row r="32" spans="3:12" s="1" customFormat="1" ht="11.65" customHeight="1" x14ac:dyDescent="0.15">
      <c r="C32" s="50" t="s">
        <v>3135</v>
      </c>
      <c r="D32" s="76">
        <v>249.30561031814901</v>
      </c>
      <c r="E32" s="76">
        <v>10.6370861043206</v>
      </c>
      <c r="F32" s="76">
        <v>259.942696422469</v>
      </c>
      <c r="G32" s="76">
        <v>167.15289523571701</v>
      </c>
      <c r="H32" s="76">
        <v>8.4418360898898506</v>
      </c>
      <c r="I32" s="76">
        <v>175.594731325607</v>
      </c>
      <c r="J32" s="80">
        <v>205.22519120390999</v>
      </c>
      <c r="K32" s="80">
        <v>9.4591878376649898</v>
      </c>
      <c r="L32" s="80">
        <v>214.684379041575</v>
      </c>
    </row>
    <row r="33" spans="3:12" s="1" customFormat="1" ht="11.65" customHeight="1" x14ac:dyDescent="0.15">
      <c r="C33" s="50" t="s">
        <v>3136</v>
      </c>
      <c r="D33" s="78">
        <v>293.76500504311502</v>
      </c>
      <c r="E33" s="78">
        <v>10.3229961312441</v>
      </c>
      <c r="F33" s="78">
        <v>304.08800117435902</v>
      </c>
      <c r="G33" s="78">
        <v>200.243971098808</v>
      </c>
      <c r="H33" s="78">
        <v>8.6853711175753006</v>
      </c>
      <c r="I33" s="78">
        <v>208.92934221638399</v>
      </c>
      <c r="J33" s="80">
        <v>241.595547775982</v>
      </c>
      <c r="K33" s="80">
        <v>9.4094689324209995</v>
      </c>
      <c r="L33" s="80">
        <v>251.00501670840299</v>
      </c>
    </row>
    <row r="34" spans="3:12" s="1" customFormat="1" ht="11.65" customHeight="1" x14ac:dyDescent="0.15">
      <c r="C34" s="50" t="s">
        <v>3137</v>
      </c>
      <c r="D34" s="76">
        <v>371.54235361423002</v>
      </c>
      <c r="E34" s="76">
        <v>12.4597861701574</v>
      </c>
      <c r="F34" s="76">
        <v>384.002139784387</v>
      </c>
      <c r="G34" s="76">
        <v>256.03608384186799</v>
      </c>
      <c r="H34" s="76">
        <v>9.7284867781020594</v>
      </c>
      <c r="I34" s="76">
        <v>265.76457061997002</v>
      </c>
      <c r="J34" s="80">
        <v>302.01497106048498</v>
      </c>
      <c r="K34" s="80">
        <v>10.815718726247299</v>
      </c>
      <c r="L34" s="80">
        <v>312.83068978673202</v>
      </c>
    </row>
    <row r="35" spans="3:12" s="1" customFormat="1" ht="11.65" customHeight="1" x14ac:dyDescent="0.15">
      <c r="C35" s="50" t="s">
        <v>3138</v>
      </c>
      <c r="D35" s="78">
        <v>428.93747864707899</v>
      </c>
      <c r="E35" s="78">
        <v>12.3135178225715</v>
      </c>
      <c r="F35" s="78">
        <v>441.25099646964998</v>
      </c>
      <c r="G35" s="78">
        <v>297.78364190166099</v>
      </c>
      <c r="H35" s="78">
        <v>9.3553050826046107</v>
      </c>
      <c r="I35" s="78">
        <v>307.13894698426498</v>
      </c>
      <c r="J35" s="80">
        <v>341.09263211334297</v>
      </c>
      <c r="K35" s="80">
        <v>10.332151889213799</v>
      </c>
      <c r="L35" s="80">
        <v>351.42478400255698</v>
      </c>
    </row>
    <row r="36" spans="3:12" s="1" customFormat="1" ht="11.65" customHeight="1" x14ac:dyDescent="0.15">
      <c r="C36" s="50" t="s">
        <v>3139</v>
      </c>
      <c r="D36" s="76">
        <v>481.99382645478499</v>
      </c>
      <c r="E36" s="76">
        <v>12.9949315955947</v>
      </c>
      <c r="F36" s="76">
        <v>494.98875805037898</v>
      </c>
      <c r="G36" s="76">
        <v>318.95382403746902</v>
      </c>
      <c r="H36" s="76">
        <v>8.6601667111075002</v>
      </c>
      <c r="I36" s="76">
        <v>327.61399074857701</v>
      </c>
      <c r="J36" s="80">
        <v>356.98412416220702</v>
      </c>
      <c r="K36" s="80">
        <v>9.6712830450319096</v>
      </c>
      <c r="L36" s="80">
        <v>366.65540720723902</v>
      </c>
    </row>
    <row r="37" spans="3:12" s="1" customFormat="1" ht="14.1" customHeight="1" x14ac:dyDescent="0.15">
      <c r="C37" s="18" t="s">
        <v>832</v>
      </c>
      <c r="D37" s="80">
        <v>107.29322692248201</v>
      </c>
      <c r="E37" s="80">
        <v>5.2192695964725102</v>
      </c>
      <c r="F37" s="80">
        <v>112.512496518955</v>
      </c>
      <c r="G37" s="80">
        <v>111.646242792162</v>
      </c>
      <c r="H37" s="80">
        <v>5.4113299574637299</v>
      </c>
      <c r="I37" s="80">
        <v>117.057572749626</v>
      </c>
      <c r="J37" s="80">
        <v>109.51979436212601</v>
      </c>
      <c r="K37" s="80">
        <v>5.31750846327928</v>
      </c>
      <c r="L37" s="80">
        <v>114.837302825405</v>
      </c>
    </row>
  </sheetData>
  <mergeCells count="9">
    <mergeCell ref="C16:C17"/>
    <mergeCell ref="D16:F16"/>
    <mergeCell ref="G16:I16"/>
    <mergeCell ref="J16:L16"/>
    <mergeCell ref="I2:J3"/>
    <mergeCell ref="B4:D5"/>
    <mergeCell ref="H5:L7"/>
    <mergeCell ref="C7:C8"/>
    <mergeCell ref="C14:D14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K27"/>
  <sheetViews>
    <sheetView workbookViewId="0"/>
  </sheetViews>
  <sheetFormatPr defaultColWidth="8.85546875" defaultRowHeight="12.75" x14ac:dyDescent="0.2"/>
  <cols>
    <col min="1" max="1" width="1.140625" style="15" customWidth="1"/>
    <col min="2" max="2" width="35.42578125" style="15" customWidth="1"/>
    <col min="3" max="11" width="9.28515625" style="15" customWidth="1"/>
    <col min="12" max="12" width="17" style="15" customWidth="1"/>
    <col min="13" max="13" width="4.7109375" style="15" customWidth="1"/>
    <col min="14" max="16384" width="8.85546875" style="15"/>
  </cols>
  <sheetData>
    <row r="1" spans="2:11" s="1" customFormat="1" ht="8.85" customHeight="1" thickBot="1" x14ac:dyDescent="0.2"/>
    <row r="2" spans="2:11" s="1" customFormat="1" ht="1.7" customHeight="1" thickBot="1" x14ac:dyDescent="0.2">
      <c r="E2" s="160" t="s">
        <v>0</v>
      </c>
      <c r="F2" s="160"/>
      <c r="G2" s="160"/>
      <c r="J2" s="161" t="s">
        <v>3140</v>
      </c>
      <c r="K2" s="161"/>
    </row>
    <row r="3" spans="2:11" s="1" customFormat="1" ht="10.7" customHeight="1" thickBot="1" x14ac:dyDescent="0.2">
      <c r="B3" s="159"/>
      <c r="E3" s="160"/>
      <c r="F3" s="160"/>
      <c r="G3" s="160"/>
      <c r="J3" s="161"/>
      <c r="K3" s="161"/>
    </row>
    <row r="4" spans="2:11" s="1" customFormat="1" ht="2.1" customHeight="1" thickBot="1" x14ac:dyDescent="0.2">
      <c r="B4" s="159"/>
      <c r="E4" s="160"/>
      <c r="F4" s="160"/>
      <c r="G4" s="160"/>
    </row>
    <row r="5" spans="2:11" s="1" customFormat="1" ht="31.9" customHeight="1" x14ac:dyDescent="0.15">
      <c r="B5" s="159"/>
    </row>
    <row r="6" spans="2:11" s="1" customFormat="1" ht="10.7" customHeight="1" thickBot="1" x14ac:dyDescent="0.2">
      <c r="D6" s="188" t="s">
        <v>3141</v>
      </c>
      <c r="E6" s="188"/>
      <c r="F6" s="188"/>
    </row>
    <row r="7" spans="2:11" s="1" customFormat="1" ht="2.1" customHeight="1" thickBot="1" x14ac:dyDescent="0.2">
      <c r="B7" s="161" t="s">
        <v>3</v>
      </c>
      <c r="D7" s="188"/>
      <c r="E7" s="188"/>
      <c r="F7" s="188"/>
    </row>
    <row r="8" spans="2:11" s="1" customFormat="1" ht="9.75" customHeight="1" x14ac:dyDescent="0.15">
      <c r="B8" s="161"/>
    </row>
    <row r="9" spans="2:11" s="1" customFormat="1" ht="6.4" customHeight="1" x14ac:dyDescent="0.15"/>
    <row r="10" spans="2:11" s="1" customFormat="1" ht="11.85" customHeight="1" x14ac:dyDescent="0.2">
      <c r="B10" s="3" t="s">
        <v>3116</v>
      </c>
    </row>
    <row r="11" spans="2:11" s="1" customFormat="1" ht="8.65" customHeight="1" x14ac:dyDescent="0.15"/>
    <row r="12" spans="2:11" s="1" customFormat="1" ht="11.85" customHeight="1" x14ac:dyDescent="0.2">
      <c r="B12" s="3" t="s">
        <v>1019</v>
      </c>
    </row>
    <row r="13" spans="2:11" s="1" customFormat="1" ht="7.7" customHeight="1" x14ac:dyDescent="0.15"/>
    <row r="14" spans="2:11" s="1" customFormat="1" ht="11.85" customHeight="1" x14ac:dyDescent="0.2">
      <c r="B14" s="3" t="s">
        <v>3117</v>
      </c>
    </row>
    <row r="15" spans="2:11" s="1" customFormat="1" ht="10.15" customHeight="1" x14ac:dyDescent="0.15"/>
    <row r="16" spans="2:11" s="1" customFormat="1" ht="15.4" customHeight="1" x14ac:dyDescent="0.15">
      <c r="B16" s="167" t="s">
        <v>2832</v>
      </c>
      <c r="C16" s="177" t="s">
        <v>890</v>
      </c>
      <c r="D16" s="177"/>
      <c r="E16" s="177"/>
      <c r="F16" s="177" t="s">
        <v>3142</v>
      </c>
      <c r="G16" s="177"/>
      <c r="H16" s="177"/>
      <c r="I16" s="177" t="s">
        <v>3143</v>
      </c>
      <c r="J16" s="177"/>
      <c r="K16" s="177"/>
    </row>
    <row r="17" spans="2:11" s="1" customFormat="1" ht="15.4" customHeight="1" x14ac:dyDescent="0.15">
      <c r="B17" s="167"/>
      <c r="C17" s="49" t="s">
        <v>3144</v>
      </c>
      <c r="D17" s="49" t="s">
        <v>3145</v>
      </c>
      <c r="E17" s="49" t="s">
        <v>832</v>
      </c>
      <c r="F17" s="49" t="s">
        <v>3144</v>
      </c>
      <c r="G17" s="49" t="s">
        <v>3145</v>
      </c>
      <c r="H17" s="49" t="s">
        <v>832</v>
      </c>
      <c r="I17" s="49" t="s">
        <v>3144</v>
      </c>
      <c r="J17" s="49" t="s">
        <v>3145</v>
      </c>
      <c r="K17" s="49" t="s">
        <v>832</v>
      </c>
    </row>
    <row r="18" spans="2:11" s="1" customFormat="1" ht="10.7" customHeight="1" x14ac:dyDescent="0.15">
      <c r="B18" s="79" t="s">
        <v>3100</v>
      </c>
      <c r="C18" s="8"/>
      <c r="D18" s="8">
        <v>15</v>
      </c>
      <c r="E18" s="8">
        <v>15</v>
      </c>
      <c r="F18" s="55"/>
      <c r="G18" s="55"/>
      <c r="H18" s="55"/>
      <c r="I18" s="55"/>
      <c r="J18" s="55"/>
      <c r="K18" s="55"/>
    </row>
    <row r="19" spans="2:11" s="1" customFormat="1" ht="10.7" customHeight="1" x14ac:dyDescent="0.15">
      <c r="B19" s="79" t="s">
        <v>3101</v>
      </c>
      <c r="C19" s="10">
        <v>331194</v>
      </c>
      <c r="D19" s="10">
        <v>61869</v>
      </c>
      <c r="E19" s="10">
        <v>393063</v>
      </c>
      <c r="F19" s="59">
        <v>96.066788512037107</v>
      </c>
      <c r="G19" s="59">
        <v>17.945844847585501</v>
      </c>
      <c r="H19" s="59">
        <v>114.012633359623</v>
      </c>
      <c r="I19" s="59">
        <v>95.515882392919806</v>
      </c>
      <c r="J19" s="59">
        <v>17.8679485172044</v>
      </c>
      <c r="K19" s="59">
        <v>113.383830910124</v>
      </c>
    </row>
    <row r="20" spans="2:11" s="1" customFormat="1" ht="10.7" customHeight="1" x14ac:dyDescent="0.15">
      <c r="B20" s="79" t="s">
        <v>3102</v>
      </c>
      <c r="C20" s="8">
        <v>116958</v>
      </c>
      <c r="D20" s="8">
        <v>38309</v>
      </c>
      <c r="E20" s="8">
        <v>155267</v>
      </c>
      <c r="F20" s="55">
        <v>81.478736166281905</v>
      </c>
      <c r="G20" s="55">
        <v>26.687946987757101</v>
      </c>
      <c r="H20" s="55">
        <v>108.16668315403901</v>
      </c>
      <c r="I20" s="55">
        <v>80.920269863266</v>
      </c>
      <c r="J20" s="55">
        <v>26.544770901093301</v>
      </c>
      <c r="K20" s="55">
        <v>107.465040764359</v>
      </c>
    </row>
    <row r="21" spans="2:11" s="1" customFormat="1" ht="10.7" customHeight="1" x14ac:dyDescent="0.15">
      <c r="B21" s="79" t="s">
        <v>3103</v>
      </c>
      <c r="C21" s="10">
        <v>30177</v>
      </c>
      <c r="D21" s="10">
        <v>11289</v>
      </c>
      <c r="E21" s="10">
        <v>41466</v>
      </c>
      <c r="F21" s="59">
        <v>89.664393635512795</v>
      </c>
      <c r="G21" s="59">
        <v>33.542808753398397</v>
      </c>
      <c r="H21" s="59">
        <v>123.207202388911</v>
      </c>
      <c r="I21" s="59">
        <v>88.351729499842705</v>
      </c>
      <c r="J21" s="59">
        <v>33.237215691351402</v>
      </c>
      <c r="K21" s="59">
        <v>121.588945191194</v>
      </c>
    </row>
    <row r="22" spans="2:11" s="1" customFormat="1" ht="10.7" customHeight="1" x14ac:dyDescent="0.15">
      <c r="B22" s="79" t="s">
        <v>3104</v>
      </c>
      <c r="C22" s="8">
        <v>84329</v>
      </c>
      <c r="D22" s="8">
        <v>40537</v>
      </c>
      <c r="E22" s="8">
        <v>124866</v>
      </c>
      <c r="F22" s="55">
        <v>69.803169778585698</v>
      </c>
      <c r="G22" s="55">
        <v>33.5544248516468</v>
      </c>
      <c r="H22" s="55">
        <v>103.357594630233</v>
      </c>
      <c r="I22" s="55">
        <v>70.247504553098096</v>
      </c>
      <c r="J22" s="55">
        <v>33.618138811289903</v>
      </c>
      <c r="K22" s="55">
        <v>103.86564336438801</v>
      </c>
    </row>
    <row r="23" spans="2:11" s="1" customFormat="1" ht="10.7" customHeight="1" x14ac:dyDescent="0.15">
      <c r="B23" s="79" t="s">
        <v>3105</v>
      </c>
      <c r="C23" s="10">
        <v>99901</v>
      </c>
      <c r="D23" s="10">
        <v>18438</v>
      </c>
      <c r="E23" s="10">
        <v>118339</v>
      </c>
      <c r="F23" s="59">
        <v>90.006333715638704</v>
      </c>
      <c r="G23" s="59">
        <v>16.611813505860301</v>
      </c>
      <c r="H23" s="59">
        <v>106.618147221499</v>
      </c>
      <c r="I23" s="59">
        <v>93.668210423666594</v>
      </c>
      <c r="J23" s="59">
        <v>16.911521731053899</v>
      </c>
      <c r="K23" s="59">
        <v>110.579732154721</v>
      </c>
    </row>
    <row r="24" spans="2:11" s="1" customFormat="1" ht="10.7" customHeight="1" x14ac:dyDescent="0.15">
      <c r="B24" s="79" t="s">
        <v>3106</v>
      </c>
      <c r="C24" s="8">
        <v>137633</v>
      </c>
      <c r="D24" s="8">
        <v>12152</v>
      </c>
      <c r="E24" s="8">
        <v>149785</v>
      </c>
      <c r="F24" s="55">
        <v>118.409155237962</v>
      </c>
      <c r="G24" s="55">
        <v>10.454673330173099</v>
      </c>
      <c r="H24" s="55">
        <v>128.86382856813501</v>
      </c>
      <c r="I24" s="55">
        <v>121.765005951576</v>
      </c>
      <c r="J24" s="55">
        <v>10.633892629844</v>
      </c>
      <c r="K24" s="55">
        <v>132.39889858142101</v>
      </c>
    </row>
    <row r="25" spans="2:11" s="1" customFormat="1" ht="10.7" customHeight="1" x14ac:dyDescent="0.15">
      <c r="B25" s="79" t="s">
        <v>3107</v>
      </c>
      <c r="C25" s="10">
        <v>70779</v>
      </c>
      <c r="D25" s="10">
        <v>24225</v>
      </c>
      <c r="E25" s="10">
        <v>95004</v>
      </c>
      <c r="F25" s="59">
        <v>91.682880007461193</v>
      </c>
      <c r="G25" s="59">
        <v>31.379614973095801</v>
      </c>
      <c r="H25" s="59">
        <v>123.06249498055701</v>
      </c>
      <c r="I25" s="59">
        <v>88.977150843250897</v>
      </c>
      <c r="J25" s="59">
        <v>31.184750371975699</v>
      </c>
      <c r="K25" s="59">
        <v>120.161901215227</v>
      </c>
    </row>
    <row r="26" spans="2:11" s="1" customFormat="1" ht="10.7" customHeight="1" x14ac:dyDescent="0.15">
      <c r="B26" s="79" t="s">
        <v>3108</v>
      </c>
      <c r="C26" s="8">
        <v>59277</v>
      </c>
      <c r="D26" s="8">
        <v>13489</v>
      </c>
      <c r="E26" s="8">
        <v>72766</v>
      </c>
      <c r="F26" s="55">
        <v>108.317755472352</v>
      </c>
      <c r="G26" s="55">
        <v>24.648652994695301</v>
      </c>
      <c r="H26" s="55">
        <v>132.96640846704699</v>
      </c>
      <c r="I26" s="55">
        <v>104.074050648902</v>
      </c>
      <c r="J26" s="55">
        <v>24.2206429629437</v>
      </c>
      <c r="K26" s="55">
        <v>128.29469361184499</v>
      </c>
    </row>
    <row r="27" spans="2:11" s="1" customFormat="1" ht="14.1" customHeight="1" x14ac:dyDescent="0.15">
      <c r="B27" s="18" t="s">
        <v>832</v>
      </c>
      <c r="C27" s="13">
        <v>930248</v>
      </c>
      <c r="D27" s="13">
        <v>220323</v>
      </c>
      <c r="E27" s="13">
        <v>1150571</v>
      </c>
      <c r="F27" s="61">
        <v>92.846849727811701</v>
      </c>
      <c r="G27" s="61">
        <v>21.990153671473301</v>
      </c>
      <c r="H27" s="61">
        <v>114.837003399285</v>
      </c>
      <c r="I27" s="61">
        <v>92.846849727811701</v>
      </c>
      <c r="J27" s="61">
        <v>21.990153671473301</v>
      </c>
      <c r="K27" s="61">
        <v>114.837003399285</v>
      </c>
    </row>
  </sheetData>
  <mergeCells count="9">
    <mergeCell ref="B16:B17"/>
    <mergeCell ref="C16:E16"/>
    <mergeCell ref="F16:H16"/>
    <mergeCell ref="I16:K16"/>
    <mergeCell ref="E2:G4"/>
    <mergeCell ref="J2:K3"/>
    <mergeCell ref="B3:B5"/>
    <mergeCell ref="D6:F7"/>
    <mergeCell ref="B7:B8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I557"/>
  <sheetViews>
    <sheetView workbookViewId="0"/>
  </sheetViews>
  <sheetFormatPr defaultColWidth="8.85546875" defaultRowHeight="12.75" x14ac:dyDescent="0.2"/>
  <cols>
    <col min="1" max="1" width="0.85546875" style="15" customWidth="1"/>
    <col min="2" max="2" width="0.28515625" style="15" customWidth="1"/>
    <col min="3" max="3" width="72.28515625" style="15" customWidth="1"/>
    <col min="4" max="9" width="9.28515625" style="15" customWidth="1"/>
    <col min="10" max="10" width="10.28515625" style="15" customWidth="1"/>
    <col min="11" max="11" width="4.7109375" style="15" customWidth="1"/>
    <col min="12" max="16384" width="8.85546875" style="15"/>
  </cols>
  <sheetData>
    <row r="1" spans="2:9" s="1" customFormat="1" ht="8.85" customHeight="1" thickBot="1" x14ac:dyDescent="0.2"/>
    <row r="2" spans="2:9" s="1" customFormat="1" ht="3" customHeight="1" thickBot="1" x14ac:dyDescent="0.2">
      <c r="C2" s="160" t="s">
        <v>0</v>
      </c>
      <c r="D2" s="160"/>
      <c r="G2" s="161" t="s">
        <v>3146</v>
      </c>
      <c r="H2" s="161"/>
      <c r="I2" s="161"/>
    </row>
    <row r="3" spans="2:9" s="1" customFormat="1" ht="9.75" customHeight="1" thickBot="1" x14ac:dyDescent="0.2">
      <c r="B3" s="159"/>
      <c r="C3" s="160"/>
      <c r="D3" s="160"/>
      <c r="G3" s="161"/>
      <c r="H3" s="161"/>
      <c r="I3" s="161"/>
    </row>
    <row r="4" spans="2:9" s="1" customFormat="1" ht="2.1" customHeight="1" thickBot="1" x14ac:dyDescent="0.2">
      <c r="B4" s="159"/>
      <c r="C4" s="160"/>
      <c r="D4" s="160"/>
    </row>
    <row r="5" spans="2:9" s="1" customFormat="1" ht="28.15" customHeight="1" x14ac:dyDescent="0.15">
      <c r="B5" s="159"/>
    </row>
    <row r="6" spans="2:9" s="1" customFormat="1" ht="6.75" customHeight="1" thickBot="1" x14ac:dyDescent="0.2">
      <c r="B6" s="159"/>
      <c r="C6" s="164" t="s">
        <v>3147</v>
      </c>
      <c r="D6" s="164"/>
      <c r="E6" s="164"/>
    </row>
    <row r="7" spans="2:9" s="1" customFormat="1" ht="7.7" customHeight="1" thickBot="1" x14ac:dyDescent="0.2">
      <c r="C7" s="164"/>
      <c r="D7" s="164"/>
      <c r="E7" s="164"/>
    </row>
    <row r="8" spans="2:9" s="1" customFormat="1" ht="11.85" customHeight="1" x14ac:dyDescent="0.2">
      <c r="C8" s="3" t="s">
        <v>3</v>
      </c>
    </row>
    <row r="9" spans="2:9" s="1" customFormat="1" ht="6.4" customHeight="1" x14ac:dyDescent="0.15"/>
    <row r="10" spans="2:9" s="1" customFormat="1" ht="11.85" customHeight="1" x14ac:dyDescent="0.2">
      <c r="C10" s="3" t="s">
        <v>3116</v>
      </c>
    </row>
    <row r="11" spans="2:9" s="1" customFormat="1" ht="8.65" customHeight="1" x14ac:dyDescent="0.15"/>
    <row r="12" spans="2:9" s="1" customFormat="1" ht="11.85" customHeight="1" x14ac:dyDescent="0.2">
      <c r="C12" s="3" t="s">
        <v>1019</v>
      </c>
    </row>
    <row r="13" spans="2:9" s="1" customFormat="1" ht="7.7" customHeight="1" x14ac:dyDescent="0.15"/>
    <row r="14" spans="2:9" s="1" customFormat="1" ht="11.85" customHeight="1" x14ac:dyDescent="0.2">
      <c r="C14" s="3" t="s">
        <v>3117</v>
      </c>
    </row>
    <row r="15" spans="2:9" s="1" customFormat="1" ht="11.85" customHeight="1" x14ac:dyDescent="0.15"/>
    <row r="16" spans="2:9" s="1" customFormat="1" ht="15.4" customHeight="1" x14ac:dyDescent="0.15">
      <c r="C16" s="167" t="s">
        <v>274</v>
      </c>
      <c r="D16" s="177" t="s">
        <v>890</v>
      </c>
      <c r="E16" s="177"/>
      <c r="F16" s="177"/>
      <c r="G16" s="169" t="s">
        <v>3142</v>
      </c>
      <c r="H16" s="169"/>
      <c r="I16" s="169"/>
    </row>
    <row r="17" spans="3:9" s="1" customFormat="1" ht="15.75" customHeight="1" x14ac:dyDescent="0.15">
      <c r="C17" s="167"/>
      <c r="D17" s="49" t="s">
        <v>3119</v>
      </c>
      <c r="E17" s="49" t="s">
        <v>3120</v>
      </c>
      <c r="F17" s="49" t="s">
        <v>832</v>
      </c>
      <c r="G17" s="158" t="s">
        <v>3119</v>
      </c>
      <c r="H17" s="158" t="s">
        <v>3120</v>
      </c>
      <c r="I17" s="158" t="s">
        <v>832</v>
      </c>
    </row>
    <row r="18" spans="3:9" s="1" customFormat="1" ht="12.75" customHeight="1" x14ac:dyDescent="0.15">
      <c r="C18" s="79" t="s">
        <v>3148</v>
      </c>
      <c r="D18" s="8">
        <v>659</v>
      </c>
      <c r="E18" s="8">
        <v>41</v>
      </c>
      <c r="F18" s="8">
        <v>700</v>
      </c>
      <c r="G18" s="80">
        <v>6.5773937671059601E-2</v>
      </c>
      <c r="H18" s="80">
        <v>4.0921569719475697E-3</v>
      </c>
      <c r="I18" s="80">
        <v>6.9866094643007207E-2</v>
      </c>
    </row>
    <row r="19" spans="3:9" s="1" customFormat="1" ht="12.75" customHeight="1" x14ac:dyDescent="0.15">
      <c r="C19" s="79" t="s">
        <v>2802</v>
      </c>
      <c r="D19" s="10">
        <v>3004</v>
      </c>
      <c r="E19" s="10">
        <v>244</v>
      </c>
      <c r="F19" s="10">
        <v>3248</v>
      </c>
      <c r="G19" s="80">
        <v>0.299825354725134</v>
      </c>
      <c r="H19" s="80">
        <v>2.4353324418419701E-2</v>
      </c>
      <c r="I19" s="80">
        <v>0.32417867914355297</v>
      </c>
    </row>
    <row r="20" spans="3:9" s="1" customFormat="1" ht="12.75" customHeight="1" x14ac:dyDescent="0.15">
      <c r="C20" s="79" t="s">
        <v>3149</v>
      </c>
      <c r="D20" s="8">
        <v>271</v>
      </c>
      <c r="E20" s="8">
        <v>68</v>
      </c>
      <c r="F20" s="8">
        <v>339</v>
      </c>
      <c r="G20" s="80">
        <v>2.70481594975071E-2</v>
      </c>
      <c r="H20" s="80">
        <v>6.78699205103499E-3</v>
      </c>
      <c r="I20" s="80">
        <v>3.3835151548542101E-2</v>
      </c>
    </row>
    <row r="21" spans="3:9" s="1" customFormat="1" ht="12.75" customHeight="1" x14ac:dyDescent="0.15">
      <c r="C21" s="79" t="s">
        <v>3150</v>
      </c>
      <c r="D21" s="10">
        <v>174</v>
      </c>
      <c r="E21" s="10">
        <v>14</v>
      </c>
      <c r="F21" s="10">
        <v>188</v>
      </c>
      <c r="G21" s="80">
        <v>1.73667149541189E-2</v>
      </c>
      <c r="H21" s="80">
        <v>1.39732189286014E-3</v>
      </c>
      <c r="I21" s="80">
        <v>1.8764036846979099E-2</v>
      </c>
    </row>
    <row r="22" spans="3:9" s="1" customFormat="1" ht="12.75" customHeight="1" x14ac:dyDescent="0.15">
      <c r="C22" s="79" t="s">
        <v>3151</v>
      </c>
      <c r="D22" s="8">
        <v>164</v>
      </c>
      <c r="E22" s="8">
        <v>26</v>
      </c>
      <c r="F22" s="8">
        <v>190</v>
      </c>
      <c r="G22" s="80">
        <v>1.63686278877903E-2</v>
      </c>
      <c r="H22" s="80">
        <v>2.5950263724545501E-3</v>
      </c>
      <c r="I22" s="80">
        <v>1.8963654260244801E-2</v>
      </c>
    </row>
    <row r="23" spans="3:9" s="1" customFormat="1" ht="12.75" customHeight="1" x14ac:dyDescent="0.15">
      <c r="C23" s="79" t="s">
        <v>2813</v>
      </c>
      <c r="D23" s="10">
        <v>2286</v>
      </c>
      <c r="E23" s="10">
        <v>255</v>
      </c>
      <c r="F23" s="10">
        <v>2541</v>
      </c>
      <c r="G23" s="80">
        <v>0.228162703362735</v>
      </c>
      <c r="H23" s="80">
        <v>2.5451220191381199E-2</v>
      </c>
      <c r="I23" s="80">
        <v>0.25361392355411599</v>
      </c>
    </row>
    <row r="24" spans="3:9" s="1" customFormat="1" ht="12.75" customHeight="1" x14ac:dyDescent="0.15">
      <c r="C24" s="79" t="s">
        <v>2826</v>
      </c>
      <c r="D24" s="8">
        <v>2340</v>
      </c>
      <c r="E24" s="8">
        <v>121</v>
      </c>
      <c r="F24" s="8">
        <v>2461</v>
      </c>
      <c r="G24" s="80">
        <v>0.23355237352090999</v>
      </c>
      <c r="H24" s="80">
        <v>1.2076853502576999E-2</v>
      </c>
      <c r="I24" s="80">
        <v>0.245629227023487</v>
      </c>
    </row>
    <row r="25" spans="3:9" s="1" customFormat="1" ht="12.75" customHeight="1" x14ac:dyDescent="0.15">
      <c r="C25" s="79" t="s">
        <v>3152</v>
      </c>
      <c r="D25" s="10">
        <v>1067</v>
      </c>
      <c r="E25" s="10">
        <v>40</v>
      </c>
      <c r="F25" s="10">
        <v>1107</v>
      </c>
      <c r="G25" s="80">
        <v>0.10649588997727</v>
      </c>
      <c r="H25" s="80">
        <v>3.9923482653146996E-3</v>
      </c>
      <c r="I25" s="80">
        <v>0.110488238242584</v>
      </c>
    </row>
    <row r="26" spans="3:9" s="1" customFormat="1" ht="12.75" customHeight="1" x14ac:dyDescent="0.15">
      <c r="C26" s="79" t="s">
        <v>3153</v>
      </c>
      <c r="D26" s="8">
        <v>1470</v>
      </c>
      <c r="E26" s="8">
        <v>66</v>
      </c>
      <c r="F26" s="8">
        <v>1536</v>
      </c>
      <c r="G26" s="80">
        <v>0.14671879875031499</v>
      </c>
      <c r="H26" s="80">
        <v>6.5873746377692497E-3</v>
      </c>
      <c r="I26" s="80">
        <v>0.153306173388084</v>
      </c>
    </row>
    <row r="27" spans="3:9" s="1" customFormat="1" ht="12.75" customHeight="1" x14ac:dyDescent="0.15">
      <c r="C27" s="79" t="s">
        <v>2792</v>
      </c>
      <c r="D27" s="10">
        <v>17502</v>
      </c>
      <c r="E27" s="10">
        <v>495</v>
      </c>
      <c r="F27" s="10">
        <v>17997</v>
      </c>
      <c r="G27" s="80">
        <v>1.7468519834884499</v>
      </c>
      <c r="H27" s="80">
        <v>4.9405309783269402E-2</v>
      </c>
      <c r="I27" s="80">
        <v>1.79625729327172</v>
      </c>
    </row>
    <row r="28" spans="3:9" s="1" customFormat="1" ht="12.75" customHeight="1" x14ac:dyDescent="0.15">
      <c r="C28" s="79" t="s">
        <v>3154</v>
      </c>
      <c r="D28" s="8">
        <v>1809</v>
      </c>
      <c r="E28" s="8">
        <v>41</v>
      </c>
      <c r="F28" s="8">
        <v>1850</v>
      </c>
      <c r="G28" s="80">
        <v>0.18055395029885701</v>
      </c>
      <c r="H28" s="80">
        <v>4.0921569719475697E-3</v>
      </c>
      <c r="I28" s="80">
        <v>0.18464610727080499</v>
      </c>
    </row>
    <row r="29" spans="3:9" s="1" customFormat="1" ht="12.75" customHeight="1" x14ac:dyDescent="0.15">
      <c r="C29" s="79" t="s">
        <v>3057</v>
      </c>
      <c r="D29" s="10">
        <v>13188</v>
      </c>
      <c r="E29" s="10">
        <v>521</v>
      </c>
      <c r="F29" s="10">
        <v>13709</v>
      </c>
      <c r="G29" s="80">
        <v>1.3162772230742601</v>
      </c>
      <c r="H29" s="80">
        <v>5.20003361557239E-2</v>
      </c>
      <c r="I29" s="80">
        <v>1.3682775592299801</v>
      </c>
    </row>
    <row r="30" spans="3:9" s="1" customFormat="1" ht="12.75" customHeight="1" x14ac:dyDescent="0.15">
      <c r="C30" s="79" t="s">
        <v>3155</v>
      </c>
      <c r="D30" s="8">
        <v>1760</v>
      </c>
      <c r="E30" s="8">
        <v>81</v>
      </c>
      <c r="F30" s="8">
        <v>1841</v>
      </c>
      <c r="G30" s="80">
        <v>0.17566332367384699</v>
      </c>
      <c r="H30" s="80">
        <v>8.0845052372622607E-3</v>
      </c>
      <c r="I30" s="80">
        <v>0.183747828911109</v>
      </c>
    </row>
    <row r="31" spans="3:9" s="1" customFormat="1" ht="12.75" customHeight="1" x14ac:dyDescent="0.15">
      <c r="C31" s="79" t="s">
        <v>3156</v>
      </c>
      <c r="D31" s="10">
        <v>662</v>
      </c>
      <c r="E31" s="10">
        <v>82</v>
      </c>
      <c r="F31" s="10">
        <v>744</v>
      </c>
      <c r="G31" s="80">
        <v>6.6073363790958295E-2</v>
      </c>
      <c r="H31" s="80">
        <v>8.1843139438951308E-3</v>
      </c>
      <c r="I31" s="80">
        <v>7.4257677734853395E-2</v>
      </c>
    </row>
    <row r="32" spans="3:9" s="1" customFormat="1" ht="12.75" customHeight="1" x14ac:dyDescent="0.15">
      <c r="C32" s="79" t="s">
        <v>3157</v>
      </c>
      <c r="D32" s="8">
        <v>1139</v>
      </c>
      <c r="E32" s="8">
        <v>94</v>
      </c>
      <c r="F32" s="8">
        <v>1233</v>
      </c>
      <c r="G32" s="80">
        <v>0.11368211685483599</v>
      </c>
      <c r="H32" s="80">
        <v>9.3820184234895392E-3</v>
      </c>
      <c r="I32" s="80">
        <v>0.12306413527832601</v>
      </c>
    </row>
    <row r="33" spans="3:9" s="1" customFormat="1" ht="12.75" customHeight="1" x14ac:dyDescent="0.15">
      <c r="C33" s="79" t="s">
        <v>3158</v>
      </c>
      <c r="D33" s="10">
        <v>663</v>
      </c>
      <c r="E33" s="10">
        <v>23</v>
      </c>
      <c r="F33" s="10">
        <v>686</v>
      </c>
      <c r="G33" s="80">
        <v>6.6173172497591096E-2</v>
      </c>
      <c r="H33" s="80">
        <v>2.2956002525559502E-3</v>
      </c>
      <c r="I33" s="80">
        <v>6.8468772750147094E-2</v>
      </c>
    </row>
    <row r="34" spans="3:9" s="1" customFormat="1" ht="12.75" customHeight="1" x14ac:dyDescent="0.15">
      <c r="C34" s="79" t="s">
        <v>3159</v>
      </c>
      <c r="D34" s="8">
        <v>1859</v>
      </c>
      <c r="E34" s="8">
        <v>45</v>
      </c>
      <c r="F34" s="8">
        <v>1904</v>
      </c>
      <c r="G34" s="80">
        <v>0.18554438563050099</v>
      </c>
      <c r="H34" s="80">
        <v>4.4913917984790398E-3</v>
      </c>
      <c r="I34" s="80">
        <v>0.19003577742898001</v>
      </c>
    </row>
    <row r="35" spans="3:9" s="1" customFormat="1" ht="12.75" customHeight="1" x14ac:dyDescent="0.15">
      <c r="C35" s="79" t="s">
        <v>3160</v>
      </c>
      <c r="D35" s="10">
        <v>92</v>
      </c>
      <c r="E35" s="10">
        <v>6</v>
      </c>
      <c r="F35" s="10">
        <v>98</v>
      </c>
      <c r="G35" s="80">
        <v>9.1824010102238007E-3</v>
      </c>
      <c r="H35" s="80">
        <v>5.9885223979720497E-4</v>
      </c>
      <c r="I35" s="80">
        <v>9.7812532500210093E-3</v>
      </c>
    </row>
    <row r="36" spans="3:9" s="1" customFormat="1" ht="12.75" customHeight="1" x14ac:dyDescent="0.15">
      <c r="C36" s="79" t="s">
        <v>3161</v>
      </c>
      <c r="D36" s="8">
        <v>80</v>
      </c>
      <c r="E36" s="8">
        <v>9</v>
      </c>
      <c r="F36" s="8">
        <v>89</v>
      </c>
      <c r="G36" s="80">
        <v>7.9846965306293993E-3</v>
      </c>
      <c r="H36" s="80">
        <v>8.9827835969580696E-4</v>
      </c>
      <c r="I36" s="80">
        <v>8.8829748903252008E-3</v>
      </c>
    </row>
    <row r="37" spans="3:9" s="1" customFormat="1" ht="12.75" customHeight="1" x14ac:dyDescent="0.15">
      <c r="C37" s="79" t="s">
        <v>3162</v>
      </c>
      <c r="D37" s="10">
        <v>1093</v>
      </c>
      <c r="E37" s="10">
        <v>29</v>
      </c>
      <c r="F37" s="10">
        <v>1122</v>
      </c>
      <c r="G37" s="80">
        <v>0.109090916349724</v>
      </c>
      <c r="H37" s="80">
        <v>2.89445249235316E-3</v>
      </c>
      <c r="I37" s="80">
        <v>0.11198536884207699</v>
      </c>
    </row>
    <row r="38" spans="3:9" s="1" customFormat="1" ht="12.75" customHeight="1" x14ac:dyDescent="0.15">
      <c r="C38" s="79" t="s">
        <v>3163</v>
      </c>
      <c r="D38" s="8">
        <v>3662</v>
      </c>
      <c r="E38" s="8">
        <v>169</v>
      </c>
      <c r="F38" s="8">
        <v>3831</v>
      </c>
      <c r="G38" s="80">
        <v>0.36549948368956098</v>
      </c>
      <c r="H38" s="80">
        <v>1.6867671420954598E-2</v>
      </c>
      <c r="I38" s="80">
        <v>0.382367155110515</v>
      </c>
    </row>
    <row r="39" spans="3:9" s="1" customFormat="1" ht="12.75" customHeight="1" x14ac:dyDescent="0.15">
      <c r="C39" s="79" t="s">
        <v>3164</v>
      </c>
      <c r="D39" s="10">
        <v>595</v>
      </c>
      <c r="E39" s="10">
        <v>35</v>
      </c>
      <c r="F39" s="10">
        <v>630</v>
      </c>
      <c r="G39" s="80">
        <v>5.9386180446556101E-2</v>
      </c>
      <c r="H39" s="80">
        <v>3.4933047321503599E-3</v>
      </c>
      <c r="I39" s="80">
        <v>6.2879485178706507E-2</v>
      </c>
    </row>
    <row r="40" spans="3:9" s="1" customFormat="1" ht="12.75" customHeight="1" x14ac:dyDescent="0.15">
      <c r="C40" s="79" t="s">
        <v>3165</v>
      </c>
      <c r="D40" s="8">
        <v>918</v>
      </c>
      <c r="E40" s="8">
        <v>59</v>
      </c>
      <c r="F40" s="8">
        <v>977</v>
      </c>
      <c r="G40" s="80">
        <v>9.1624392688972295E-2</v>
      </c>
      <c r="H40" s="80">
        <v>5.8887136913391798E-3</v>
      </c>
      <c r="I40" s="80">
        <v>9.7513106380311507E-2</v>
      </c>
    </row>
    <row r="41" spans="3:9" s="1" customFormat="1" ht="12.75" customHeight="1" x14ac:dyDescent="0.15">
      <c r="C41" s="79" t="s">
        <v>3166</v>
      </c>
      <c r="D41" s="10">
        <v>1875</v>
      </c>
      <c r="E41" s="10">
        <v>115</v>
      </c>
      <c r="F41" s="10">
        <v>1990</v>
      </c>
      <c r="G41" s="80">
        <v>0.187141324936626</v>
      </c>
      <c r="H41" s="80">
        <v>1.1478001262779799E-2</v>
      </c>
      <c r="I41" s="80">
        <v>0.198619326199406</v>
      </c>
    </row>
    <row r="42" spans="3:9" s="1" customFormat="1" ht="12.75" customHeight="1" x14ac:dyDescent="0.15">
      <c r="C42" s="79" t="s">
        <v>3167</v>
      </c>
      <c r="D42" s="8">
        <v>480</v>
      </c>
      <c r="E42" s="8">
        <v>38</v>
      </c>
      <c r="F42" s="8">
        <v>518</v>
      </c>
      <c r="G42" s="80">
        <v>4.7908179183776399E-2</v>
      </c>
      <c r="H42" s="80">
        <v>3.7927308520489598E-3</v>
      </c>
      <c r="I42" s="80">
        <v>5.1700910035825297E-2</v>
      </c>
    </row>
    <row r="43" spans="3:9" s="1" customFormat="1" ht="12.75" customHeight="1" x14ac:dyDescent="0.15">
      <c r="C43" s="79" t="s">
        <v>3168</v>
      </c>
      <c r="D43" s="10">
        <v>153</v>
      </c>
      <c r="E43" s="10">
        <v>9</v>
      </c>
      <c r="F43" s="10">
        <v>162</v>
      </c>
      <c r="G43" s="80">
        <v>1.5270732114828701E-2</v>
      </c>
      <c r="H43" s="80">
        <v>8.9827835969580696E-4</v>
      </c>
      <c r="I43" s="80">
        <v>1.6169010474524501E-2</v>
      </c>
    </row>
    <row r="44" spans="3:9" s="1" customFormat="1" ht="12.75" customHeight="1" x14ac:dyDescent="0.15">
      <c r="C44" s="79" t="s">
        <v>3169</v>
      </c>
      <c r="D44" s="8">
        <v>311</v>
      </c>
      <c r="E44" s="8">
        <v>27</v>
      </c>
      <c r="F44" s="8">
        <v>338</v>
      </c>
      <c r="G44" s="80">
        <v>3.1040507762821801E-2</v>
      </c>
      <c r="H44" s="80">
        <v>2.6948350790874198E-3</v>
      </c>
      <c r="I44" s="80">
        <v>3.3735342841909197E-2</v>
      </c>
    </row>
    <row r="45" spans="3:9" s="1" customFormat="1" ht="12.75" customHeight="1" x14ac:dyDescent="0.15">
      <c r="C45" s="79" t="s">
        <v>3170</v>
      </c>
      <c r="D45" s="10">
        <v>397</v>
      </c>
      <c r="E45" s="10">
        <v>22</v>
      </c>
      <c r="F45" s="10">
        <v>419</v>
      </c>
      <c r="G45" s="80">
        <v>3.9624056533248402E-2</v>
      </c>
      <c r="H45" s="80">
        <v>2.1957915459230801E-3</v>
      </c>
      <c r="I45" s="80">
        <v>4.1819848079171502E-2</v>
      </c>
    </row>
    <row r="46" spans="3:9" s="1" customFormat="1" ht="12.75" customHeight="1" x14ac:dyDescent="0.15">
      <c r="C46" s="79" t="s">
        <v>3171</v>
      </c>
      <c r="D46" s="8">
        <v>1351</v>
      </c>
      <c r="E46" s="8">
        <v>113</v>
      </c>
      <c r="F46" s="8">
        <v>1464</v>
      </c>
      <c r="G46" s="80">
        <v>0.134841562661004</v>
      </c>
      <c r="H46" s="80">
        <v>1.1278383849514E-2</v>
      </c>
      <c r="I46" s="80">
        <v>0.14611994651051799</v>
      </c>
    </row>
    <row r="47" spans="3:9" s="1" customFormat="1" ht="12.75" customHeight="1" x14ac:dyDescent="0.15">
      <c r="C47" s="79" t="s">
        <v>3065</v>
      </c>
      <c r="D47" s="10">
        <v>3755</v>
      </c>
      <c r="E47" s="10">
        <v>399</v>
      </c>
      <c r="F47" s="10">
        <v>4154</v>
      </c>
      <c r="G47" s="80">
        <v>0.37478169340641698</v>
      </c>
      <c r="H47" s="80">
        <v>3.98236739465141E-2</v>
      </c>
      <c r="I47" s="80">
        <v>0.41460536735293102</v>
      </c>
    </row>
    <row r="48" spans="3:9" s="1" customFormat="1" ht="12.75" customHeight="1" x14ac:dyDescent="0.15">
      <c r="C48" s="79" t="s">
        <v>3172</v>
      </c>
      <c r="D48" s="8">
        <v>2683</v>
      </c>
      <c r="E48" s="8">
        <v>130</v>
      </c>
      <c r="F48" s="8">
        <v>2813</v>
      </c>
      <c r="G48" s="80">
        <v>0.267786759895983</v>
      </c>
      <c r="H48" s="80">
        <v>1.2975131862272799E-2</v>
      </c>
      <c r="I48" s="80">
        <v>0.280761891758256</v>
      </c>
    </row>
    <row r="49" spans="3:9" s="1" customFormat="1" ht="12.75" customHeight="1" x14ac:dyDescent="0.15">
      <c r="C49" s="79" t="s">
        <v>3173</v>
      </c>
      <c r="D49" s="10">
        <v>374</v>
      </c>
      <c r="E49" s="10">
        <v>36</v>
      </c>
      <c r="F49" s="10">
        <v>410</v>
      </c>
      <c r="G49" s="80">
        <v>3.7328456280692403E-2</v>
      </c>
      <c r="H49" s="80">
        <v>3.59311343878323E-3</v>
      </c>
      <c r="I49" s="80">
        <v>4.0921569719475699E-2</v>
      </c>
    </row>
    <row r="50" spans="3:9" s="1" customFormat="1" ht="12.75" customHeight="1" x14ac:dyDescent="0.15">
      <c r="C50" s="79" t="s">
        <v>3174</v>
      </c>
      <c r="D50" s="8">
        <v>128</v>
      </c>
      <c r="E50" s="8">
        <v>16</v>
      </c>
      <c r="F50" s="8">
        <v>144</v>
      </c>
      <c r="G50" s="80">
        <v>1.2775514449007E-2</v>
      </c>
      <c r="H50" s="80">
        <v>1.59693930612588E-3</v>
      </c>
      <c r="I50" s="80">
        <v>1.4372453755132899E-2</v>
      </c>
    </row>
    <row r="51" spans="3:9" s="1" customFormat="1" ht="12.75" customHeight="1" x14ac:dyDescent="0.15">
      <c r="C51" s="79" t="s">
        <v>3175</v>
      </c>
      <c r="D51" s="10">
        <v>843</v>
      </c>
      <c r="E51" s="10">
        <v>56</v>
      </c>
      <c r="F51" s="10">
        <v>899</v>
      </c>
      <c r="G51" s="80">
        <v>8.41387396915073E-2</v>
      </c>
      <c r="H51" s="80">
        <v>5.5892875714405798E-3</v>
      </c>
      <c r="I51" s="80">
        <v>8.9728027262947804E-2</v>
      </c>
    </row>
    <row r="52" spans="3:9" s="1" customFormat="1" ht="12.75" customHeight="1" x14ac:dyDescent="0.15">
      <c r="C52" s="79" t="s">
        <v>3176</v>
      </c>
      <c r="D52" s="8">
        <v>1277</v>
      </c>
      <c r="E52" s="8">
        <v>78</v>
      </c>
      <c r="F52" s="8">
        <v>1355</v>
      </c>
      <c r="G52" s="80">
        <v>0.127455718370172</v>
      </c>
      <c r="H52" s="80">
        <v>7.7850791173636599E-3</v>
      </c>
      <c r="I52" s="80">
        <v>0.13524079748753501</v>
      </c>
    </row>
    <row r="53" spans="3:9" s="1" customFormat="1" ht="12.75" customHeight="1" x14ac:dyDescent="0.15">
      <c r="C53" s="79" t="s">
        <v>3177</v>
      </c>
      <c r="D53" s="10">
        <v>317</v>
      </c>
      <c r="E53" s="10">
        <v>36</v>
      </c>
      <c r="F53" s="10">
        <v>353</v>
      </c>
      <c r="G53" s="80">
        <v>3.1639360002619001E-2</v>
      </c>
      <c r="H53" s="80">
        <v>3.59311343878323E-3</v>
      </c>
      <c r="I53" s="80">
        <v>3.52324734414022E-2</v>
      </c>
    </row>
    <row r="54" spans="3:9" s="1" customFormat="1" ht="12.75" customHeight="1" x14ac:dyDescent="0.15">
      <c r="C54" s="79" t="s">
        <v>3178</v>
      </c>
      <c r="D54" s="8">
        <v>3115</v>
      </c>
      <c r="E54" s="8">
        <v>245</v>
      </c>
      <c r="F54" s="8">
        <v>3360</v>
      </c>
      <c r="G54" s="80">
        <v>0.310904121161382</v>
      </c>
      <c r="H54" s="80">
        <v>2.4453133125052502E-2</v>
      </c>
      <c r="I54" s="80">
        <v>0.33535725428643498</v>
      </c>
    </row>
    <row r="55" spans="3:9" s="1" customFormat="1" ht="12.75" customHeight="1" x14ac:dyDescent="0.15">
      <c r="C55" s="79" t="s">
        <v>3179</v>
      </c>
      <c r="D55" s="10">
        <v>38</v>
      </c>
      <c r="E55" s="10"/>
      <c r="F55" s="10">
        <v>38</v>
      </c>
      <c r="G55" s="80">
        <v>3.7927308520489598E-3</v>
      </c>
      <c r="H55" s="80"/>
      <c r="I55" s="80">
        <v>3.7927308520489598E-3</v>
      </c>
    </row>
    <row r="56" spans="3:9" s="1" customFormat="1" ht="12.75" customHeight="1" x14ac:dyDescent="0.15">
      <c r="C56" s="79" t="s">
        <v>3180</v>
      </c>
      <c r="D56" s="8">
        <v>361</v>
      </c>
      <c r="E56" s="8">
        <v>14</v>
      </c>
      <c r="F56" s="8">
        <v>375</v>
      </c>
      <c r="G56" s="80">
        <v>3.6030943094465098E-2</v>
      </c>
      <c r="H56" s="80">
        <v>1.39732189286014E-3</v>
      </c>
      <c r="I56" s="80">
        <v>3.7428264987325301E-2</v>
      </c>
    </row>
    <row r="57" spans="3:9" s="1" customFormat="1" ht="12.75" customHeight="1" x14ac:dyDescent="0.15">
      <c r="C57" s="79" t="s">
        <v>3181</v>
      </c>
      <c r="D57" s="10">
        <v>784</v>
      </c>
      <c r="E57" s="10">
        <v>24</v>
      </c>
      <c r="F57" s="10">
        <v>808</v>
      </c>
      <c r="G57" s="80">
        <v>7.8250026000168102E-2</v>
      </c>
      <c r="H57" s="80">
        <v>2.3954089591888199E-3</v>
      </c>
      <c r="I57" s="80">
        <v>8.0645434959356901E-2</v>
      </c>
    </row>
    <row r="58" spans="3:9" s="1" customFormat="1" ht="12.75" customHeight="1" x14ac:dyDescent="0.15">
      <c r="C58" s="79" t="s">
        <v>3182</v>
      </c>
      <c r="D58" s="8">
        <v>80</v>
      </c>
      <c r="E58" s="8">
        <v>4</v>
      </c>
      <c r="F58" s="8">
        <v>84</v>
      </c>
      <c r="G58" s="80">
        <v>7.9846965306293993E-3</v>
      </c>
      <c r="H58" s="80">
        <v>3.9923482653147E-4</v>
      </c>
      <c r="I58" s="80">
        <v>8.3839313571608693E-3</v>
      </c>
    </row>
    <row r="59" spans="3:9" s="1" customFormat="1" ht="12.75" customHeight="1" x14ac:dyDescent="0.15">
      <c r="C59" s="79" t="s">
        <v>3183</v>
      </c>
      <c r="D59" s="10">
        <v>562</v>
      </c>
      <c r="E59" s="10">
        <v>19</v>
      </c>
      <c r="F59" s="10">
        <v>581</v>
      </c>
      <c r="G59" s="80">
        <v>5.6092493127671499E-2</v>
      </c>
      <c r="H59" s="80">
        <v>1.8963654260244799E-3</v>
      </c>
      <c r="I59" s="80">
        <v>5.7988858553696003E-2</v>
      </c>
    </row>
    <row r="60" spans="3:9" s="1" customFormat="1" ht="12.75" customHeight="1" x14ac:dyDescent="0.15">
      <c r="C60" s="79" t="s">
        <v>3184</v>
      </c>
      <c r="D60" s="8">
        <v>211</v>
      </c>
      <c r="E60" s="8">
        <v>12</v>
      </c>
      <c r="F60" s="8">
        <v>223</v>
      </c>
      <c r="G60" s="80">
        <v>2.1059637099535001E-2</v>
      </c>
      <c r="H60" s="80">
        <v>1.1977044795944099E-3</v>
      </c>
      <c r="I60" s="80">
        <v>2.2257341579129401E-2</v>
      </c>
    </row>
    <row r="61" spans="3:9" s="1" customFormat="1" ht="12.75" customHeight="1" x14ac:dyDescent="0.15">
      <c r="C61" s="79" t="s">
        <v>3185</v>
      </c>
      <c r="D61" s="10">
        <v>452</v>
      </c>
      <c r="E61" s="10">
        <v>93</v>
      </c>
      <c r="F61" s="10">
        <v>545</v>
      </c>
      <c r="G61" s="80">
        <v>4.5113535398056098E-2</v>
      </c>
      <c r="H61" s="80">
        <v>9.2822097168566708E-3</v>
      </c>
      <c r="I61" s="80">
        <v>5.4395745114912797E-2</v>
      </c>
    </row>
    <row r="62" spans="3:9" s="1" customFormat="1" ht="12.75" customHeight="1" x14ac:dyDescent="0.15">
      <c r="C62" s="79" t="s">
        <v>3186</v>
      </c>
      <c r="D62" s="8">
        <v>1063</v>
      </c>
      <c r="E62" s="8">
        <v>26</v>
      </c>
      <c r="F62" s="8">
        <v>1089</v>
      </c>
      <c r="G62" s="80">
        <v>0.106096655150738</v>
      </c>
      <c r="H62" s="80">
        <v>2.5950263724545501E-3</v>
      </c>
      <c r="I62" s="80">
        <v>0.108691681523193</v>
      </c>
    </row>
    <row r="63" spans="3:9" s="1" customFormat="1" ht="12.75" customHeight="1" x14ac:dyDescent="0.15">
      <c r="C63" s="79" t="s">
        <v>3187</v>
      </c>
      <c r="D63" s="10">
        <v>224</v>
      </c>
      <c r="E63" s="10">
        <v>5</v>
      </c>
      <c r="F63" s="10">
        <v>229</v>
      </c>
      <c r="G63" s="80">
        <v>2.2357150285762298E-2</v>
      </c>
      <c r="H63" s="80">
        <v>4.9904353316433702E-4</v>
      </c>
      <c r="I63" s="80">
        <v>2.28561938189266E-2</v>
      </c>
    </row>
    <row r="64" spans="3:9" s="1" customFormat="1" ht="12.75" customHeight="1" x14ac:dyDescent="0.15">
      <c r="C64" s="79" t="s">
        <v>3188</v>
      </c>
      <c r="D64" s="8">
        <v>124</v>
      </c>
      <c r="E64" s="8">
        <v>6</v>
      </c>
      <c r="F64" s="8">
        <v>130</v>
      </c>
      <c r="G64" s="80">
        <v>1.2376279622475599E-2</v>
      </c>
      <c r="H64" s="80">
        <v>5.9885223979720497E-4</v>
      </c>
      <c r="I64" s="80">
        <v>1.2975131862272799E-2</v>
      </c>
    </row>
    <row r="65" spans="3:9" s="1" customFormat="1" ht="12.75" customHeight="1" x14ac:dyDescent="0.15">
      <c r="C65" s="79" t="s">
        <v>3189</v>
      </c>
      <c r="D65" s="10">
        <v>4948</v>
      </c>
      <c r="E65" s="10">
        <v>214</v>
      </c>
      <c r="F65" s="10">
        <v>5162</v>
      </c>
      <c r="G65" s="80">
        <v>0.493853480419428</v>
      </c>
      <c r="H65" s="80">
        <v>2.1359063219433601E-2</v>
      </c>
      <c r="I65" s="80">
        <v>0.51521254363886204</v>
      </c>
    </row>
    <row r="66" spans="3:9" s="1" customFormat="1" ht="12.75" customHeight="1" x14ac:dyDescent="0.15">
      <c r="C66" s="79" t="s">
        <v>3190</v>
      </c>
      <c r="D66" s="8">
        <v>166</v>
      </c>
      <c r="E66" s="8">
        <v>7</v>
      </c>
      <c r="F66" s="8">
        <v>173</v>
      </c>
      <c r="G66" s="80">
        <v>1.6568245301055998E-2</v>
      </c>
      <c r="H66" s="80">
        <v>6.9866094643007204E-4</v>
      </c>
      <c r="I66" s="80">
        <v>1.72669062474861E-2</v>
      </c>
    </row>
    <row r="67" spans="3:9" s="1" customFormat="1" ht="12.75" customHeight="1" x14ac:dyDescent="0.15">
      <c r="C67" s="79" t="s">
        <v>3191</v>
      </c>
      <c r="D67" s="10">
        <v>5343</v>
      </c>
      <c r="E67" s="10">
        <v>294</v>
      </c>
      <c r="F67" s="10">
        <v>5637</v>
      </c>
      <c r="G67" s="80">
        <v>0.53327791953941095</v>
      </c>
      <c r="H67" s="80">
        <v>2.9343759750062998E-2</v>
      </c>
      <c r="I67" s="80">
        <v>0.56262167928947404</v>
      </c>
    </row>
    <row r="68" spans="3:9" s="1" customFormat="1" ht="12.75" customHeight="1" x14ac:dyDescent="0.15">
      <c r="C68" s="79" t="s">
        <v>3192</v>
      </c>
      <c r="D68" s="8">
        <v>1352</v>
      </c>
      <c r="E68" s="8">
        <v>193</v>
      </c>
      <c r="F68" s="8">
        <v>1545</v>
      </c>
      <c r="G68" s="80">
        <v>0.13494137136763701</v>
      </c>
      <c r="H68" s="80">
        <v>1.9263080380143401E-2</v>
      </c>
      <c r="I68" s="80">
        <v>0.15420445174778</v>
      </c>
    </row>
    <row r="69" spans="3:9" s="1" customFormat="1" ht="12.75" customHeight="1" x14ac:dyDescent="0.15">
      <c r="C69" s="79" t="s">
        <v>3193</v>
      </c>
      <c r="D69" s="10">
        <v>686</v>
      </c>
      <c r="E69" s="10">
        <v>22</v>
      </c>
      <c r="F69" s="10">
        <v>708</v>
      </c>
      <c r="G69" s="80">
        <v>6.8468772750147094E-2</v>
      </c>
      <c r="H69" s="80">
        <v>2.1957915459230801E-3</v>
      </c>
      <c r="I69" s="80">
        <v>7.0664564296070195E-2</v>
      </c>
    </row>
    <row r="70" spans="3:9" s="1" customFormat="1" ht="12.75" customHeight="1" x14ac:dyDescent="0.15">
      <c r="C70" s="79" t="s">
        <v>3194</v>
      </c>
      <c r="D70" s="8">
        <v>300</v>
      </c>
      <c r="E70" s="8">
        <v>8</v>
      </c>
      <c r="F70" s="8">
        <v>308</v>
      </c>
      <c r="G70" s="80">
        <v>2.9942611989860202E-2</v>
      </c>
      <c r="H70" s="80">
        <v>7.9846965306293999E-4</v>
      </c>
      <c r="I70" s="80">
        <v>3.0741081642923201E-2</v>
      </c>
    </row>
    <row r="71" spans="3:9" s="1" customFormat="1" ht="12.75" customHeight="1" x14ac:dyDescent="0.15">
      <c r="C71" s="79" t="s">
        <v>3195</v>
      </c>
      <c r="D71" s="10">
        <v>1520</v>
      </c>
      <c r="E71" s="10">
        <v>28</v>
      </c>
      <c r="F71" s="10">
        <v>1548</v>
      </c>
      <c r="G71" s="80">
        <v>0.15170923408195899</v>
      </c>
      <c r="H71" s="80">
        <v>2.7946437857202899E-3</v>
      </c>
      <c r="I71" s="80">
        <v>0.154503877867679</v>
      </c>
    </row>
    <row r="72" spans="3:9" s="1" customFormat="1" ht="12.75" customHeight="1" x14ac:dyDescent="0.15">
      <c r="C72" s="79" t="s">
        <v>3196</v>
      </c>
      <c r="D72" s="8">
        <v>4392</v>
      </c>
      <c r="E72" s="8">
        <v>140</v>
      </c>
      <c r="F72" s="8">
        <v>4532</v>
      </c>
      <c r="G72" s="80">
        <v>0.438359839531554</v>
      </c>
      <c r="H72" s="80">
        <v>1.39732189286014E-2</v>
      </c>
      <c r="I72" s="80">
        <v>0.45233305846015498</v>
      </c>
    </row>
    <row r="73" spans="3:9" s="1" customFormat="1" ht="12.75" customHeight="1" x14ac:dyDescent="0.15">
      <c r="C73" s="79" t="s">
        <v>3197</v>
      </c>
      <c r="D73" s="10">
        <v>120</v>
      </c>
      <c r="E73" s="10">
        <v>4</v>
      </c>
      <c r="F73" s="10">
        <v>124</v>
      </c>
      <c r="G73" s="80">
        <v>1.19770447959441E-2</v>
      </c>
      <c r="H73" s="80">
        <v>3.9923482653147E-4</v>
      </c>
      <c r="I73" s="80">
        <v>1.2376279622475599E-2</v>
      </c>
    </row>
    <row r="74" spans="3:9" s="1" customFormat="1" ht="12.75" customHeight="1" x14ac:dyDescent="0.15">
      <c r="C74" s="79" t="s">
        <v>3198</v>
      </c>
      <c r="D74" s="8">
        <v>224</v>
      </c>
      <c r="E74" s="8">
        <v>9</v>
      </c>
      <c r="F74" s="8">
        <v>233</v>
      </c>
      <c r="G74" s="80">
        <v>2.2357150285762298E-2</v>
      </c>
      <c r="H74" s="80">
        <v>8.9827835969580696E-4</v>
      </c>
      <c r="I74" s="80">
        <v>2.3255428645458098E-2</v>
      </c>
    </row>
    <row r="75" spans="3:9" s="1" customFormat="1" ht="12.75" customHeight="1" x14ac:dyDescent="0.15">
      <c r="C75" s="79" t="s">
        <v>3199</v>
      </c>
      <c r="D75" s="10">
        <v>1530</v>
      </c>
      <c r="E75" s="10">
        <v>129</v>
      </c>
      <c r="F75" s="10">
        <v>1659</v>
      </c>
      <c r="G75" s="80">
        <v>0.152707321148287</v>
      </c>
      <c r="H75" s="80">
        <v>1.28753231556399E-2</v>
      </c>
      <c r="I75" s="80">
        <v>0.165582644303927</v>
      </c>
    </row>
    <row r="76" spans="3:9" s="1" customFormat="1" ht="12.75" customHeight="1" x14ac:dyDescent="0.15">
      <c r="C76" s="79" t="s">
        <v>3200</v>
      </c>
      <c r="D76" s="8">
        <v>671</v>
      </c>
      <c r="E76" s="8">
        <v>17</v>
      </c>
      <c r="F76" s="8">
        <v>688</v>
      </c>
      <c r="G76" s="80">
        <v>6.6971642150654098E-2</v>
      </c>
      <c r="H76" s="80">
        <v>1.6967480127587501E-3</v>
      </c>
      <c r="I76" s="80">
        <v>6.8668390163412807E-2</v>
      </c>
    </row>
    <row r="77" spans="3:9" s="1" customFormat="1" ht="12.75" customHeight="1" x14ac:dyDescent="0.15">
      <c r="C77" s="79" t="s">
        <v>3201</v>
      </c>
      <c r="D77" s="10">
        <v>1788</v>
      </c>
      <c r="E77" s="10">
        <v>56</v>
      </c>
      <c r="F77" s="10">
        <v>1844</v>
      </c>
      <c r="G77" s="80">
        <v>0.17845796745956699</v>
      </c>
      <c r="H77" s="80">
        <v>5.5892875714405798E-3</v>
      </c>
      <c r="I77" s="80">
        <v>0.18404725503100799</v>
      </c>
    </row>
    <row r="78" spans="3:9" s="1" customFormat="1" ht="12.75" customHeight="1" x14ac:dyDescent="0.15">
      <c r="C78" s="79" t="s">
        <v>3202</v>
      </c>
      <c r="D78" s="8">
        <v>563</v>
      </c>
      <c r="E78" s="8">
        <v>12</v>
      </c>
      <c r="F78" s="8">
        <v>575</v>
      </c>
      <c r="G78" s="80">
        <v>5.6192301834304403E-2</v>
      </c>
      <c r="H78" s="80">
        <v>1.1977044795944099E-3</v>
      </c>
      <c r="I78" s="80">
        <v>5.7390006313898803E-2</v>
      </c>
    </row>
    <row r="79" spans="3:9" s="1" customFormat="1" ht="12.75" customHeight="1" x14ac:dyDescent="0.15">
      <c r="C79" s="79" t="s">
        <v>3203</v>
      </c>
      <c r="D79" s="10">
        <v>44</v>
      </c>
      <c r="E79" s="10">
        <v>2</v>
      </c>
      <c r="F79" s="10">
        <v>46</v>
      </c>
      <c r="G79" s="80">
        <v>4.3915830918461697E-3</v>
      </c>
      <c r="H79" s="80">
        <v>1.99617413265735E-4</v>
      </c>
      <c r="I79" s="80">
        <v>4.5912005051119004E-3</v>
      </c>
    </row>
    <row r="80" spans="3:9" s="1" customFormat="1" ht="12.75" customHeight="1" x14ac:dyDescent="0.15">
      <c r="C80" s="79" t="s">
        <v>3204</v>
      </c>
      <c r="D80" s="8">
        <v>246</v>
      </c>
      <c r="E80" s="8">
        <v>7</v>
      </c>
      <c r="F80" s="8">
        <v>253</v>
      </c>
      <c r="G80" s="80">
        <v>2.4552941831685399E-2</v>
      </c>
      <c r="H80" s="80">
        <v>6.9866094643007204E-4</v>
      </c>
      <c r="I80" s="80">
        <v>2.5251602778115501E-2</v>
      </c>
    </row>
    <row r="81" spans="3:9" s="1" customFormat="1" ht="12.75" customHeight="1" x14ac:dyDescent="0.15">
      <c r="C81" s="79" t="s">
        <v>3205</v>
      </c>
      <c r="D81" s="10">
        <v>1313</v>
      </c>
      <c r="E81" s="10">
        <v>32</v>
      </c>
      <c r="F81" s="10">
        <v>1345</v>
      </c>
      <c r="G81" s="80">
        <v>0.13104883180895499</v>
      </c>
      <c r="H81" s="80">
        <v>3.19387861225176E-3</v>
      </c>
      <c r="I81" s="80">
        <v>0.134242710421207</v>
      </c>
    </row>
    <row r="82" spans="3:9" s="1" customFormat="1" ht="12.75" customHeight="1" x14ac:dyDescent="0.15">
      <c r="C82" s="79" t="s">
        <v>3206</v>
      </c>
      <c r="D82" s="8">
        <v>4325</v>
      </c>
      <c r="E82" s="8">
        <v>79</v>
      </c>
      <c r="F82" s="8">
        <v>4404</v>
      </c>
      <c r="G82" s="80">
        <v>0.431672656187152</v>
      </c>
      <c r="H82" s="80">
        <v>7.8848878239965291E-3</v>
      </c>
      <c r="I82" s="80">
        <v>0.43955754401114799</v>
      </c>
    </row>
    <row r="83" spans="3:9" s="1" customFormat="1" ht="12.75" customHeight="1" x14ac:dyDescent="0.15">
      <c r="C83" s="79" t="s">
        <v>3207</v>
      </c>
      <c r="D83" s="10">
        <v>56</v>
      </c>
      <c r="E83" s="10">
        <v>6</v>
      </c>
      <c r="F83" s="10">
        <v>62</v>
      </c>
      <c r="G83" s="80">
        <v>5.5892875714405798E-3</v>
      </c>
      <c r="H83" s="80">
        <v>5.9885223979720497E-4</v>
      </c>
      <c r="I83" s="80">
        <v>6.1881398112377797E-3</v>
      </c>
    </row>
    <row r="84" spans="3:9" s="1" customFormat="1" ht="12.75" customHeight="1" x14ac:dyDescent="0.15">
      <c r="C84" s="79" t="s">
        <v>3208</v>
      </c>
      <c r="D84" s="8">
        <v>1053</v>
      </c>
      <c r="E84" s="8">
        <v>25</v>
      </c>
      <c r="F84" s="8">
        <v>1078</v>
      </c>
      <c r="G84" s="80">
        <v>0.105098568084409</v>
      </c>
      <c r="H84" s="80">
        <v>2.49521766582169E-3</v>
      </c>
      <c r="I84" s="80">
        <v>0.107593785750231</v>
      </c>
    </row>
    <row r="85" spans="3:9" s="1" customFormat="1" ht="12.75" customHeight="1" x14ac:dyDescent="0.15">
      <c r="C85" s="79" t="s">
        <v>3209</v>
      </c>
      <c r="D85" s="10">
        <v>2871</v>
      </c>
      <c r="E85" s="10">
        <v>208</v>
      </c>
      <c r="F85" s="10">
        <v>3079</v>
      </c>
      <c r="G85" s="80">
        <v>0.28655079674296202</v>
      </c>
      <c r="H85" s="80">
        <v>2.0760210979636401E-2</v>
      </c>
      <c r="I85" s="80">
        <v>0.30731100772259901</v>
      </c>
    </row>
    <row r="86" spans="3:9" s="1" customFormat="1" ht="12.75" customHeight="1" x14ac:dyDescent="0.15">
      <c r="C86" s="79" t="s">
        <v>3210</v>
      </c>
      <c r="D86" s="8">
        <v>568</v>
      </c>
      <c r="E86" s="8">
        <v>47</v>
      </c>
      <c r="F86" s="8">
        <v>615</v>
      </c>
      <c r="G86" s="80">
        <v>5.6691345367468698E-2</v>
      </c>
      <c r="H86" s="80">
        <v>4.6910092117447696E-3</v>
      </c>
      <c r="I86" s="80">
        <v>6.1382354579213497E-2</v>
      </c>
    </row>
    <row r="87" spans="3:9" s="1" customFormat="1" ht="12.75" customHeight="1" x14ac:dyDescent="0.15">
      <c r="C87" s="79" t="s">
        <v>2810</v>
      </c>
      <c r="D87" s="10">
        <v>3585</v>
      </c>
      <c r="E87" s="10">
        <v>162</v>
      </c>
      <c r="F87" s="10">
        <v>3747</v>
      </c>
      <c r="G87" s="80">
        <v>0.35781421327883001</v>
      </c>
      <c r="H87" s="80">
        <v>1.6169010474524501E-2</v>
      </c>
      <c r="I87" s="80">
        <v>0.37398322375335402</v>
      </c>
    </row>
    <row r="88" spans="3:9" s="1" customFormat="1" ht="12.75" customHeight="1" x14ac:dyDescent="0.15">
      <c r="C88" s="79" t="s">
        <v>3211</v>
      </c>
      <c r="D88" s="8">
        <v>1201</v>
      </c>
      <c r="E88" s="8">
        <v>56</v>
      </c>
      <c r="F88" s="8">
        <v>1257</v>
      </c>
      <c r="G88" s="80">
        <v>0.119870256666074</v>
      </c>
      <c r="H88" s="80">
        <v>5.5892875714405798E-3</v>
      </c>
      <c r="I88" s="80">
        <v>0.12545954423751399</v>
      </c>
    </row>
    <row r="89" spans="3:9" s="1" customFormat="1" ht="12.75" customHeight="1" x14ac:dyDescent="0.15">
      <c r="C89" s="79" t="s">
        <v>3212</v>
      </c>
      <c r="D89" s="10">
        <v>1697</v>
      </c>
      <c r="E89" s="10">
        <v>49</v>
      </c>
      <c r="F89" s="10">
        <v>1746</v>
      </c>
      <c r="G89" s="80">
        <v>0.169375375155976</v>
      </c>
      <c r="H89" s="80">
        <v>4.8906266250105098E-3</v>
      </c>
      <c r="I89" s="80">
        <v>0.174266001780987</v>
      </c>
    </row>
    <row r="90" spans="3:9" s="1" customFormat="1" ht="12.75" customHeight="1" x14ac:dyDescent="0.15">
      <c r="C90" s="79" t="s">
        <v>3213</v>
      </c>
      <c r="D90" s="8">
        <v>4474</v>
      </c>
      <c r="E90" s="8">
        <v>93</v>
      </c>
      <c r="F90" s="8">
        <v>4567</v>
      </c>
      <c r="G90" s="80">
        <v>0.44654415347544901</v>
      </c>
      <c r="H90" s="80">
        <v>9.2822097168566708E-3</v>
      </c>
      <c r="I90" s="80">
        <v>0.45582636319230602</v>
      </c>
    </row>
    <row r="91" spans="3:9" s="1" customFormat="1" ht="12.75" customHeight="1" x14ac:dyDescent="0.15">
      <c r="C91" s="79" t="s">
        <v>3214</v>
      </c>
      <c r="D91" s="10">
        <v>2853</v>
      </c>
      <c r="E91" s="10">
        <v>125</v>
      </c>
      <c r="F91" s="10">
        <v>2978</v>
      </c>
      <c r="G91" s="80">
        <v>0.28475424002357103</v>
      </c>
      <c r="H91" s="80">
        <v>1.24760883291084E-2</v>
      </c>
      <c r="I91" s="80">
        <v>0.29723032835267899</v>
      </c>
    </row>
    <row r="92" spans="3:9" s="1" customFormat="1" ht="12.75" customHeight="1" x14ac:dyDescent="0.15">
      <c r="C92" s="79" t="s">
        <v>3215</v>
      </c>
      <c r="D92" s="8">
        <v>1800</v>
      </c>
      <c r="E92" s="8">
        <v>42</v>
      </c>
      <c r="F92" s="8">
        <v>1842</v>
      </c>
      <c r="G92" s="80">
        <v>0.17965567193916099</v>
      </c>
      <c r="H92" s="80">
        <v>4.1919656785804303E-3</v>
      </c>
      <c r="I92" s="80">
        <v>0.183847637617742</v>
      </c>
    </row>
    <row r="93" spans="3:9" s="1" customFormat="1" ht="12.75" customHeight="1" x14ac:dyDescent="0.15">
      <c r="C93" s="79" t="s">
        <v>3216</v>
      </c>
      <c r="D93" s="10">
        <v>249</v>
      </c>
      <c r="E93" s="10">
        <v>27</v>
      </c>
      <c r="F93" s="10">
        <v>276</v>
      </c>
      <c r="G93" s="80">
        <v>2.4852367951583999E-2</v>
      </c>
      <c r="H93" s="80">
        <v>2.6948350790874198E-3</v>
      </c>
      <c r="I93" s="80">
        <v>2.7547203030671399E-2</v>
      </c>
    </row>
    <row r="94" spans="3:9" s="1" customFormat="1" ht="12.75" customHeight="1" x14ac:dyDescent="0.15">
      <c r="C94" s="79" t="s">
        <v>3217</v>
      </c>
      <c r="D94" s="8">
        <v>5480</v>
      </c>
      <c r="E94" s="8">
        <v>146</v>
      </c>
      <c r="F94" s="8">
        <v>5626</v>
      </c>
      <c r="G94" s="80">
        <v>0.54695171234811402</v>
      </c>
      <c r="H94" s="80">
        <v>1.45720711683986E-2</v>
      </c>
      <c r="I94" s="80">
        <v>0.561523783516512</v>
      </c>
    </row>
    <row r="95" spans="3:9" s="1" customFormat="1" ht="12.75" customHeight="1" x14ac:dyDescent="0.15">
      <c r="C95" s="79" t="s">
        <v>3218</v>
      </c>
      <c r="D95" s="10">
        <v>679</v>
      </c>
      <c r="E95" s="10">
        <v>73</v>
      </c>
      <c r="F95" s="10">
        <v>752</v>
      </c>
      <c r="G95" s="80">
        <v>6.7770111803717004E-2</v>
      </c>
      <c r="H95" s="80">
        <v>7.2860355841993197E-3</v>
      </c>
      <c r="I95" s="80">
        <v>7.50561473879163E-2</v>
      </c>
    </row>
    <row r="96" spans="3:9" s="1" customFormat="1" ht="12.75" customHeight="1" x14ac:dyDescent="0.15">
      <c r="C96" s="79" t="s">
        <v>3219</v>
      </c>
      <c r="D96" s="8">
        <v>863</v>
      </c>
      <c r="E96" s="8">
        <v>44</v>
      </c>
      <c r="F96" s="8">
        <v>907</v>
      </c>
      <c r="G96" s="80">
        <v>8.6134913824164605E-2</v>
      </c>
      <c r="H96" s="80">
        <v>4.3915830918461697E-3</v>
      </c>
      <c r="I96" s="80">
        <v>9.0526496916010807E-2</v>
      </c>
    </row>
    <row r="97" spans="3:9" s="1" customFormat="1" ht="12.75" customHeight="1" x14ac:dyDescent="0.15">
      <c r="C97" s="79" t="s">
        <v>3220</v>
      </c>
      <c r="D97" s="10">
        <v>1159</v>
      </c>
      <c r="E97" s="10">
        <v>57</v>
      </c>
      <c r="F97" s="10">
        <v>1216</v>
      </c>
      <c r="G97" s="80">
        <v>0.11567829098749299</v>
      </c>
      <c r="H97" s="80">
        <v>5.6890962780734404E-3</v>
      </c>
      <c r="I97" s="80">
        <v>0.12136738726556701</v>
      </c>
    </row>
    <row r="98" spans="3:9" s="1" customFormat="1" ht="12.75" customHeight="1" x14ac:dyDescent="0.15">
      <c r="C98" s="79" t="s">
        <v>3221</v>
      </c>
      <c r="D98" s="8">
        <v>787</v>
      </c>
      <c r="E98" s="8">
        <v>14</v>
      </c>
      <c r="F98" s="8">
        <v>801</v>
      </c>
      <c r="G98" s="80">
        <v>7.8549452120066698E-2</v>
      </c>
      <c r="H98" s="80">
        <v>1.39732189286014E-3</v>
      </c>
      <c r="I98" s="80">
        <v>7.9946774012926797E-2</v>
      </c>
    </row>
    <row r="99" spans="3:9" s="1" customFormat="1" ht="12.75" customHeight="1" x14ac:dyDescent="0.15">
      <c r="C99" s="79" t="s">
        <v>2821</v>
      </c>
      <c r="D99" s="10">
        <v>16462</v>
      </c>
      <c r="E99" s="10">
        <v>847</v>
      </c>
      <c r="F99" s="10">
        <v>17309</v>
      </c>
      <c r="G99" s="80">
        <v>1.6430509285902599</v>
      </c>
      <c r="H99" s="80">
        <v>8.4537974518038697E-2</v>
      </c>
      <c r="I99" s="80">
        <v>1.7275889031083</v>
      </c>
    </row>
    <row r="100" spans="3:9" s="1" customFormat="1" ht="12.75" customHeight="1" x14ac:dyDescent="0.15">
      <c r="C100" s="79" t="s">
        <v>3222</v>
      </c>
      <c r="D100" s="8">
        <v>10583</v>
      </c>
      <c r="E100" s="8">
        <v>163</v>
      </c>
      <c r="F100" s="8">
        <v>10746</v>
      </c>
      <c r="G100" s="80">
        <v>1.05627554229564</v>
      </c>
      <c r="H100" s="80">
        <v>1.6268819181157398E-2</v>
      </c>
      <c r="I100" s="80">
        <v>1.07254436147679</v>
      </c>
    </row>
    <row r="101" spans="3:9" s="1" customFormat="1" ht="12.75" customHeight="1" x14ac:dyDescent="0.15">
      <c r="C101" s="79" t="s">
        <v>3071</v>
      </c>
      <c r="D101" s="10">
        <v>15453</v>
      </c>
      <c r="E101" s="10">
        <v>314</v>
      </c>
      <c r="F101" s="10">
        <v>15767</v>
      </c>
      <c r="G101" s="80">
        <v>1.5423439435977</v>
      </c>
      <c r="H101" s="80">
        <v>3.1339933882720397E-2</v>
      </c>
      <c r="I101" s="80">
        <v>1.57368387748042</v>
      </c>
    </row>
    <row r="102" spans="3:9" s="1" customFormat="1" ht="12.75" customHeight="1" x14ac:dyDescent="0.15">
      <c r="C102" s="79" t="s">
        <v>3223</v>
      </c>
      <c r="D102" s="8">
        <v>7995</v>
      </c>
      <c r="E102" s="8">
        <v>154</v>
      </c>
      <c r="F102" s="8">
        <v>8149</v>
      </c>
      <c r="G102" s="80">
        <v>0.79797060952977505</v>
      </c>
      <c r="H102" s="80">
        <v>1.53705408214616E-2</v>
      </c>
      <c r="I102" s="80">
        <v>0.813341150351237</v>
      </c>
    </row>
    <row r="103" spans="3:9" s="1" customFormat="1" ht="12.75" customHeight="1" x14ac:dyDescent="0.15">
      <c r="C103" s="79" t="s">
        <v>3224</v>
      </c>
      <c r="D103" s="10">
        <v>3692</v>
      </c>
      <c r="E103" s="10">
        <v>108</v>
      </c>
      <c r="F103" s="10">
        <v>3800</v>
      </c>
      <c r="G103" s="80">
        <v>0.36849374488854703</v>
      </c>
      <c r="H103" s="80">
        <v>1.07793403163497E-2</v>
      </c>
      <c r="I103" s="80">
        <v>0.379273085204896</v>
      </c>
    </row>
    <row r="104" spans="3:9" s="1" customFormat="1" ht="12.75" customHeight="1" x14ac:dyDescent="0.15">
      <c r="C104" s="79" t="s">
        <v>3225</v>
      </c>
      <c r="D104" s="8">
        <v>563</v>
      </c>
      <c r="E104" s="8">
        <v>31</v>
      </c>
      <c r="F104" s="8">
        <v>594</v>
      </c>
      <c r="G104" s="80">
        <v>5.6192301834304403E-2</v>
      </c>
      <c r="H104" s="80">
        <v>3.0940699056188898E-3</v>
      </c>
      <c r="I104" s="80">
        <v>5.9286371739923301E-2</v>
      </c>
    </row>
    <row r="105" spans="3:9" s="1" customFormat="1" ht="12.75" customHeight="1" x14ac:dyDescent="0.15">
      <c r="C105" s="79" t="s">
        <v>3226</v>
      </c>
      <c r="D105" s="10">
        <v>526</v>
      </c>
      <c r="E105" s="10">
        <v>11</v>
      </c>
      <c r="F105" s="10">
        <v>537</v>
      </c>
      <c r="G105" s="80">
        <v>5.2499379688888299E-2</v>
      </c>
      <c r="H105" s="80">
        <v>1.09789577296154E-3</v>
      </c>
      <c r="I105" s="80">
        <v>5.3597275461849801E-2</v>
      </c>
    </row>
    <row r="106" spans="3:9" s="1" customFormat="1" ht="12.75" customHeight="1" x14ac:dyDescent="0.15">
      <c r="C106" s="79" t="s">
        <v>3227</v>
      </c>
      <c r="D106" s="8">
        <v>530</v>
      </c>
      <c r="E106" s="8">
        <v>32</v>
      </c>
      <c r="F106" s="8">
        <v>562</v>
      </c>
      <c r="G106" s="80">
        <v>5.2898614515419697E-2</v>
      </c>
      <c r="H106" s="80">
        <v>3.19387861225176E-3</v>
      </c>
      <c r="I106" s="80">
        <v>5.6092493127671499E-2</v>
      </c>
    </row>
    <row r="107" spans="3:9" s="1" customFormat="1" ht="12.75" customHeight="1" x14ac:dyDescent="0.15">
      <c r="C107" s="79" t="s">
        <v>3228</v>
      </c>
      <c r="D107" s="10">
        <v>1181</v>
      </c>
      <c r="E107" s="10">
        <v>45</v>
      </c>
      <c r="F107" s="10">
        <v>1226</v>
      </c>
      <c r="G107" s="80">
        <v>0.117874082533416</v>
      </c>
      <c r="H107" s="80">
        <v>4.4913917984790398E-3</v>
      </c>
      <c r="I107" s="80">
        <v>0.122365474331895</v>
      </c>
    </row>
    <row r="108" spans="3:9" s="1" customFormat="1" ht="12.75" customHeight="1" x14ac:dyDescent="0.15">
      <c r="C108" s="79" t="s">
        <v>3229</v>
      </c>
      <c r="D108" s="8">
        <v>1917</v>
      </c>
      <c r="E108" s="8">
        <v>32</v>
      </c>
      <c r="F108" s="8">
        <v>1949</v>
      </c>
      <c r="G108" s="80">
        <v>0.19133329061520701</v>
      </c>
      <c r="H108" s="80">
        <v>3.19387861225176E-3</v>
      </c>
      <c r="I108" s="80">
        <v>0.194527169227459</v>
      </c>
    </row>
    <row r="109" spans="3:9" s="1" customFormat="1" ht="12.75" customHeight="1" x14ac:dyDescent="0.15">
      <c r="C109" s="79" t="s">
        <v>3230</v>
      </c>
      <c r="D109" s="10">
        <v>2231</v>
      </c>
      <c r="E109" s="10">
        <v>47</v>
      </c>
      <c r="F109" s="10">
        <v>2278</v>
      </c>
      <c r="G109" s="80">
        <v>0.22267322449792701</v>
      </c>
      <c r="H109" s="80">
        <v>4.6910092117447696E-3</v>
      </c>
      <c r="I109" s="80">
        <v>0.22736423370967199</v>
      </c>
    </row>
    <row r="110" spans="3:9" s="1" customFormat="1" ht="12.75" customHeight="1" x14ac:dyDescent="0.15">
      <c r="C110" s="79" t="s">
        <v>3231</v>
      </c>
      <c r="D110" s="8">
        <v>5821</v>
      </c>
      <c r="E110" s="8">
        <v>146</v>
      </c>
      <c r="F110" s="8">
        <v>5967</v>
      </c>
      <c r="G110" s="80">
        <v>0.58098648130992103</v>
      </c>
      <c r="H110" s="80">
        <v>1.45720711683986E-2</v>
      </c>
      <c r="I110" s="80">
        <v>0.59555855247832001</v>
      </c>
    </row>
    <row r="111" spans="3:9" s="1" customFormat="1" ht="12.75" customHeight="1" x14ac:dyDescent="0.15">
      <c r="C111" s="79" t="s">
        <v>3232</v>
      </c>
      <c r="D111" s="10">
        <v>686</v>
      </c>
      <c r="E111" s="10">
        <v>41</v>
      </c>
      <c r="F111" s="10">
        <v>727</v>
      </c>
      <c r="G111" s="80">
        <v>6.8468772750147094E-2</v>
      </c>
      <c r="H111" s="80">
        <v>4.0921569719475697E-3</v>
      </c>
      <c r="I111" s="80">
        <v>7.2560929722094603E-2</v>
      </c>
    </row>
    <row r="112" spans="3:9" s="1" customFormat="1" ht="12.75" customHeight="1" x14ac:dyDescent="0.15">
      <c r="C112" s="79" t="s">
        <v>3233</v>
      </c>
      <c r="D112" s="8">
        <v>1388</v>
      </c>
      <c r="E112" s="8">
        <v>40</v>
      </c>
      <c r="F112" s="8">
        <v>1428</v>
      </c>
      <c r="G112" s="80">
        <v>0.13853448480642</v>
      </c>
      <c r="H112" s="80">
        <v>3.9923482653146996E-3</v>
      </c>
      <c r="I112" s="80">
        <v>0.142526833071735</v>
      </c>
    </row>
    <row r="113" spans="3:9" s="1" customFormat="1" ht="12.75" customHeight="1" x14ac:dyDescent="0.15">
      <c r="C113" s="79" t="s">
        <v>3234</v>
      </c>
      <c r="D113" s="10">
        <v>526</v>
      </c>
      <c r="E113" s="10">
        <v>28</v>
      </c>
      <c r="F113" s="10">
        <v>554</v>
      </c>
      <c r="G113" s="80">
        <v>5.2499379688888299E-2</v>
      </c>
      <c r="H113" s="80">
        <v>2.7946437857202899E-3</v>
      </c>
      <c r="I113" s="80">
        <v>5.52940234746086E-2</v>
      </c>
    </row>
    <row r="114" spans="3:9" s="1" customFormat="1" ht="12.75" customHeight="1" x14ac:dyDescent="0.15">
      <c r="C114" s="79" t="s">
        <v>3235</v>
      </c>
      <c r="D114" s="8">
        <v>653</v>
      </c>
      <c r="E114" s="8">
        <v>33</v>
      </c>
      <c r="F114" s="8">
        <v>686</v>
      </c>
      <c r="G114" s="80">
        <v>6.5175085431262395E-2</v>
      </c>
      <c r="H114" s="80">
        <v>3.2936873188846301E-3</v>
      </c>
      <c r="I114" s="80">
        <v>6.8468772750147094E-2</v>
      </c>
    </row>
    <row r="115" spans="3:9" s="1" customFormat="1" ht="12.75" customHeight="1" x14ac:dyDescent="0.15">
      <c r="C115" s="79" t="s">
        <v>3236</v>
      </c>
      <c r="D115" s="10">
        <v>62</v>
      </c>
      <c r="E115" s="10">
        <v>10</v>
      </c>
      <c r="F115" s="10">
        <v>72</v>
      </c>
      <c r="G115" s="80">
        <v>6.1881398112377797E-3</v>
      </c>
      <c r="H115" s="80">
        <v>9.9808706632867404E-4</v>
      </c>
      <c r="I115" s="80">
        <v>7.18622687756646E-3</v>
      </c>
    </row>
    <row r="116" spans="3:9" s="1" customFormat="1" ht="12.75" customHeight="1" x14ac:dyDescent="0.15">
      <c r="C116" s="79" t="s">
        <v>2797</v>
      </c>
      <c r="D116" s="8">
        <v>4316</v>
      </c>
      <c r="E116" s="8">
        <v>79</v>
      </c>
      <c r="F116" s="8">
        <v>4395</v>
      </c>
      <c r="G116" s="80">
        <v>0.43077437782745598</v>
      </c>
      <c r="H116" s="80">
        <v>7.8848878239965291E-3</v>
      </c>
      <c r="I116" s="80">
        <v>0.43865926565145202</v>
      </c>
    </row>
    <row r="117" spans="3:9" s="1" customFormat="1" ht="12.75" customHeight="1" x14ac:dyDescent="0.15">
      <c r="C117" s="79" t="s">
        <v>3237</v>
      </c>
      <c r="D117" s="10">
        <v>1522</v>
      </c>
      <c r="E117" s="10">
        <v>61</v>
      </c>
      <c r="F117" s="10">
        <v>1583</v>
      </c>
      <c r="G117" s="80">
        <v>0.15190885149522401</v>
      </c>
      <c r="H117" s="80">
        <v>6.0883311046049096E-3</v>
      </c>
      <c r="I117" s="80">
        <v>0.15799718259982901</v>
      </c>
    </row>
    <row r="118" spans="3:9" s="1" customFormat="1" ht="12.75" customHeight="1" x14ac:dyDescent="0.15">
      <c r="C118" s="79" t="s">
        <v>3238</v>
      </c>
      <c r="D118" s="8">
        <v>67</v>
      </c>
      <c r="E118" s="8">
        <v>3</v>
      </c>
      <c r="F118" s="8">
        <v>70</v>
      </c>
      <c r="G118" s="80">
        <v>6.6871833444021199E-3</v>
      </c>
      <c r="H118" s="80">
        <v>2.99426119898602E-4</v>
      </c>
      <c r="I118" s="80">
        <v>6.9866094643007198E-3</v>
      </c>
    </row>
    <row r="119" spans="3:9" s="1" customFormat="1" ht="12.75" customHeight="1" x14ac:dyDescent="0.15">
      <c r="C119" s="79" t="s">
        <v>3239</v>
      </c>
      <c r="D119" s="10">
        <v>461</v>
      </c>
      <c r="E119" s="10">
        <v>34</v>
      </c>
      <c r="F119" s="10">
        <v>495</v>
      </c>
      <c r="G119" s="80">
        <v>4.6011813757751902E-2</v>
      </c>
      <c r="H119" s="80">
        <v>3.3934960255174902E-3</v>
      </c>
      <c r="I119" s="80">
        <v>4.9405309783269402E-2</v>
      </c>
    </row>
    <row r="120" spans="3:9" s="1" customFormat="1" ht="12.75" customHeight="1" x14ac:dyDescent="0.15">
      <c r="C120" s="79" t="s">
        <v>3240</v>
      </c>
      <c r="D120" s="8">
        <v>1832</v>
      </c>
      <c r="E120" s="8">
        <v>75</v>
      </c>
      <c r="F120" s="8">
        <v>1907</v>
      </c>
      <c r="G120" s="80">
        <v>0.182849550551413</v>
      </c>
      <c r="H120" s="80">
        <v>7.48565299746506E-3</v>
      </c>
      <c r="I120" s="80">
        <v>0.19033520354887801</v>
      </c>
    </row>
    <row r="121" spans="3:9" s="1" customFormat="1" ht="12.75" customHeight="1" x14ac:dyDescent="0.15">
      <c r="C121" s="79" t="s">
        <v>3241</v>
      </c>
      <c r="D121" s="10">
        <v>2523</v>
      </c>
      <c r="E121" s="10">
        <v>64</v>
      </c>
      <c r="F121" s="10">
        <v>2587</v>
      </c>
      <c r="G121" s="80">
        <v>0.251817366834725</v>
      </c>
      <c r="H121" s="80">
        <v>6.3877572245035199E-3</v>
      </c>
      <c r="I121" s="80">
        <v>0.25820512405922802</v>
      </c>
    </row>
    <row r="122" spans="3:9" s="1" customFormat="1" ht="12.75" customHeight="1" x14ac:dyDescent="0.15">
      <c r="C122" s="79" t="s">
        <v>3242</v>
      </c>
      <c r="D122" s="8">
        <v>1136</v>
      </c>
      <c r="E122" s="8">
        <v>29</v>
      </c>
      <c r="F122" s="8">
        <v>1165</v>
      </c>
      <c r="G122" s="80">
        <v>0.11338269073493699</v>
      </c>
      <c r="H122" s="80">
        <v>2.89445249235316E-3</v>
      </c>
      <c r="I122" s="80">
        <v>0.116277143227291</v>
      </c>
    </row>
    <row r="123" spans="3:9" s="1" customFormat="1" ht="12.75" customHeight="1" x14ac:dyDescent="0.15">
      <c r="C123" s="79" t="s">
        <v>3243</v>
      </c>
      <c r="D123" s="10">
        <v>597</v>
      </c>
      <c r="E123" s="10">
        <v>12</v>
      </c>
      <c r="F123" s="10">
        <v>609</v>
      </c>
      <c r="G123" s="80">
        <v>5.9585797859821897E-2</v>
      </c>
      <c r="H123" s="80">
        <v>1.1977044795944099E-3</v>
      </c>
      <c r="I123" s="80">
        <v>6.0783502339416297E-2</v>
      </c>
    </row>
    <row r="124" spans="3:9" s="1" customFormat="1" ht="12.75" customHeight="1" x14ac:dyDescent="0.15">
      <c r="C124" s="79" t="s">
        <v>3244</v>
      </c>
      <c r="D124" s="8">
        <v>1530</v>
      </c>
      <c r="E124" s="8">
        <v>20</v>
      </c>
      <c r="F124" s="8">
        <v>1550</v>
      </c>
      <c r="G124" s="80">
        <v>0.152707321148287</v>
      </c>
      <c r="H124" s="80">
        <v>1.9961741326573498E-3</v>
      </c>
      <c r="I124" s="80">
        <v>0.15470349528094501</v>
      </c>
    </row>
    <row r="125" spans="3:9" s="1" customFormat="1" ht="12.75" customHeight="1" x14ac:dyDescent="0.15">
      <c r="C125" s="79" t="s">
        <v>3245</v>
      </c>
      <c r="D125" s="10">
        <v>1737</v>
      </c>
      <c r="E125" s="10">
        <v>10</v>
      </c>
      <c r="F125" s="10">
        <v>1747</v>
      </c>
      <c r="G125" s="80">
        <v>0.173367723421291</v>
      </c>
      <c r="H125" s="80">
        <v>9.9808706632867404E-4</v>
      </c>
      <c r="I125" s="80">
        <v>0.17436581048761901</v>
      </c>
    </row>
    <row r="126" spans="3:9" s="1" customFormat="1" ht="12.75" customHeight="1" x14ac:dyDescent="0.15">
      <c r="C126" s="79" t="s">
        <v>3246</v>
      </c>
      <c r="D126" s="8">
        <v>512</v>
      </c>
      <c r="E126" s="8">
        <v>63</v>
      </c>
      <c r="F126" s="8">
        <v>575</v>
      </c>
      <c r="G126" s="80">
        <v>5.1102057796028097E-2</v>
      </c>
      <c r="H126" s="80">
        <v>6.2879485178706498E-3</v>
      </c>
      <c r="I126" s="80">
        <v>5.7390006313898803E-2</v>
      </c>
    </row>
    <row r="127" spans="3:9" s="1" customFormat="1" ht="12.75" customHeight="1" x14ac:dyDescent="0.15">
      <c r="C127" s="79" t="s">
        <v>3247</v>
      </c>
      <c r="D127" s="10">
        <v>1523</v>
      </c>
      <c r="E127" s="10">
        <v>25</v>
      </c>
      <c r="F127" s="10">
        <v>1548</v>
      </c>
      <c r="G127" s="80">
        <v>0.15200866020185699</v>
      </c>
      <c r="H127" s="80">
        <v>2.49521766582169E-3</v>
      </c>
      <c r="I127" s="80">
        <v>0.154503877867679</v>
      </c>
    </row>
    <row r="128" spans="3:9" s="1" customFormat="1" ht="12.75" customHeight="1" x14ac:dyDescent="0.15">
      <c r="C128" s="79" t="s">
        <v>3248</v>
      </c>
      <c r="D128" s="8">
        <v>1805</v>
      </c>
      <c r="E128" s="8">
        <v>58</v>
      </c>
      <c r="F128" s="8">
        <v>1863</v>
      </c>
      <c r="G128" s="80">
        <v>0.180154715472326</v>
      </c>
      <c r="H128" s="80">
        <v>5.7889049847063096E-3</v>
      </c>
      <c r="I128" s="80">
        <v>0.185943620457032</v>
      </c>
    </row>
    <row r="129" spans="3:9" s="1" customFormat="1" ht="12.75" customHeight="1" x14ac:dyDescent="0.15">
      <c r="C129" s="79" t="s">
        <v>3249</v>
      </c>
      <c r="D129" s="10">
        <v>2630</v>
      </c>
      <c r="E129" s="10">
        <v>152</v>
      </c>
      <c r="F129" s="10">
        <v>2782</v>
      </c>
      <c r="G129" s="80">
        <v>0.26249689844444102</v>
      </c>
      <c r="H129" s="80">
        <v>1.51709234081959E-2</v>
      </c>
      <c r="I129" s="80">
        <v>0.277667821852637</v>
      </c>
    </row>
    <row r="130" spans="3:9" s="1" customFormat="1" ht="12.75" customHeight="1" x14ac:dyDescent="0.15">
      <c r="C130" s="79" t="s">
        <v>3250</v>
      </c>
      <c r="D130" s="8">
        <v>542</v>
      </c>
      <c r="E130" s="8">
        <v>20</v>
      </c>
      <c r="F130" s="8">
        <v>562</v>
      </c>
      <c r="G130" s="80">
        <v>5.40963189950142E-2</v>
      </c>
      <c r="H130" s="80">
        <v>1.9961741326573498E-3</v>
      </c>
      <c r="I130" s="80">
        <v>5.6092493127671499E-2</v>
      </c>
    </row>
    <row r="131" spans="3:9" s="1" customFormat="1" ht="12.75" customHeight="1" x14ac:dyDescent="0.15">
      <c r="C131" s="79" t="s">
        <v>3251</v>
      </c>
      <c r="D131" s="10">
        <v>4505</v>
      </c>
      <c r="E131" s="10">
        <v>167</v>
      </c>
      <c r="F131" s="10">
        <v>4672</v>
      </c>
      <c r="G131" s="80">
        <v>0.44963822338106801</v>
      </c>
      <c r="H131" s="80">
        <v>1.66680540076889E-2</v>
      </c>
      <c r="I131" s="80">
        <v>0.46630627738875702</v>
      </c>
    </row>
    <row r="132" spans="3:9" s="1" customFormat="1" ht="12.75" customHeight="1" x14ac:dyDescent="0.15">
      <c r="C132" s="79" t="s">
        <v>2805</v>
      </c>
      <c r="D132" s="8">
        <v>10450</v>
      </c>
      <c r="E132" s="8">
        <v>268</v>
      </c>
      <c r="F132" s="8">
        <v>10718</v>
      </c>
      <c r="G132" s="80">
        <v>1.04300098431346</v>
      </c>
      <c r="H132" s="80">
        <v>2.67487333776085E-2</v>
      </c>
      <c r="I132" s="80">
        <v>1.06974971769107</v>
      </c>
    </row>
    <row r="133" spans="3:9" s="1" customFormat="1" ht="12.75" customHeight="1" x14ac:dyDescent="0.15">
      <c r="C133" s="79" t="s">
        <v>3252</v>
      </c>
      <c r="D133" s="10">
        <v>562</v>
      </c>
      <c r="E133" s="10">
        <v>6</v>
      </c>
      <c r="F133" s="10">
        <v>568</v>
      </c>
      <c r="G133" s="80">
        <v>5.6092493127671499E-2</v>
      </c>
      <c r="H133" s="80">
        <v>5.9885223979720497E-4</v>
      </c>
      <c r="I133" s="80">
        <v>5.6691345367468698E-2</v>
      </c>
    </row>
    <row r="134" spans="3:9" s="1" customFormat="1" ht="12.75" customHeight="1" x14ac:dyDescent="0.15">
      <c r="C134" s="79" t="s">
        <v>2811</v>
      </c>
      <c r="D134" s="8">
        <v>27349</v>
      </c>
      <c r="E134" s="8">
        <v>573</v>
      </c>
      <c r="F134" s="8">
        <v>27922</v>
      </c>
      <c r="G134" s="80">
        <v>2.72966831770229</v>
      </c>
      <c r="H134" s="80">
        <v>5.7190388900633098E-2</v>
      </c>
      <c r="I134" s="80">
        <v>2.7868587066029198</v>
      </c>
    </row>
    <row r="135" spans="3:9" s="1" customFormat="1" ht="12.75" customHeight="1" x14ac:dyDescent="0.15">
      <c r="C135" s="79" t="s">
        <v>3253</v>
      </c>
      <c r="D135" s="10">
        <v>277</v>
      </c>
      <c r="E135" s="10">
        <v>10</v>
      </c>
      <c r="F135" s="10">
        <v>287</v>
      </c>
      <c r="G135" s="80">
        <v>2.76470117373043E-2</v>
      </c>
      <c r="H135" s="80">
        <v>9.9808706632867404E-4</v>
      </c>
      <c r="I135" s="80">
        <v>2.8645098803633001E-2</v>
      </c>
    </row>
    <row r="136" spans="3:9" s="1" customFormat="1" ht="12.75" customHeight="1" x14ac:dyDescent="0.15">
      <c r="C136" s="79" t="s">
        <v>3254</v>
      </c>
      <c r="D136" s="8">
        <v>173</v>
      </c>
      <c r="E136" s="8">
        <v>20</v>
      </c>
      <c r="F136" s="8">
        <v>193</v>
      </c>
      <c r="G136" s="80">
        <v>1.72669062474861E-2</v>
      </c>
      <c r="H136" s="80">
        <v>1.9961741326573498E-3</v>
      </c>
      <c r="I136" s="80">
        <v>1.9263080380143401E-2</v>
      </c>
    </row>
    <row r="137" spans="3:9" s="1" customFormat="1" ht="12.75" customHeight="1" x14ac:dyDescent="0.15">
      <c r="C137" s="79" t="s">
        <v>3255</v>
      </c>
      <c r="D137" s="10">
        <v>1279</v>
      </c>
      <c r="E137" s="10">
        <v>67</v>
      </c>
      <c r="F137" s="10">
        <v>1346</v>
      </c>
      <c r="G137" s="80">
        <v>0.12765533578343699</v>
      </c>
      <c r="H137" s="80">
        <v>6.6871833444021199E-3</v>
      </c>
      <c r="I137" s="80">
        <v>0.13434251912784001</v>
      </c>
    </row>
    <row r="138" spans="3:9" s="1" customFormat="1" ht="12.75" customHeight="1" x14ac:dyDescent="0.15">
      <c r="C138" s="79" t="s">
        <v>3256</v>
      </c>
      <c r="D138" s="8">
        <v>1860</v>
      </c>
      <c r="E138" s="8">
        <v>83</v>
      </c>
      <c r="F138" s="8">
        <v>1943</v>
      </c>
      <c r="G138" s="80">
        <v>0.185644194337133</v>
      </c>
      <c r="H138" s="80">
        <v>8.2841226505279992E-3</v>
      </c>
      <c r="I138" s="80">
        <v>0.193928316987661</v>
      </c>
    </row>
    <row r="139" spans="3:9" s="1" customFormat="1" ht="12.75" customHeight="1" x14ac:dyDescent="0.15">
      <c r="C139" s="79" t="s">
        <v>3257</v>
      </c>
      <c r="D139" s="10">
        <v>422</v>
      </c>
      <c r="E139" s="10">
        <v>45</v>
      </c>
      <c r="F139" s="10">
        <v>467</v>
      </c>
      <c r="G139" s="80">
        <v>4.2119274199070099E-2</v>
      </c>
      <c r="H139" s="80">
        <v>4.4913917984790398E-3</v>
      </c>
      <c r="I139" s="80">
        <v>4.6610665997549101E-2</v>
      </c>
    </row>
    <row r="140" spans="3:9" s="1" customFormat="1" ht="12.75" customHeight="1" x14ac:dyDescent="0.15">
      <c r="C140" s="79" t="s">
        <v>3258</v>
      </c>
      <c r="D140" s="8">
        <v>859</v>
      </c>
      <c r="E140" s="8">
        <v>62</v>
      </c>
      <c r="F140" s="8">
        <v>921</v>
      </c>
      <c r="G140" s="80">
        <v>8.5735678997633097E-2</v>
      </c>
      <c r="H140" s="80">
        <v>6.1881398112377797E-3</v>
      </c>
      <c r="I140" s="80">
        <v>9.1923818808870905E-2</v>
      </c>
    </row>
    <row r="141" spans="3:9" s="1" customFormat="1" ht="12.75" customHeight="1" x14ac:dyDescent="0.15">
      <c r="C141" s="79" t="s">
        <v>3259</v>
      </c>
      <c r="D141" s="10">
        <v>784</v>
      </c>
      <c r="E141" s="10">
        <v>46</v>
      </c>
      <c r="F141" s="10">
        <v>830</v>
      </c>
      <c r="G141" s="80">
        <v>7.8250026000168102E-2</v>
      </c>
      <c r="H141" s="80">
        <v>4.5912005051119004E-3</v>
      </c>
      <c r="I141" s="80">
        <v>8.2841226505280002E-2</v>
      </c>
    </row>
    <row r="142" spans="3:9" s="1" customFormat="1" ht="12.75" customHeight="1" x14ac:dyDescent="0.15">
      <c r="C142" s="79" t="s">
        <v>3260</v>
      </c>
      <c r="D142" s="8">
        <v>343</v>
      </c>
      <c r="E142" s="8">
        <v>26</v>
      </c>
      <c r="F142" s="8">
        <v>369</v>
      </c>
      <c r="G142" s="80">
        <v>3.4234386375073499E-2</v>
      </c>
      <c r="H142" s="80">
        <v>2.5950263724545501E-3</v>
      </c>
      <c r="I142" s="80">
        <v>3.6829412747528101E-2</v>
      </c>
    </row>
    <row r="143" spans="3:9" s="1" customFormat="1" ht="12.75" customHeight="1" x14ac:dyDescent="0.15">
      <c r="C143" s="79" t="s">
        <v>3261</v>
      </c>
      <c r="D143" s="10">
        <v>375</v>
      </c>
      <c r="E143" s="10">
        <v>23</v>
      </c>
      <c r="F143" s="10">
        <v>398</v>
      </c>
      <c r="G143" s="80">
        <v>3.7428264987325301E-2</v>
      </c>
      <c r="H143" s="80">
        <v>2.2956002525559502E-3</v>
      </c>
      <c r="I143" s="80">
        <v>3.9723865239881202E-2</v>
      </c>
    </row>
    <row r="144" spans="3:9" s="1" customFormat="1" ht="12.75" customHeight="1" x14ac:dyDescent="0.15">
      <c r="C144" s="79" t="s">
        <v>3262</v>
      </c>
      <c r="D144" s="8">
        <v>342</v>
      </c>
      <c r="E144" s="8">
        <v>18</v>
      </c>
      <c r="F144" s="8">
        <v>360</v>
      </c>
      <c r="G144" s="80">
        <v>3.4134577668440698E-2</v>
      </c>
      <c r="H144" s="80">
        <v>1.79655671939161E-3</v>
      </c>
      <c r="I144" s="80">
        <v>3.5931134387832298E-2</v>
      </c>
    </row>
    <row r="145" spans="3:9" s="1" customFormat="1" ht="12.75" customHeight="1" x14ac:dyDescent="0.15">
      <c r="C145" s="79" t="s">
        <v>3263</v>
      </c>
      <c r="D145" s="10">
        <v>2106</v>
      </c>
      <c r="E145" s="10">
        <v>113</v>
      </c>
      <c r="F145" s="10">
        <v>2219</v>
      </c>
      <c r="G145" s="80">
        <v>0.21019713616881899</v>
      </c>
      <c r="H145" s="80">
        <v>1.1278383849514E-2</v>
      </c>
      <c r="I145" s="80">
        <v>0.22147552001833301</v>
      </c>
    </row>
    <row r="146" spans="3:9" s="1" customFormat="1" ht="12.75" customHeight="1" x14ac:dyDescent="0.15">
      <c r="C146" s="79" t="s">
        <v>3264</v>
      </c>
      <c r="D146" s="8">
        <v>4835</v>
      </c>
      <c r="E146" s="8">
        <v>134</v>
      </c>
      <c r="F146" s="8">
        <v>4969</v>
      </c>
      <c r="G146" s="80">
        <v>0.48257509656991399</v>
      </c>
      <c r="H146" s="80">
        <v>1.33743666888042E-2</v>
      </c>
      <c r="I146" s="80">
        <v>0.49594946325871803</v>
      </c>
    </row>
    <row r="147" spans="3:9" s="1" customFormat="1" ht="12.75" customHeight="1" x14ac:dyDescent="0.15">
      <c r="C147" s="79" t="s">
        <v>3265</v>
      </c>
      <c r="D147" s="10">
        <v>1276</v>
      </c>
      <c r="E147" s="10">
        <v>66</v>
      </c>
      <c r="F147" s="10">
        <v>1342</v>
      </c>
      <c r="G147" s="80">
        <v>0.12735590966353899</v>
      </c>
      <c r="H147" s="80">
        <v>6.5873746377692497E-3</v>
      </c>
      <c r="I147" s="80">
        <v>0.133943284301308</v>
      </c>
    </row>
    <row r="148" spans="3:9" s="1" customFormat="1" ht="12.75" customHeight="1" x14ac:dyDescent="0.15">
      <c r="C148" s="79" t="s">
        <v>3266</v>
      </c>
      <c r="D148" s="8">
        <v>786</v>
      </c>
      <c r="E148" s="8">
        <v>41</v>
      </c>
      <c r="F148" s="8">
        <v>827</v>
      </c>
      <c r="G148" s="80">
        <v>7.8449643413433801E-2</v>
      </c>
      <c r="H148" s="80">
        <v>4.0921569719475697E-3</v>
      </c>
      <c r="I148" s="80">
        <v>8.2541800385381406E-2</v>
      </c>
    </row>
    <row r="149" spans="3:9" s="1" customFormat="1" ht="12.75" customHeight="1" x14ac:dyDescent="0.15">
      <c r="C149" s="79" t="s">
        <v>3267</v>
      </c>
      <c r="D149" s="10">
        <v>2271</v>
      </c>
      <c r="E149" s="10">
        <v>66</v>
      </c>
      <c r="F149" s="10">
        <v>2337</v>
      </c>
      <c r="G149" s="80">
        <v>0.22666557276324201</v>
      </c>
      <c r="H149" s="80">
        <v>6.5873746377692497E-3</v>
      </c>
      <c r="I149" s="80">
        <v>0.23325294740101099</v>
      </c>
    </row>
    <row r="150" spans="3:9" s="1" customFormat="1" ht="12.75" customHeight="1" x14ac:dyDescent="0.15">
      <c r="C150" s="79" t="s">
        <v>3268</v>
      </c>
      <c r="D150" s="8">
        <v>1638</v>
      </c>
      <c r="E150" s="8">
        <v>77</v>
      </c>
      <c r="F150" s="8">
        <v>1715</v>
      </c>
      <c r="G150" s="80">
        <v>0.163486661464637</v>
      </c>
      <c r="H150" s="80">
        <v>7.6852704107307898E-3</v>
      </c>
      <c r="I150" s="80">
        <v>0.171171931875368</v>
      </c>
    </row>
    <row r="151" spans="3:9" s="1" customFormat="1" ht="12.75" customHeight="1" x14ac:dyDescent="0.15">
      <c r="C151" s="79" t="s">
        <v>3063</v>
      </c>
      <c r="D151" s="10">
        <v>5649</v>
      </c>
      <c r="E151" s="10">
        <v>411</v>
      </c>
      <c r="F151" s="10">
        <v>6060</v>
      </c>
      <c r="G151" s="80">
        <v>0.56381938376906804</v>
      </c>
      <c r="H151" s="80">
        <v>4.10213784261085E-2</v>
      </c>
      <c r="I151" s="80">
        <v>0.60484076219517702</v>
      </c>
    </row>
    <row r="152" spans="3:9" s="1" customFormat="1" ht="12.75" customHeight="1" x14ac:dyDescent="0.15">
      <c r="C152" s="79" t="s">
        <v>2808</v>
      </c>
      <c r="D152" s="8">
        <v>8047</v>
      </c>
      <c r="E152" s="8">
        <v>362</v>
      </c>
      <c r="F152" s="8">
        <v>8409</v>
      </c>
      <c r="G152" s="80">
        <v>0.80316066227468397</v>
      </c>
      <c r="H152" s="80">
        <v>3.6130751801098003E-2</v>
      </c>
      <c r="I152" s="80">
        <v>0.83929141407578201</v>
      </c>
    </row>
    <row r="153" spans="3:9" s="1" customFormat="1" ht="12.75" customHeight="1" x14ac:dyDescent="0.15">
      <c r="C153" s="79" t="s">
        <v>3269</v>
      </c>
      <c r="D153" s="10">
        <v>356</v>
      </c>
      <c r="E153" s="10">
        <v>8</v>
      </c>
      <c r="F153" s="10">
        <v>364</v>
      </c>
      <c r="G153" s="80">
        <v>3.5531899561300803E-2</v>
      </c>
      <c r="H153" s="80">
        <v>7.9846965306293999E-4</v>
      </c>
      <c r="I153" s="80">
        <v>3.6330369214363799E-2</v>
      </c>
    </row>
    <row r="154" spans="3:9" s="1" customFormat="1" ht="12.75" customHeight="1" x14ac:dyDescent="0.15">
      <c r="C154" s="79" t="s">
        <v>3270</v>
      </c>
      <c r="D154" s="8">
        <v>606</v>
      </c>
      <c r="E154" s="8">
        <v>54</v>
      </c>
      <c r="F154" s="8">
        <v>660</v>
      </c>
      <c r="G154" s="80">
        <v>6.04840762195177E-2</v>
      </c>
      <c r="H154" s="80">
        <v>5.3896701581748396E-3</v>
      </c>
      <c r="I154" s="80">
        <v>6.5873746377692499E-2</v>
      </c>
    </row>
    <row r="155" spans="3:9" s="1" customFormat="1" ht="12.75" customHeight="1" x14ac:dyDescent="0.15">
      <c r="C155" s="79" t="s">
        <v>2816</v>
      </c>
      <c r="D155" s="10">
        <v>5696</v>
      </c>
      <c r="E155" s="10">
        <v>214</v>
      </c>
      <c r="F155" s="10">
        <v>5910</v>
      </c>
      <c r="G155" s="80">
        <v>0.56851039298081296</v>
      </c>
      <c r="H155" s="80">
        <v>2.1359063219433601E-2</v>
      </c>
      <c r="I155" s="80">
        <v>0.589869456200247</v>
      </c>
    </row>
    <row r="156" spans="3:9" s="1" customFormat="1" ht="12.75" customHeight="1" x14ac:dyDescent="0.15">
      <c r="C156" s="79" t="s">
        <v>3271</v>
      </c>
      <c r="D156" s="8">
        <v>482</v>
      </c>
      <c r="E156" s="8">
        <v>33</v>
      </c>
      <c r="F156" s="8">
        <v>515</v>
      </c>
      <c r="G156" s="80">
        <v>4.8107796597042098E-2</v>
      </c>
      <c r="H156" s="80">
        <v>3.2936873188846301E-3</v>
      </c>
      <c r="I156" s="80">
        <v>5.14014839159267E-2</v>
      </c>
    </row>
    <row r="157" spans="3:9" s="1" customFormat="1" ht="12.75" customHeight="1" x14ac:dyDescent="0.15">
      <c r="C157" s="79" t="s">
        <v>3272</v>
      </c>
      <c r="D157" s="10">
        <v>1444</v>
      </c>
      <c r="E157" s="10">
        <v>80</v>
      </c>
      <c r="F157" s="10">
        <v>1524</v>
      </c>
      <c r="G157" s="80">
        <v>0.144123772377861</v>
      </c>
      <c r="H157" s="80">
        <v>7.9846965306293993E-3</v>
      </c>
      <c r="I157" s="80">
        <v>0.15210846890849</v>
      </c>
    </row>
    <row r="158" spans="3:9" s="1" customFormat="1" ht="12.75" customHeight="1" x14ac:dyDescent="0.15">
      <c r="C158" s="79" t="s">
        <v>3273</v>
      </c>
      <c r="D158" s="8">
        <v>93</v>
      </c>
      <c r="E158" s="8">
        <v>3</v>
      </c>
      <c r="F158" s="8">
        <v>96</v>
      </c>
      <c r="G158" s="80">
        <v>9.2822097168566708E-3</v>
      </c>
      <c r="H158" s="80">
        <v>2.99426119898602E-4</v>
      </c>
      <c r="I158" s="80">
        <v>9.5816358367552708E-3</v>
      </c>
    </row>
    <row r="159" spans="3:9" s="1" customFormat="1" ht="12.75" customHeight="1" x14ac:dyDescent="0.15">
      <c r="C159" s="79" t="s">
        <v>3274</v>
      </c>
      <c r="D159" s="10">
        <v>365</v>
      </c>
      <c r="E159" s="10">
        <v>20</v>
      </c>
      <c r="F159" s="10">
        <v>385</v>
      </c>
      <c r="G159" s="80">
        <v>3.64301779209966E-2</v>
      </c>
      <c r="H159" s="80">
        <v>1.9961741326573498E-3</v>
      </c>
      <c r="I159" s="80">
        <v>3.8426352053654002E-2</v>
      </c>
    </row>
    <row r="160" spans="3:9" s="1" customFormat="1" ht="12.75" customHeight="1" x14ac:dyDescent="0.15">
      <c r="C160" s="79" t="s">
        <v>3275</v>
      </c>
      <c r="D160" s="8">
        <v>1247</v>
      </c>
      <c r="E160" s="8">
        <v>57</v>
      </c>
      <c r="F160" s="8">
        <v>1304</v>
      </c>
      <c r="G160" s="80">
        <v>0.12446145717118599</v>
      </c>
      <c r="H160" s="80">
        <v>5.6890962780734404E-3</v>
      </c>
      <c r="I160" s="80">
        <v>0.13015055344925899</v>
      </c>
    </row>
    <row r="161" spans="3:9" s="1" customFormat="1" ht="12.75" customHeight="1" x14ac:dyDescent="0.15">
      <c r="C161" s="79" t="s">
        <v>3276</v>
      </c>
      <c r="D161" s="10">
        <v>109</v>
      </c>
      <c r="E161" s="10">
        <v>16</v>
      </c>
      <c r="F161" s="10">
        <v>125</v>
      </c>
      <c r="G161" s="80">
        <v>1.08791490229826E-2</v>
      </c>
      <c r="H161" s="80">
        <v>1.59693930612588E-3</v>
      </c>
      <c r="I161" s="80">
        <v>1.24760883291084E-2</v>
      </c>
    </row>
    <row r="162" spans="3:9" s="1" customFormat="1" ht="12.75" customHeight="1" x14ac:dyDescent="0.15">
      <c r="C162" s="79" t="s">
        <v>3277</v>
      </c>
      <c r="D162" s="8">
        <v>358</v>
      </c>
      <c r="E162" s="8">
        <v>25</v>
      </c>
      <c r="F162" s="8">
        <v>383</v>
      </c>
      <c r="G162" s="80">
        <v>3.5731516974566502E-2</v>
      </c>
      <c r="H162" s="80">
        <v>2.49521766582169E-3</v>
      </c>
      <c r="I162" s="80">
        <v>3.8226734640388199E-2</v>
      </c>
    </row>
    <row r="163" spans="3:9" s="1" customFormat="1" ht="12.75" customHeight="1" x14ac:dyDescent="0.15">
      <c r="C163" s="79" t="s">
        <v>3278</v>
      </c>
      <c r="D163" s="10">
        <v>6037</v>
      </c>
      <c r="E163" s="10">
        <v>261</v>
      </c>
      <c r="F163" s="10">
        <v>6298</v>
      </c>
      <c r="G163" s="80">
        <v>0.60254516194262098</v>
      </c>
      <c r="H163" s="80">
        <v>2.6050072431178399E-2</v>
      </c>
      <c r="I163" s="80">
        <v>0.62859523437379905</v>
      </c>
    </row>
    <row r="164" spans="3:9" s="1" customFormat="1" ht="12.75" customHeight="1" x14ac:dyDescent="0.15">
      <c r="C164" s="79" t="s">
        <v>3279</v>
      </c>
      <c r="D164" s="8">
        <v>324</v>
      </c>
      <c r="E164" s="8">
        <v>10</v>
      </c>
      <c r="F164" s="8">
        <v>334</v>
      </c>
      <c r="G164" s="80">
        <v>3.2338020949049098E-2</v>
      </c>
      <c r="H164" s="80">
        <v>9.9808706632867404E-4</v>
      </c>
      <c r="I164" s="80">
        <v>3.3336108015377702E-2</v>
      </c>
    </row>
    <row r="165" spans="3:9" s="1" customFormat="1" ht="12.75" customHeight="1" x14ac:dyDescent="0.15">
      <c r="C165" s="79" t="s">
        <v>3280</v>
      </c>
      <c r="D165" s="10">
        <v>3743</v>
      </c>
      <c r="E165" s="10">
        <v>112</v>
      </c>
      <c r="F165" s="10">
        <v>3855</v>
      </c>
      <c r="G165" s="80">
        <v>0.37358398892682299</v>
      </c>
      <c r="H165" s="80">
        <v>1.11785751428812E-2</v>
      </c>
      <c r="I165" s="80">
        <v>0.38476256406970399</v>
      </c>
    </row>
    <row r="166" spans="3:9" s="1" customFormat="1" ht="12.75" customHeight="1" x14ac:dyDescent="0.15">
      <c r="C166" s="79" t="s">
        <v>3281</v>
      </c>
      <c r="D166" s="8">
        <v>410</v>
      </c>
      <c r="E166" s="8">
        <v>13</v>
      </c>
      <c r="F166" s="8">
        <v>423</v>
      </c>
      <c r="G166" s="80">
        <v>4.0921569719475699E-2</v>
      </c>
      <c r="H166" s="80">
        <v>1.29751318622728E-3</v>
      </c>
      <c r="I166" s="80">
        <v>4.22190829057029E-2</v>
      </c>
    </row>
    <row r="167" spans="3:9" s="1" customFormat="1" ht="12.75" customHeight="1" x14ac:dyDescent="0.15">
      <c r="C167" s="79" t="s">
        <v>3282</v>
      </c>
      <c r="D167" s="10">
        <v>5787</v>
      </c>
      <c r="E167" s="10">
        <v>202</v>
      </c>
      <c r="F167" s="10">
        <v>5989</v>
      </c>
      <c r="G167" s="80">
        <v>0.57759298528440395</v>
      </c>
      <c r="H167" s="80">
        <v>2.0161358739839201E-2</v>
      </c>
      <c r="I167" s="80">
        <v>0.59775434402424299</v>
      </c>
    </row>
    <row r="168" spans="3:9" s="1" customFormat="1" ht="12.75" customHeight="1" x14ac:dyDescent="0.15">
      <c r="C168" s="79" t="s">
        <v>3283</v>
      </c>
      <c r="D168" s="8">
        <v>357</v>
      </c>
      <c r="E168" s="8">
        <v>11</v>
      </c>
      <c r="F168" s="8">
        <v>368</v>
      </c>
      <c r="G168" s="80">
        <v>3.5631708267933701E-2</v>
      </c>
      <c r="H168" s="80">
        <v>1.09789577296154E-3</v>
      </c>
      <c r="I168" s="80">
        <v>3.6729604040895203E-2</v>
      </c>
    </row>
    <row r="169" spans="3:9" s="1" customFormat="1" ht="12.75" customHeight="1" x14ac:dyDescent="0.15">
      <c r="C169" s="79" t="s">
        <v>3284</v>
      </c>
      <c r="D169" s="10">
        <v>177</v>
      </c>
      <c r="E169" s="10">
        <v>12</v>
      </c>
      <c r="F169" s="10">
        <v>189</v>
      </c>
      <c r="G169" s="80">
        <v>1.76661410740175E-2</v>
      </c>
      <c r="H169" s="80">
        <v>1.1977044795944099E-3</v>
      </c>
      <c r="I169" s="80">
        <v>1.88638455536119E-2</v>
      </c>
    </row>
    <row r="170" spans="3:9" s="1" customFormat="1" ht="12.75" customHeight="1" x14ac:dyDescent="0.15">
      <c r="C170" s="79" t="s">
        <v>3285</v>
      </c>
      <c r="D170" s="8">
        <v>1720</v>
      </c>
      <c r="E170" s="8">
        <v>88</v>
      </c>
      <c r="F170" s="8">
        <v>1808</v>
      </c>
      <c r="G170" s="80">
        <v>0.17167097540853199</v>
      </c>
      <c r="H170" s="80">
        <v>8.7831661836923394E-3</v>
      </c>
      <c r="I170" s="80">
        <v>0.180454141592224</v>
      </c>
    </row>
    <row r="171" spans="3:9" s="1" customFormat="1" ht="12.75" customHeight="1" x14ac:dyDescent="0.15">
      <c r="C171" s="79" t="s">
        <v>3286</v>
      </c>
      <c r="D171" s="10">
        <v>118</v>
      </c>
      <c r="E171" s="10">
        <v>6</v>
      </c>
      <c r="F171" s="10">
        <v>124</v>
      </c>
      <c r="G171" s="80">
        <v>1.1777427382678399E-2</v>
      </c>
      <c r="H171" s="80">
        <v>5.9885223979720497E-4</v>
      </c>
      <c r="I171" s="80">
        <v>1.2376279622475599E-2</v>
      </c>
    </row>
    <row r="172" spans="3:9" s="1" customFormat="1" ht="12.75" customHeight="1" x14ac:dyDescent="0.15">
      <c r="C172" s="79" t="s">
        <v>3287</v>
      </c>
      <c r="D172" s="8">
        <v>3862</v>
      </c>
      <c r="E172" s="8">
        <v>122</v>
      </c>
      <c r="F172" s="8">
        <v>3984</v>
      </c>
      <c r="G172" s="80">
        <v>0.385461225016134</v>
      </c>
      <c r="H172" s="80">
        <v>1.21766622092098E-2</v>
      </c>
      <c r="I172" s="80">
        <v>0.39763788722534399</v>
      </c>
    </row>
    <row r="173" spans="3:9" s="1" customFormat="1" ht="12.75" customHeight="1" x14ac:dyDescent="0.15">
      <c r="C173" s="79" t="s">
        <v>3288</v>
      </c>
      <c r="D173" s="10">
        <v>49</v>
      </c>
      <c r="E173" s="10">
        <v>4</v>
      </c>
      <c r="F173" s="10">
        <v>53</v>
      </c>
      <c r="G173" s="80">
        <v>4.8906266250105098E-3</v>
      </c>
      <c r="H173" s="80">
        <v>3.9923482653147E-4</v>
      </c>
      <c r="I173" s="80">
        <v>5.2898614515419703E-3</v>
      </c>
    </row>
    <row r="174" spans="3:9" s="1" customFormat="1" ht="12.75" customHeight="1" x14ac:dyDescent="0.15">
      <c r="C174" s="79" t="s">
        <v>3289</v>
      </c>
      <c r="D174" s="8">
        <v>1253</v>
      </c>
      <c r="E174" s="8">
        <v>50</v>
      </c>
      <c r="F174" s="8">
        <v>1303</v>
      </c>
      <c r="G174" s="80">
        <v>0.12506030941098301</v>
      </c>
      <c r="H174" s="80">
        <v>4.9904353316433704E-3</v>
      </c>
      <c r="I174" s="80">
        <v>0.13005074474262601</v>
      </c>
    </row>
    <row r="175" spans="3:9" s="1" customFormat="1" ht="12.75" customHeight="1" x14ac:dyDescent="0.15">
      <c r="C175" s="79" t="s">
        <v>3290</v>
      </c>
      <c r="D175" s="10">
        <v>584</v>
      </c>
      <c r="E175" s="10">
        <v>30</v>
      </c>
      <c r="F175" s="10">
        <v>614</v>
      </c>
      <c r="G175" s="80">
        <v>5.8288284673594599E-2</v>
      </c>
      <c r="H175" s="80">
        <v>2.9942611989860202E-3</v>
      </c>
      <c r="I175" s="80">
        <v>6.1282545872580599E-2</v>
      </c>
    </row>
    <row r="176" spans="3:9" s="1" customFormat="1" ht="12.75" customHeight="1" x14ac:dyDescent="0.15">
      <c r="C176" s="79" t="s">
        <v>3291</v>
      </c>
      <c r="D176" s="8">
        <v>794</v>
      </c>
      <c r="E176" s="8">
        <v>29</v>
      </c>
      <c r="F176" s="8">
        <v>823</v>
      </c>
      <c r="G176" s="80">
        <v>7.9248113066496803E-2</v>
      </c>
      <c r="H176" s="80">
        <v>2.89445249235316E-3</v>
      </c>
      <c r="I176" s="80">
        <v>8.2142565558849898E-2</v>
      </c>
    </row>
    <row r="177" spans="3:9" s="1" customFormat="1" ht="12.75" customHeight="1" x14ac:dyDescent="0.15">
      <c r="C177" s="79" t="s">
        <v>3292</v>
      </c>
      <c r="D177" s="10">
        <v>2883</v>
      </c>
      <c r="E177" s="10">
        <v>115</v>
      </c>
      <c r="F177" s="10">
        <v>2998</v>
      </c>
      <c r="G177" s="80">
        <v>0.28774850122255702</v>
      </c>
      <c r="H177" s="80">
        <v>1.1478001262779799E-2</v>
      </c>
      <c r="I177" s="80">
        <v>0.299226502485337</v>
      </c>
    </row>
    <row r="178" spans="3:9" s="1" customFormat="1" ht="12.75" customHeight="1" x14ac:dyDescent="0.15">
      <c r="C178" s="79" t="s">
        <v>3293</v>
      </c>
      <c r="D178" s="8">
        <v>1607</v>
      </c>
      <c r="E178" s="8">
        <v>67</v>
      </c>
      <c r="F178" s="8">
        <v>1674</v>
      </c>
      <c r="G178" s="80">
        <v>0.160392591559018</v>
      </c>
      <c r="H178" s="80">
        <v>6.6871833444021199E-3</v>
      </c>
      <c r="I178" s="80">
        <v>0.16707977490341999</v>
      </c>
    </row>
    <row r="179" spans="3:9" s="1" customFormat="1" ht="12.75" customHeight="1" x14ac:dyDescent="0.15">
      <c r="C179" s="79" t="s">
        <v>3294</v>
      </c>
      <c r="D179" s="10">
        <v>3321</v>
      </c>
      <c r="E179" s="10">
        <v>123</v>
      </c>
      <c r="F179" s="10">
        <v>3444</v>
      </c>
      <c r="G179" s="80">
        <v>0.33146471472775302</v>
      </c>
      <c r="H179" s="80">
        <v>1.22764709158427E-2</v>
      </c>
      <c r="I179" s="80">
        <v>0.34374118564359502</v>
      </c>
    </row>
    <row r="180" spans="3:9" s="1" customFormat="1" ht="12.75" customHeight="1" x14ac:dyDescent="0.15">
      <c r="C180" s="79" t="s">
        <v>3295</v>
      </c>
      <c r="D180" s="8">
        <v>1908</v>
      </c>
      <c r="E180" s="8">
        <v>80</v>
      </c>
      <c r="F180" s="8">
        <v>1988</v>
      </c>
      <c r="G180" s="80">
        <v>0.19043501225551099</v>
      </c>
      <c r="H180" s="80">
        <v>7.9846965306293993E-3</v>
      </c>
      <c r="I180" s="80">
        <v>0.19841970878613999</v>
      </c>
    </row>
    <row r="181" spans="3:9" s="1" customFormat="1" ht="12.75" customHeight="1" x14ac:dyDescent="0.15">
      <c r="C181" s="79" t="s">
        <v>3296</v>
      </c>
      <c r="D181" s="10">
        <v>370</v>
      </c>
      <c r="E181" s="10">
        <v>13</v>
      </c>
      <c r="F181" s="10">
        <v>383</v>
      </c>
      <c r="G181" s="80">
        <v>3.6929221454160999E-2</v>
      </c>
      <c r="H181" s="80">
        <v>1.29751318622728E-3</v>
      </c>
      <c r="I181" s="80">
        <v>3.8226734640388199E-2</v>
      </c>
    </row>
    <row r="182" spans="3:9" s="1" customFormat="1" ht="12.75" customHeight="1" x14ac:dyDescent="0.15">
      <c r="C182" s="79" t="s">
        <v>3297</v>
      </c>
      <c r="D182" s="8">
        <v>174</v>
      </c>
      <c r="E182" s="8">
        <v>2</v>
      </c>
      <c r="F182" s="8">
        <v>176</v>
      </c>
      <c r="G182" s="80">
        <v>1.73667149541189E-2</v>
      </c>
      <c r="H182" s="80">
        <v>1.99617413265735E-4</v>
      </c>
      <c r="I182" s="80">
        <v>1.75663323673847E-2</v>
      </c>
    </row>
    <row r="183" spans="3:9" s="1" customFormat="1" ht="12.75" customHeight="1" x14ac:dyDescent="0.15">
      <c r="C183" s="79" t="s">
        <v>3298</v>
      </c>
      <c r="D183" s="10">
        <v>175</v>
      </c>
      <c r="E183" s="10">
        <v>8</v>
      </c>
      <c r="F183" s="10">
        <v>183</v>
      </c>
      <c r="G183" s="80">
        <v>1.7466523660751802E-2</v>
      </c>
      <c r="H183" s="80">
        <v>7.9846965306293999E-4</v>
      </c>
      <c r="I183" s="80">
        <v>1.82649933138147E-2</v>
      </c>
    </row>
    <row r="184" spans="3:9" s="1" customFormat="1" ht="12.75" customHeight="1" x14ac:dyDescent="0.15">
      <c r="C184" s="79" t="s">
        <v>3299</v>
      </c>
      <c r="D184" s="8">
        <v>1346</v>
      </c>
      <c r="E184" s="8">
        <v>107</v>
      </c>
      <c r="F184" s="8">
        <v>1453</v>
      </c>
      <c r="G184" s="80">
        <v>0.13434251912784001</v>
      </c>
      <c r="H184" s="80">
        <v>1.06795316097168E-2</v>
      </c>
      <c r="I184" s="80">
        <v>0.145022050737556</v>
      </c>
    </row>
    <row r="185" spans="3:9" s="1" customFormat="1" ht="12.75" customHeight="1" x14ac:dyDescent="0.15">
      <c r="C185" s="79" t="s">
        <v>3300</v>
      </c>
      <c r="D185" s="10">
        <v>1322</v>
      </c>
      <c r="E185" s="10">
        <v>65</v>
      </c>
      <c r="F185" s="10">
        <v>1387</v>
      </c>
      <c r="G185" s="80">
        <v>0.13194711016865099</v>
      </c>
      <c r="H185" s="80">
        <v>6.4875659311363796E-3</v>
      </c>
      <c r="I185" s="80">
        <v>0.13843467609978699</v>
      </c>
    </row>
    <row r="186" spans="3:9" s="1" customFormat="1" ht="12.75" customHeight="1" x14ac:dyDescent="0.15">
      <c r="C186" s="79" t="s">
        <v>3301</v>
      </c>
      <c r="D186" s="8">
        <v>3233</v>
      </c>
      <c r="E186" s="8">
        <v>121</v>
      </c>
      <c r="F186" s="8">
        <v>3354</v>
      </c>
      <c r="G186" s="80">
        <v>0.32268154854406</v>
      </c>
      <c r="H186" s="80">
        <v>1.2076853502576999E-2</v>
      </c>
      <c r="I186" s="80">
        <v>0.33475840204663698</v>
      </c>
    </row>
    <row r="187" spans="3:9" s="1" customFormat="1" ht="12.75" customHeight="1" x14ac:dyDescent="0.15">
      <c r="C187" s="79" t="s">
        <v>3302</v>
      </c>
      <c r="D187" s="10">
        <v>2501</v>
      </c>
      <c r="E187" s="10">
        <v>144</v>
      </c>
      <c r="F187" s="10">
        <v>2645</v>
      </c>
      <c r="G187" s="80">
        <v>0.249621575288801</v>
      </c>
      <c r="H187" s="80">
        <v>1.4372453755132899E-2</v>
      </c>
      <c r="I187" s="80">
        <v>0.26399402904393399</v>
      </c>
    </row>
    <row r="188" spans="3:9" s="1" customFormat="1" ht="12.75" customHeight="1" x14ac:dyDescent="0.15">
      <c r="C188" s="79" t="s">
        <v>3070</v>
      </c>
      <c r="D188" s="8">
        <v>8012</v>
      </c>
      <c r="E188" s="8">
        <v>318</v>
      </c>
      <c r="F188" s="8">
        <v>8330</v>
      </c>
      <c r="G188" s="80">
        <v>0.79966735754253404</v>
      </c>
      <c r="H188" s="80">
        <v>3.1739168709251898E-2</v>
      </c>
      <c r="I188" s="80">
        <v>0.83140652625178602</v>
      </c>
    </row>
    <row r="189" spans="3:9" s="1" customFormat="1" ht="12.75" customHeight="1" x14ac:dyDescent="0.15">
      <c r="C189" s="79" t="s">
        <v>3303</v>
      </c>
      <c r="D189" s="10">
        <v>5694</v>
      </c>
      <c r="E189" s="10">
        <v>164</v>
      </c>
      <c r="F189" s="10">
        <v>5858</v>
      </c>
      <c r="G189" s="80">
        <v>0.56831077556754706</v>
      </c>
      <c r="H189" s="80">
        <v>1.63686278877903E-2</v>
      </c>
      <c r="I189" s="80">
        <v>0.58467940345533798</v>
      </c>
    </row>
    <row r="190" spans="3:9" s="1" customFormat="1" ht="12.75" customHeight="1" x14ac:dyDescent="0.15">
      <c r="C190" s="79" t="s">
        <v>3304</v>
      </c>
      <c r="D190" s="8">
        <v>541</v>
      </c>
      <c r="E190" s="8">
        <v>27</v>
      </c>
      <c r="F190" s="8">
        <v>568</v>
      </c>
      <c r="G190" s="80">
        <v>5.3996510288381303E-2</v>
      </c>
      <c r="H190" s="80">
        <v>2.6948350790874198E-3</v>
      </c>
      <c r="I190" s="80">
        <v>5.6691345367468698E-2</v>
      </c>
    </row>
    <row r="191" spans="3:9" s="1" customFormat="1" ht="12.75" customHeight="1" x14ac:dyDescent="0.15">
      <c r="C191" s="79" t="s">
        <v>3305</v>
      </c>
      <c r="D191" s="10">
        <v>663</v>
      </c>
      <c r="E191" s="10">
        <v>20</v>
      </c>
      <c r="F191" s="10">
        <v>683</v>
      </c>
      <c r="G191" s="80">
        <v>6.6173172497591096E-2</v>
      </c>
      <c r="H191" s="80">
        <v>1.9961741326573498E-3</v>
      </c>
      <c r="I191" s="80">
        <v>6.8169346630248498E-2</v>
      </c>
    </row>
    <row r="192" spans="3:9" s="1" customFormat="1" ht="12.75" customHeight="1" x14ac:dyDescent="0.15">
      <c r="C192" s="79" t="s">
        <v>3306</v>
      </c>
      <c r="D192" s="8">
        <v>258</v>
      </c>
      <c r="E192" s="8">
        <v>11</v>
      </c>
      <c r="F192" s="8">
        <v>269</v>
      </c>
      <c r="G192" s="80">
        <v>2.5750646311279799E-2</v>
      </c>
      <c r="H192" s="80">
        <v>1.09789577296154E-3</v>
      </c>
      <c r="I192" s="80">
        <v>2.6848542084241301E-2</v>
      </c>
    </row>
    <row r="193" spans="3:9" s="1" customFormat="1" ht="12.75" customHeight="1" x14ac:dyDescent="0.15">
      <c r="C193" s="79" t="s">
        <v>3307</v>
      </c>
      <c r="D193" s="10">
        <v>1340</v>
      </c>
      <c r="E193" s="10">
        <v>51</v>
      </c>
      <c r="F193" s="10">
        <v>1391</v>
      </c>
      <c r="G193" s="80">
        <v>0.13374366688804201</v>
      </c>
      <c r="H193" s="80">
        <v>5.0902440382762397E-3</v>
      </c>
      <c r="I193" s="80">
        <v>0.138833910926319</v>
      </c>
    </row>
    <row r="194" spans="3:9" s="1" customFormat="1" ht="12.75" customHeight="1" x14ac:dyDescent="0.15">
      <c r="C194" s="79" t="s">
        <v>3308</v>
      </c>
      <c r="D194" s="8">
        <v>2627</v>
      </c>
      <c r="E194" s="8">
        <v>111</v>
      </c>
      <c r="F194" s="8">
        <v>2738</v>
      </c>
      <c r="G194" s="80">
        <v>0.26219747232454299</v>
      </c>
      <c r="H194" s="80">
        <v>1.10787664362483E-2</v>
      </c>
      <c r="I194" s="80">
        <v>0.27327623876079099</v>
      </c>
    </row>
    <row r="195" spans="3:9" s="1" customFormat="1" ht="12.75" customHeight="1" x14ac:dyDescent="0.15">
      <c r="C195" s="79" t="s">
        <v>3309</v>
      </c>
      <c r="D195" s="10">
        <v>763</v>
      </c>
      <c r="E195" s="10">
        <v>58</v>
      </c>
      <c r="F195" s="10">
        <v>821</v>
      </c>
      <c r="G195" s="80">
        <v>7.6154043160877899E-2</v>
      </c>
      <c r="H195" s="80">
        <v>5.7889049847063096E-3</v>
      </c>
      <c r="I195" s="80">
        <v>8.1942948145584199E-2</v>
      </c>
    </row>
    <row r="196" spans="3:9" s="1" customFormat="1" ht="12.75" customHeight="1" x14ac:dyDescent="0.15">
      <c r="C196" s="79" t="s">
        <v>3310</v>
      </c>
      <c r="D196" s="8">
        <v>1253</v>
      </c>
      <c r="E196" s="8">
        <v>104</v>
      </c>
      <c r="F196" s="8">
        <v>1357</v>
      </c>
      <c r="G196" s="80">
        <v>0.12506030941098301</v>
      </c>
      <c r="H196" s="80">
        <v>1.03801054898182E-2</v>
      </c>
      <c r="I196" s="80">
        <v>0.135440414900801</v>
      </c>
    </row>
    <row r="197" spans="3:9" s="1" customFormat="1" ht="12.75" customHeight="1" x14ac:dyDescent="0.15">
      <c r="C197" s="79" t="s">
        <v>3311</v>
      </c>
      <c r="D197" s="10">
        <v>1379</v>
      </c>
      <c r="E197" s="10">
        <v>60</v>
      </c>
      <c r="F197" s="10">
        <v>1439</v>
      </c>
      <c r="G197" s="80">
        <v>0.137636206446724</v>
      </c>
      <c r="H197" s="80">
        <v>5.9885223979720499E-3</v>
      </c>
      <c r="I197" s="80">
        <v>0.14362472884469599</v>
      </c>
    </row>
    <row r="198" spans="3:9" s="1" customFormat="1" ht="12.75" customHeight="1" x14ac:dyDescent="0.15">
      <c r="C198" s="79" t="s">
        <v>3312</v>
      </c>
      <c r="D198" s="8">
        <v>223</v>
      </c>
      <c r="E198" s="8">
        <v>12</v>
      </c>
      <c r="F198" s="8">
        <v>235</v>
      </c>
      <c r="G198" s="80">
        <v>2.2257341579129401E-2</v>
      </c>
      <c r="H198" s="80">
        <v>1.1977044795944099E-3</v>
      </c>
      <c r="I198" s="80">
        <v>2.34550460587238E-2</v>
      </c>
    </row>
    <row r="199" spans="3:9" s="1" customFormat="1" ht="12.75" customHeight="1" x14ac:dyDescent="0.15">
      <c r="C199" s="79" t="s">
        <v>3313</v>
      </c>
      <c r="D199" s="10">
        <v>233</v>
      </c>
      <c r="E199" s="10">
        <v>13</v>
      </c>
      <c r="F199" s="10">
        <v>246</v>
      </c>
      <c r="G199" s="80">
        <v>2.3255428645458098E-2</v>
      </c>
      <c r="H199" s="80">
        <v>1.29751318622728E-3</v>
      </c>
      <c r="I199" s="80">
        <v>2.4552941831685399E-2</v>
      </c>
    </row>
    <row r="200" spans="3:9" s="1" customFormat="1" ht="12.75" customHeight="1" x14ac:dyDescent="0.15">
      <c r="C200" s="79" t="s">
        <v>3314</v>
      </c>
      <c r="D200" s="8">
        <v>25</v>
      </c>
      <c r="E200" s="8"/>
      <c r="F200" s="8">
        <v>25</v>
      </c>
      <c r="G200" s="80">
        <v>2.49521766582169E-3</v>
      </c>
      <c r="H200" s="80"/>
      <c r="I200" s="80">
        <v>2.49521766582169E-3</v>
      </c>
    </row>
    <row r="201" spans="3:9" s="1" customFormat="1" ht="12.75" customHeight="1" x14ac:dyDescent="0.15">
      <c r="C201" s="79" t="s">
        <v>3315</v>
      </c>
      <c r="D201" s="10">
        <v>32</v>
      </c>
      <c r="E201" s="10">
        <v>2</v>
      </c>
      <c r="F201" s="10">
        <v>34</v>
      </c>
      <c r="G201" s="80">
        <v>3.19387861225176E-3</v>
      </c>
      <c r="H201" s="80">
        <v>1.99617413265735E-4</v>
      </c>
      <c r="I201" s="80">
        <v>3.3934960255174902E-3</v>
      </c>
    </row>
    <row r="202" spans="3:9" s="1" customFormat="1" ht="12.75" customHeight="1" x14ac:dyDescent="0.15">
      <c r="C202" s="79" t="s">
        <v>3316</v>
      </c>
      <c r="D202" s="8">
        <v>359</v>
      </c>
      <c r="E202" s="8">
        <v>7</v>
      </c>
      <c r="F202" s="8">
        <v>366</v>
      </c>
      <c r="G202" s="80">
        <v>3.58313256811994E-2</v>
      </c>
      <c r="H202" s="80">
        <v>6.9866094643007204E-4</v>
      </c>
      <c r="I202" s="80">
        <v>3.6529986627629497E-2</v>
      </c>
    </row>
    <row r="203" spans="3:9" s="1" customFormat="1" ht="12.75" customHeight="1" x14ac:dyDescent="0.15">
      <c r="C203" s="79" t="s">
        <v>3317</v>
      </c>
      <c r="D203" s="10">
        <v>527</v>
      </c>
      <c r="E203" s="10">
        <v>21</v>
      </c>
      <c r="F203" s="10">
        <v>548</v>
      </c>
      <c r="G203" s="80">
        <v>5.25991883955211E-2</v>
      </c>
      <c r="H203" s="80">
        <v>2.0959828392902199E-3</v>
      </c>
      <c r="I203" s="80">
        <v>5.46951712348114E-2</v>
      </c>
    </row>
    <row r="204" spans="3:9" s="1" customFormat="1" ht="12.75" customHeight="1" x14ac:dyDescent="0.15">
      <c r="C204" s="79" t="s">
        <v>3318</v>
      </c>
      <c r="D204" s="8">
        <v>157</v>
      </c>
      <c r="E204" s="8">
        <v>12</v>
      </c>
      <c r="F204" s="8">
        <v>169</v>
      </c>
      <c r="G204" s="80">
        <v>1.5669966941360199E-2</v>
      </c>
      <c r="H204" s="80">
        <v>1.1977044795944099E-3</v>
      </c>
      <c r="I204" s="80">
        <v>1.6867671420954598E-2</v>
      </c>
    </row>
    <row r="205" spans="3:9" s="1" customFormat="1" ht="12.75" customHeight="1" x14ac:dyDescent="0.15">
      <c r="C205" s="79" t="s">
        <v>3319</v>
      </c>
      <c r="D205" s="10">
        <v>144</v>
      </c>
      <c r="E205" s="10">
        <v>6</v>
      </c>
      <c r="F205" s="10">
        <v>150</v>
      </c>
      <c r="G205" s="80">
        <v>1.4372453755132899E-2</v>
      </c>
      <c r="H205" s="80">
        <v>5.9885223979720497E-4</v>
      </c>
      <c r="I205" s="80">
        <v>1.4971305994930101E-2</v>
      </c>
    </row>
    <row r="206" spans="3:9" s="1" customFormat="1" ht="12.75" customHeight="1" x14ac:dyDescent="0.15">
      <c r="C206" s="79" t="s">
        <v>3320</v>
      </c>
      <c r="D206" s="8">
        <v>103</v>
      </c>
      <c r="E206" s="8">
        <v>13</v>
      </c>
      <c r="F206" s="8">
        <v>116</v>
      </c>
      <c r="G206" s="80">
        <v>1.0280296783185301E-2</v>
      </c>
      <c r="H206" s="80">
        <v>1.29751318622728E-3</v>
      </c>
      <c r="I206" s="80">
        <v>1.15778099694126E-2</v>
      </c>
    </row>
    <row r="207" spans="3:9" s="1" customFormat="1" ht="12.75" customHeight="1" x14ac:dyDescent="0.15">
      <c r="C207" s="79" t="s">
        <v>3321</v>
      </c>
      <c r="D207" s="10">
        <v>2709</v>
      </c>
      <c r="E207" s="10">
        <v>124</v>
      </c>
      <c r="F207" s="10">
        <v>2833</v>
      </c>
      <c r="G207" s="80">
        <v>0.27038178626843801</v>
      </c>
      <c r="H207" s="80">
        <v>1.2376279622475599E-2</v>
      </c>
      <c r="I207" s="80">
        <v>0.28275806589091301</v>
      </c>
    </row>
    <row r="208" spans="3:9" s="1" customFormat="1" ht="12.75" customHeight="1" x14ac:dyDescent="0.15">
      <c r="C208" s="79" t="s">
        <v>2825</v>
      </c>
      <c r="D208" s="8">
        <v>5761</v>
      </c>
      <c r="E208" s="8">
        <v>234</v>
      </c>
      <c r="F208" s="8">
        <v>5995</v>
      </c>
      <c r="G208" s="80">
        <v>0.57499795891194905</v>
      </c>
      <c r="H208" s="80">
        <v>2.3355237352091E-2</v>
      </c>
      <c r="I208" s="80">
        <v>0.59835319626404004</v>
      </c>
    </row>
    <row r="209" spans="3:9" s="1" customFormat="1" ht="12.75" customHeight="1" x14ac:dyDescent="0.15">
      <c r="C209" s="79" t="s">
        <v>3322</v>
      </c>
      <c r="D209" s="10">
        <v>3194</v>
      </c>
      <c r="E209" s="10">
        <v>221</v>
      </c>
      <c r="F209" s="10">
        <v>3415</v>
      </c>
      <c r="G209" s="80">
        <v>0.31878900898537899</v>
      </c>
      <c r="H209" s="80">
        <v>2.2057724165863699E-2</v>
      </c>
      <c r="I209" s="80">
        <v>0.34084673315124198</v>
      </c>
    </row>
    <row r="210" spans="3:9" s="1" customFormat="1" ht="12.75" customHeight="1" x14ac:dyDescent="0.15">
      <c r="C210" s="79" t="s">
        <v>3323</v>
      </c>
      <c r="D210" s="8">
        <v>1517</v>
      </c>
      <c r="E210" s="8">
        <v>83</v>
      </c>
      <c r="F210" s="8">
        <v>1600</v>
      </c>
      <c r="G210" s="80">
        <v>0.15140980796205999</v>
      </c>
      <c r="H210" s="80">
        <v>8.2841226505279992E-3</v>
      </c>
      <c r="I210" s="80">
        <v>0.15969393061258799</v>
      </c>
    </row>
    <row r="211" spans="3:9" s="1" customFormat="1" ht="12.75" customHeight="1" x14ac:dyDescent="0.15">
      <c r="C211" s="79" t="s">
        <v>3324</v>
      </c>
      <c r="D211" s="10">
        <v>1590</v>
      </c>
      <c r="E211" s="10">
        <v>49</v>
      </c>
      <c r="F211" s="10">
        <v>1639</v>
      </c>
      <c r="G211" s="80">
        <v>0.15869584354625901</v>
      </c>
      <c r="H211" s="80">
        <v>4.8906266250105098E-3</v>
      </c>
      <c r="I211" s="80">
        <v>0.16358647017127001</v>
      </c>
    </row>
    <row r="212" spans="3:9" s="1" customFormat="1" ht="12.75" customHeight="1" x14ac:dyDescent="0.15">
      <c r="C212" s="79" t="s">
        <v>3325</v>
      </c>
      <c r="D212" s="8">
        <v>2894</v>
      </c>
      <c r="E212" s="8">
        <v>138</v>
      </c>
      <c r="F212" s="8">
        <v>3032</v>
      </c>
      <c r="G212" s="80">
        <v>0.28884639699551801</v>
      </c>
      <c r="H212" s="80">
        <v>1.3773601515335699E-2</v>
      </c>
      <c r="I212" s="80">
        <v>0.30261999851085403</v>
      </c>
    </row>
    <row r="213" spans="3:9" s="1" customFormat="1" ht="12.75" customHeight="1" x14ac:dyDescent="0.15">
      <c r="C213" s="79" t="s">
        <v>3326</v>
      </c>
      <c r="D213" s="10">
        <v>5269</v>
      </c>
      <c r="E213" s="10">
        <v>162</v>
      </c>
      <c r="F213" s="10">
        <v>5431</v>
      </c>
      <c r="G213" s="80">
        <v>0.52589207524857895</v>
      </c>
      <c r="H213" s="80">
        <v>1.6169010474524501E-2</v>
      </c>
      <c r="I213" s="80">
        <v>0.54206108572310296</v>
      </c>
    </row>
    <row r="214" spans="3:9" s="1" customFormat="1" ht="12.75" customHeight="1" x14ac:dyDescent="0.15">
      <c r="C214" s="79" t="s">
        <v>3327</v>
      </c>
      <c r="D214" s="8">
        <v>4828</v>
      </c>
      <c r="E214" s="8">
        <v>171</v>
      </c>
      <c r="F214" s="8">
        <v>4999</v>
      </c>
      <c r="G214" s="80">
        <v>0.48187643562348398</v>
      </c>
      <c r="H214" s="80">
        <v>1.70672888342203E-2</v>
      </c>
      <c r="I214" s="80">
        <v>0.49894372445770402</v>
      </c>
    </row>
    <row r="215" spans="3:9" s="1" customFormat="1" ht="12.75" customHeight="1" x14ac:dyDescent="0.15">
      <c r="C215" s="79" t="s">
        <v>3328</v>
      </c>
      <c r="D215" s="10">
        <v>4768</v>
      </c>
      <c r="E215" s="10">
        <v>240</v>
      </c>
      <c r="F215" s="10">
        <v>5008</v>
      </c>
      <c r="G215" s="80">
        <v>0.47588791322551199</v>
      </c>
      <c r="H215" s="80">
        <v>2.39540895918882E-2</v>
      </c>
      <c r="I215" s="80">
        <v>0.49984200281739999</v>
      </c>
    </row>
    <row r="216" spans="3:9" s="1" customFormat="1" ht="12.75" customHeight="1" x14ac:dyDescent="0.15">
      <c r="C216" s="79" t="s">
        <v>3329</v>
      </c>
      <c r="D216" s="8">
        <v>300</v>
      </c>
      <c r="E216" s="8">
        <v>35</v>
      </c>
      <c r="F216" s="8">
        <v>335</v>
      </c>
      <c r="G216" s="80">
        <v>2.9942611989860202E-2</v>
      </c>
      <c r="H216" s="80">
        <v>3.4933047321503599E-3</v>
      </c>
      <c r="I216" s="80">
        <v>3.34359167220106E-2</v>
      </c>
    </row>
    <row r="217" spans="3:9" s="1" customFormat="1" ht="12.75" customHeight="1" x14ac:dyDescent="0.15">
      <c r="C217" s="79" t="s">
        <v>3330</v>
      </c>
      <c r="D217" s="10">
        <v>168</v>
      </c>
      <c r="E217" s="10">
        <v>13</v>
      </c>
      <c r="F217" s="10">
        <v>181</v>
      </c>
      <c r="G217" s="80">
        <v>1.67678627143217E-2</v>
      </c>
      <c r="H217" s="80">
        <v>1.29751318622728E-3</v>
      </c>
      <c r="I217" s="80">
        <v>1.8065375900549002E-2</v>
      </c>
    </row>
    <row r="218" spans="3:9" s="1" customFormat="1" ht="12.75" customHeight="1" x14ac:dyDescent="0.15">
      <c r="C218" s="79" t="s">
        <v>3331</v>
      </c>
      <c r="D218" s="8">
        <v>592</v>
      </c>
      <c r="E218" s="8">
        <v>49</v>
      </c>
      <c r="F218" s="8">
        <v>641</v>
      </c>
      <c r="G218" s="80">
        <v>5.9086754326657498E-2</v>
      </c>
      <c r="H218" s="80">
        <v>4.8906266250105098E-3</v>
      </c>
      <c r="I218" s="80">
        <v>6.3977380951667995E-2</v>
      </c>
    </row>
    <row r="219" spans="3:9" s="1" customFormat="1" ht="12.75" customHeight="1" x14ac:dyDescent="0.15">
      <c r="C219" s="79" t="s">
        <v>3332</v>
      </c>
      <c r="D219" s="10">
        <v>554</v>
      </c>
      <c r="E219" s="10">
        <v>82</v>
      </c>
      <c r="F219" s="10">
        <v>636</v>
      </c>
      <c r="G219" s="80">
        <v>5.52940234746086E-2</v>
      </c>
      <c r="H219" s="80">
        <v>8.1843139438951308E-3</v>
      </c>
      <c r="I219" s="80">
        <v>6.34783374185037E-2</v>
      </c>
    </row>
    <row r="220" spans="3:9" s="1" customFormat="1" ht="12.75" customHeight="1" x14ac:dyDescent="0.15">
      <c r="C220" s="79" t="s">
        <v>3333</v>
      </c>
      <c r="D220" s="8">
        <v>746</v>
      </c>
      <c r="E220" s="8">
        <v>62</v>
      </c>
      <c r="F220" s="8">
        <v>808</v>
      </c>
      <c r="G220" s="80">
        <v>7.4457295148119093E-2</v>
      </c>
      <c r="H220" s="80">
        <v>6.1881398112377797E-3</v>
      </c>
      <c r="I220" s="80">
        <v>8.0645434959356901E-2</v>
      </c>
    </row>
    <row r="221" spans="3:9" s="1" customFormat="1" ht="12.75" customHeight="1" x14ac:dyDescent="0.15">
      <c r="C221" s="79" t="s">
        <v>2822</v>
      </c>
      <c r="D221" s="10">
        <v>7812</v>
      </c>
      <c r="E221" s="10">
        <v>489</v>
      </c>
      <c r="F221" s="10">
        <v>8301</v>
      </c>
      <c r="G221" s="80">
        <v>0.77970561621596102</v>
      </c>
      <c r="H221" s="80">
        <v>4.8806457543472202E-2</v>
      </c>
      <c r="I221" s="80">
        <v>0.82851207375943303</v>
      </c>
    </row>
    <row r="222" spans="3:9" s="1" customFormat="1" ht="12.75" customHeight="1" x14ac:dyDescent="0.15">
      <c r="C222" s="79" t="s">
        <v>3334</v>
      </c>
      <c r="D222" s="8">
        <v>1094</v>
      </c>
      <c r="E222" s="8">
        <v>76</v>
      </c>
      <c r="F222" s="8">
        <v>1170</v>
      </c>
      <c r="G222" s="80">
        <v>0.109190725056357</v>
      </c>
      <c r="H222" s="80">
        <v>7.5854617040979301E-3</v>
      </c>
      <c r="I222" s="80">
        <v>0.11677618676045499</v>
      </c>
    </row>
    <row r="223" spans="3:9" s="1" customFormat="1" ht="12.75" customHeight="1" x14ac:dyDescent="0.15">
      <c r="C223" s="79" t="s">
        <v>3335</v>
      </c>
      <c r="D223" s="10">
        <v>493</v>
      </c>
      <c r="E223" s="10">
        <v>198</v>
      </c>
      <c r="F223" s="10">
        <v>691</v>
      </c>
      <c r="G223" s="80">
        <v>4.9205692370003697E-2</v>
      </c>
      <c r="H223" s="80">
        <v>1.97621239133078E-2</v>
      </c>
      <c r="I223" s="80">
        <v>6.8967816283311403E-2</v>
      </c>
    </row>
    <row r="224" spans="3:9" s="1" customFormat="1" ht="12.75" customHeight="1" x14ac:dyDescent="0.15">
      <c r="C224" s="79" t="s">
        <v>2791</v>
      </c>
      <c r="D224" s="8">
        <v>12605</v>
      </c>
      <c r="E224" s="8">
        <v>584</v>
      </c>
      <c r="F224" s="8">
        <v>13189</v>
      </c>
      <c r="G224" s="80">
        <v>1.2580887471072899</v>
      </c>
      <c r="H224" s="80">
        <v>5.8288284673594599E-2</v>
      </c>
      <c r="I224" s="80">
        <v>1.3163770317808901</v>
      </c>
    </row>
    <row r="225" spans="3:9" s="1" customFormat="1" ht="12.75" customHeight="1" x14ac:dyDescent="0.15">
      <c r="C225" s="79" t="s">
        <v>2798</v>
      </c>
      <c r="D225" s="10">
        <v>8834</v>
      </c>
      <c r="E225" s="10">
        <v>815</v>
      </c>
      <c r="F225" s="10">
        <v>9649</v>
      </c>
      <c r="G225" s="80">
        <v>0.881710114394751</v>
      </c>
      <c r="H225" s="80">
        <v>8.1344095905787006E-2</v>
      </c>
      <c r="I225" s="80">
        <v>0.96305421030053795</v>
      </c>
    </row>
    <row r="226" spans="3:9" s="1" customFormat="1" ht="12.75" customHeight="1" x14ac:dyDescent="0.15">
      <c r="C226" s="79" t="s">
        <v>3336</v>
      </c>
      <c r="D226" s="8">
        <v>92</v>
      </c>
      <c r="E226" s="8">
        <v>39</v>
      </c>
      <c r="F226" s="8">
        <v>131</v>
      </c>
      <c r="G226" s="80">
        <v>9.1824010102238007E-3</v>
      </c>
      <c r="H226" s="80">
        <v>3.8925395586818299E-3</v>
      </c>
      <c r="I226" s="80">
        <v>1.30749405689056E-2</v>
      </c>
    </row>
    <row r="227" spans="3:9" s="1" customFormat="1" ht="12.75" customHeight="1" x14ac:dyDescent="0.15">
      <c r="C227" s="79" t="s">
        <v>3337</v>
      </c>
      <c r="D227" s="10">
        <v>3808</v>
      </c>
      <c r="E227" s="10">
        <v>290</v>
      </c>
      <c r="F227" s="10">
        <v>4098</v>
      </c>
      <c r="G227" s="80">
        <v>0.38007155485795902</v>
      </c>
      <c r="H227" s="80">
        <v>2.8944524923531601E-2</v>
      </c>
      <c r="I227" s="80">
        <v>0.40901607978149102</v>
      </c>
    </row>
    <row r="228" spans="3:9" s="1" customFormat="1" ht="12.75" customHeight="1" x14ac:dyDescent="0.15">
      <c r="C228" s="79" t="s">
        <v>3338</v>
      </c>
      <c r="D228" s="8">
        <v>358</v>
      </c>
      <c r="E228" s="8">
        <v>29</v>
      </c>
      <c r="F228" s="8">
        <v>387</v>
      </c>
      <c r="G228" s="80">
        <v>3.5731516974566502E-2</v>
      </c>
      <c r="H228" s="80">
        <v>2.89445249235316E-3</v>
      </c>
      <c r="I228" s="80">
        <v>3.86259694669197E-2</v>
      </c>
    </row>
    <row r="229" spans="3:9" s="1" customFormat="1" ht="12.75" customHeight="1" x14ac:dyDescent="0.15">
      <c r="C229" s="79" t="s">
        <v>3339</v>
      </c>
      <c r="D229" s="10">
        <v>4144</v>
      </c>
      <c r="E229" s="10">
        <v>187</v>
      </c>
      <c r="F229" s="10">
        <v>4331</v>
      </c>
      <c r="G229" s="80">
        <v>0.41360728028660299</v>
      </c>
      <c r="H229" s="80">
        <v>1.8664228140346201E-2</v>
      </c>
      <c r="I229" s="80">
        <v>0.432271508426949</v>
      </c>
    </row>
    <row r="230" spans="3:9" s="1" customFormat="1" ht="12.75" customHeight="1" x14ac:dyDescent="0.15">
      <c r="C230" s="79" t="s">
        <v>3340</v>
      </c>
      <c r="D230" s="8">
        <v>688</v>
      </c>
      <c r="E230" s="8">
        <v>57</v>
      </c>
      <c r="F230" s="8">
        <v>745</v>
      </c>
      <c r="G230" s="80">
        <v>6.8668390163412807E-2</v>
      </c>
      <c r="H230" s="80">
        <v>5.6890962780734404E-3</v>
      </c>
      <c r="I230" s="80">
        <v>7.4357486441486306E-2</v>
      </c>
    </row>
    <row r="231" spans="3:9" s="1" customFormat="1" ht="12.75" customHeight="1" x14ac:dyDescent="0.15">
      <c r="C231" s="79" t="s">
        <v>3341</v>
      </c>
      <c r="D231" s="10">
        <v>551</v>
      </c>
      <c r="E231" s="10">
        <v>83</v>
      </c>
      <c r="F231" s="10">
        <v>634</v>
      </c>
      <c r="G231" s="80">
        <v>5.4994597354709997E-2</v>
      </c>
      <c r="H231" s="80">
        <v>8.2841226505279992E-3</v>
      </c>
      <c r="I231" s="80">
        <v>6.3278720005238001E-2</v>
      </c>
    </row>
    <row r="232" spans="3:9" s="1" customFormat="1" ht="12.75" customHeight="1" x14ac:dyDescent="0.15">
      <c r="C232" s="79" t="s">
        <v>3342</v>
      </c>
      <c r="D232" s="8">
        <v>250</v>
      </c>
      <c r="E232" s="8">
        <v>27</v>
      </c>
      <c r="F232" s="8">
        <v>277</v>
      </c>
      <c r="G232" s="80">
        <v>2.4952176658216901E-2</v>
      </c>
      <c r="H232" s="80">
        <v>2.6948350790874198E-3</v>
      </c>
      <c r="I232" s="80">
        <v>2.76470117373043E-2</v>
      </c>
    </row>
    <row r="233" spans="3:9" s="1" customFormat="1" ht="12.75" customHeight="1" x14ac:dyDescent="0.15">
      <c r="C233" s="79" t="s">
        <v>3343</v>
      </c>
      <c r="D233" s="10">
        <v>3040</v>
      </c>
      <c r="E233" s="10">
        <v>255</v>
      </c>
      <c r="F233" s="10">
        <v>3295</v>
      </c>
      <c r="G233" s="80">
        <v>0.30341846816391699</v>
      </c>
      <c r="H233" s="80">
        <v>2.5451220191381199E-2</v>
      </c>
      <c r="I233" s="80">
        <v>0.32886968835529801</v>
      </c>
    </row>
    <row r="234" spans="3:9" s="1" customFormat="1" ht="12.75" customHeight="1" x14ac:dyDescent="0.15">
      <c r="C234" s="79" t="s">
        <v>3344</v>
      </c>
      <c r="D234" s="8">
        <v>726</v>
      </c>
      <c r="E234" s="8">
        <v>32</v>
      </c>
      <c r="F234" s="8">
        <v>758</v>
      </c>
      <c r="G234" s="80">
        <v>7.2461121015461802E-2</v>
      </c>
      <c r="H234" s="80">
        <v>3.19387861225176E-3</v>
      </c>
      <c r="I234" s="80">
        <v>7.5654999627713507E-2</v>
      </c>
    </row>
    <row r="235" spans="3:9" s="1" customFormat="1" ht="12.75" customHeight="1" x14ac:dyDescent="0.15">
      <c r="C235" s="79" t="s">
        <v>3345</v>
      </c>
      <c r="D235" s="10">
        <v>7032</v>
      </c>
      <c r="E235" s="10">
        <v>164</v>
      </c>
      <c r="F235" s="10">
        <v>7196</v>
      </c>
      <c r="G235" s="80">
        <v>0.70185482504232399</v>
      </c>
      <c r="H235" s="80">
        <v>1.63686278877903E-2</v>
      </c>
      <c r="I235" s="80">
        <v>0.71822345293011403</v>
      </c>
    </row>
    <row r="236" spans="3:9" s="1" customFormat="1" ht="12.75" customHeight="1" x14ac:dyDescent="0.15">
      <c r="C236" s="79" t="s">
        <v>3346</v>
      </c>
      <c r="D236" s="8">
        <v>71</v>
      </c>
      <c r="E236" s="8">
        <v>14</v>
      </c>
      <c r="F236" s="8">
        <v>85</v>
      </c>
      <c r="G236" s="80">
        <v>7.0864181709335899E-3</v>
      </c>
      <c r="H236" s="80">
        <v>1.39732189286014E-3</v>
      </c>
      <c r="I236" s="80">
        <v>8.4837400637937307E-3</v>
      </c>
    </row>
    <row r="237" spans="3:9" s="1" customFormat="1" ht="12.75" customHeight="1" x14ac:dyDescent="0.15">
      <c r="C237" s="79" t="s">
        <v>3347</v>
      </c>
      <c r="D237" s="10">
        <v>439</v>
      </c>
      <c r="E237" s="10">
        <v>21</v>
      </c>
      <c r="F237" s="10">
        <v>460</v>
      </c>
      <c r="G237" s="80">
        <v>4.3816022211828801E-2</v>
      </c>
      <c r="H237" s="80">
        <v>2.0959828392902199E-3</v>
      </c>
      <c r="I237" s="80">
        <v>4.5912005051118997E-2</v>
      </c>
    </row>
    <row r="238" spans="3:9" s="1" customFormat="1" ht="12.75" customHeight="1" x14ac:dyDescent="0.15">
      <c r="C238" s="79" t="s">
        <v>3348</v>
      </c>
      <c r="D238" s="8">
        <v>1680</v>
      </c>
      <c r="E238" s="8">
        <v>56</v>
      </c>
      <c r="F238" s="8">
        <v>1736</v>
      </c>
      <c r="G238" s="80">
        <v>0.16767862714321699</v>
      </c>
      <c r="H238" s="80">
        <v>5.5892875714405798E-3</v>
      </c>
      <c r="I238" s="80">
        <v>0.17326791471465799</v>
      </c>
    </row>
    <row r="239" spans="3:9" s="1" customFormat="1" ht="12.75" customHeight="1" x14ac:dyDescent="0.15">
      <c r="C239" s="79" t="s">
        <v>3349</v>
      </c>
      <c r="D239" s="10">
        <v>631</v>
      </c>
      <c r="E239" s="10">
        <v>78</v>
      </c>
      <c r="F239" s="10">
        <v>709</v>
      </c>
      <c r="G239" s="80">
        <v>6.2979293885339405E-2</v>
      </c>
      <c r="H239" s="80">
        <v>7.7850791173636599E-3</v>
      </c>
      <c r="I239" s="80">
        <v>7.0764373002702996E-2</v>
      </c>
    </row>
    <row r="240" spans="3:9" s="1" customFormat="1" ht="12.75" customHeight="1" x14ac:dyDescent="0.15">
      <c r="C240" s="79" t="s">
        <v>3350</v>
      </c>
      <c r="D240" s="8">
        <v>1102</v>
      </c>
      <c r="E240" s="8">
        <v>68</v>
      </c>
      <c r="F240" s="8">
        <v>1170</v>
      </c>
      <c r="G240" s="80">
        <v>0.10998919470941999</v>
      </c>
      <c r="H240" s="80">
        <v>6.78699205103499E-3</v>
      </c>
      <c r="I240" s="80">
        <v>0.11677618676045499</v>
      </c>
    </row>
    <row r="241" spans="3:9" s="1" customFormat="1" ht="12.75" customHeight="1" x14ac:dyDescent="0.15">
      <c r="C241" s="79" t="s">
        <v>3351</v>
      </c>
      <c r="D241" s="10">
        <v>243</v>
      </c>
      <c r="E241" s="10">
        <v>7</v>
      </c>
      <c r="F241" s="10">
        <v>250</v>
      </c>
      <c r="G241" s="80">
        <v>2.4253515711786799E-2</v>
      </c>
      <c r="H241" s="80">
        <v>6.9866094643007204E-4</v>
      </c>
      <c r="I241" s="80">
        <v>2.4952176658216901E-2</v>
      </c>
    </row>
    <row r="242" spans="3:9" s="1" customFormat="1" ht="12.75" customHeight="1" x14ac:dyDescent="0.15">
      <c r="C242" s="79" t="s">
        <v>3060</v>
      </c>
      <c r="D242" s="8">
        <v>3785</v>
      </c>
      <c r="E242" s="8">
        <v>457</v>
      </c>
      <c r="F242" s="8">
        <v>4242</v>
      </c>
      <c r="G242" s="80">
        <v>0.37777595460540297</v>
      </c>
      <c r="H242" s="80">
        <v>4.56125789312204E-2</v>
      </c>
      <c r="I242" s="80">
        <v>0.42338853353662398</v>
      </c>
    </row>
    <row r="243" spans="3:9" s="1" customFormat="1" ht="12.75" customHeight="1" x14ac:dyDescent="0.15">
      <c r="C243" s="79" t="s">
        <v>3352</v>
      </c>
      <c r="D243" s="10">
        <v>213</v>
      </c>
      <c r="E243" s="10">
        <v>156</v>
      </c>
      <c r="F243" s="10">
        <v>369</v>
      </c>
      <c r="G243" s="80">
        <v>2.12592545128008E-2</v>
      </c>
      <c r="H243" s="80">
        <v>1.5570158234727301E-2</v>
      </c>
      <c r="I243" s="80">
        <v>3.6829412747528101E-2</v>
      </c>
    </row>
    <row r="244" spans="3:9" s="1" customFormat="1" ht="12.75" customHeight="1" x14ac:dyDescent="0.15">
      <c r="C244" s="79" t="s">
        <v>3058</v>
      </c>
      <c r="D244" s="8">
        <v>548</v>
      </c>
      <c r="E244" s="8">
        <v>477</v>
      </c>
      <c r="F244" s="8">
        <v>1025</v>
      </c>
      <c r="G244" s="80">
        <v>5.46951712348114E-2</v>
      </c>
      <c r="H244" s="80">
        <v>4.7608753063877803E-2</v>
      </c>
      <c r="I244" s="80">
        <v>0.10230392429868899</v>
      </c>
    </row>
    <row r="245" spans="3:9" s="1" customFormat="1" ht="12.75" customHeight="1" x14ac:dyDescent="0.15">
      <c r="C245" s="79" t="s">
        <v>3353</v>
      </c>
      <c r="D245" s="10">
        <v>278</v>
      </c>
      <c r="E245" s="10">
        <v>18</v>
      </c>
      <c r="F245" s="10">
        <v>296</v>
      </c>
      <c r="G245" s="80">
        <v>2.7746820443937101E-2</v>
      </c>
      <c r="H245" s="80">
        <v>1.79655671939161E-3</v>
      </c>
      <c r="I245" s="80">
        <v>2.9543377163328801E-2</v>
      </c>
    </row>
    <row r="246" spans="3:9" s="1" customFormat="1" ht="12.75" customHeight="1" x14ac:dyDescent="0.15">
      <c r="C246" s="79" t="s">
        <v>3354</v>
      </c>
      <c r="D246" s="8">
        <v>1169</v>
      </c>
      <c r="E246" s="8">
        <v>203</v>
      </c>
      <c r="F246" s="8">
        <v>1372</v>
      </c>
      <c r="G246" s="80">
        <v>0.116676378053822</v>
      </c>
      <c r="H246" s="80">
        <v>2.0261167446472099E-2</v>
      </c>
      <c r="I246" s="80">
        <v>0.13693754550029399</v>
      </c>
    </row>
    <row r="247" spans="3:9" s="1" customFormat="1" ht="12.75" customHeight="1" x14ac:dyDescent="0.15">
      <c r="C247" s="79" t="s">
        <v>3355</v>
      </c>
      <c r="D247" s="10">
        <v>2747</v>
      </c>
      <c r="E247" s="10">
        <v>151</v>
      </c>
      <c r="F247" s="10">
        <v>2898</v>
      </c>
      <c r="G247" s="80">
        <v>0.27417451712048702</v>
      </c>
      <c r="H247" s="80">
        <v>1.5071114701563E-2</v>
      </c>
      <c r="I247" s="80">
        <v>0.28924563182204999</v>
      </c>
    </row>
    <row r="248" spans="3:9" s="1" customFormat="1" ht="12.75" customHeight="1" x14ac:dyDescent="0.15">
      <c r="C248" s="79" t="s">
        <v>3068</v>
      </c>
      <c r="D248" s="8">
        <v>5615</v>
      </c>
      <c r="E248" s="8">
        <v>331</v>
      </c>
      <c r="F248" s="8">
        <v>5946</v>
      </c>
      <c r="G248" s="80">
        <v>0.56042588774355095</v>
      </c>
      <c r="H248" s="80">
        <v>3.3036681895479099E-2</v>
      </c>
      <c r="I248" s="80">
        <v>0.59346256963902999</v>
      </c>
    </row>
    <row r="249" spans="3:9" s="1" customFormat="1" ht="12.75" customHeight="1" x14ac:dyDescent="0.15">
      <c r="C249" s="79" t="s">
        <v>3356</v>
      </c>
      <c r="D249" s="10">
        <v>68</v>
      </c>
      <c r="E249" s="10">
        <v>6</v>
      </c>
      <c r="F249" s="10">
        <v>74</v>
      </c>
      <c r="G249" s="80">
        <v>6.78699205103499E-3</v>
      </c>
      <c r="H249" s="80">
        <v>5.9885223979720497E-4</v>
      </c>
      <c r="I249" s="80">
        <v>7.3858442908321898E-3</v>
      </c>
    </row>
    <row r="250" spans="3:9" s="1" customFormat="1" ht="12.75" customHeight="1" x14ac:dyDescent="0.15">
      <c r="C250" s="79" t="s">
        <v>3357</v>
      </c>
      <c r="D250" s="8">
        <v>389</v>
      </c>
      <c r="E250" s="8">
        <v>33</v>
      </c>
      <c r="F250" s="8">
        <v>422</v>
      </c>
      <c r="G250" s="80">
        <v>3.8825586880185399E-2</v>
      </c>
      <c r="H250" s="80">
        <v>3.2936873188846301E-3</v>
      </c>
      <c r="I250" s="80">
        <v>4.2119274199070099E-2</v>
      </c>
    </row>
    <row r="251" spans="3:9" s="1" customFormat="1" ht="12.75" customHeight="1" x14ac:dyDescent="0.15">
      <c r="C251" s="79" t="s">
        <v>3358</v>
      </c>
      <c r="D251" s="10">
        <v>396</v>
      </c>
      <c r="E251" s="10">
        <v>24</v>
      </c>
      <c r="F251" s="10">
        <v>420</v>
      </c>
      <c r="G251" s="80">
        <v>3.9524247826615497E-2</v>
      </c>
      <c r="H251" s="80">
        <v>2.3954089591888199E-3</v>
      </c>
      <c r="I251" s="80">
        <v>4.1919656785804303E-2</v>
      </c>
    </row>
    <row r="252" spans="3:9" s="1" customFormat="1" ht="12.75" customHeight="1" x14ac:dyDescent="0.15">
      <c r="C252" s="79" t="s">
        <v>3359</v>
      </c>
      <c r="D252" s="8">
        <v>341</v>
      </c>
      <c r="E252" s="8">
        <v>24</v>
      </c>
      <c r="F252" s="8">
        <v>365</v>
      </c>
      <c r="G252" s="80">
        <v>3.40347689618078E-2</v>
      </c>
      <c r="H252" s="80">
        <v>2.3954089591888199E-3</v>
      </c>
      <c r="I252" s="80">
        <v>3.64301779209966E-2</v>
      </c>
    </row>
    <row r="253" spans="3:9" s="1" customFormat="1" ht="12.75" customHeight="1" x14ac:dyDescent="0.15">
      <c r="C253" s="79" t="s">
        <v>3360</v>
      </c>
      <c r="D253" s="10">
        <v>1131</v>
      </c>
      <c r="E253" s="10">
        <v>131</v>
      </c>
      <c r="F253" s="10">
        <v>1262</v>
      </c>
      <c r="G253" s="80">
        <v>0.112883647201773</v>
      </c>
      <c r="H253" s="80">
        <v>1.30749405689056E-2</v>
      </c>
      <c r="I253" s="80">
        <v>0.125958587770679</v>
      </c>
    </row>
    <row r="254" spans="3:9" s="1" customFormat="1" ht="12.75" customHeight="1" x14ac:dyDescent="0.15">
      <c r="C254" s="79" t="s">
        <v>3361</v>
      </c>
      <c r="D254" s="8">
        <v>354</v>
      </c>
      <c r="E254" s="8">
        <v>19</v>
      </c>
      <c r="F254" s="8">
        <v>373</v>
      </c>
      <c r="G254" s="80">
        <v>3.5332282148035098E-2</v>
      </c>
      <c r="H254" s="80">
        <v>1.8963654260244799E-3</v>
      </c>
      <c r="I254" s="80">
        <v>3.7228647574059602E-2</v>
      </c>
    </row>
    <row r="255" spans="3:9" s="1" customFormat="1" ht="12.75" customHeight="1" x14ac:dyDescent="0.15">
      <c r="C255" s="79" t="s">
        <v>2788</v>
      </c>
      <c r="D255" s="10">
        <v>21495</v>
      </c>
      <c r="E255" s="10">
        <v>818</v>
      </c>
      <c r="F255" s="10">
        <v>22313</v>
      </c>
      <c r="G255" s="80">
        <v>2.1453881490734901</v>
      </c>
      <c r="H255" s="80">
        <v>8.1643522025685603E-2</v>
      </c>
      <c r="I255" s="80">
        <v>2.2270316710991702</v>
      </c>
    </row>
    <row r="256" spans="3:9" s="1" customFormat="1" ht="12.75" customHeight="1" x14ac:dyDescent="0.15">
      <c r="C256" s="79" t="s">
        <v>3362</v>
      </c>
      <c r="D256" s="8">
        <v>884</v>
      </c>
      <c r="E256" s="8">
        <v>17</v>
      </c>
      <c r="F256" s="8">
        <v>901</v>
      </c>
      <c r="G256" s="80">
        <v>8.8230896663454794E-2</v>
      </c>
      <c r="H256" s="80">
        <v>1.6967480127587501E-3</v>
      </c>
      <c r="I256" s="80">
        <v>8.99276446762136E-2</v>
      </c>
    </row>
    <row r="257" spans="3:9" s="1" customFormat="1" ht="12.75" customHeight="1" x14ac:dyDescent="0.15">
      <c r="C257" s="79" t="s">
        <v>2817</v>
      </c>
      <c r="D257" s="10">
        <v>2724</v>
      </c>
      <c r="E257" s="10">
        <v>39</v>
      </c>
      <c r="F257" s="10">
        <v>2763</v>
      </c>
      <c r="G257" s="80">
        <v>0.27187891686793098</v>
      </c>
      <c r="H257" s="80">
        <v>3.8925395586818299E-3</v>
      </c>
      <c r="I257" s="80">
        <v>0.27577145642661299</v>
      </c>
    </row>
    <row r="258" spans="3:9" s="1" customFormat="1" ht="12.75" customHeight="1" x14ac:dyDescent="0.15">
      <c r="C258" s="79" t="s">
        <v>3363</v>
      </c>
      <c r="D258" s="8">
        <v>672</v>
      </c>
      <c r="E258" s="8">
        <v>21</v>
      </c>
      <c r="F258" s="8">
        <v>693</v>
      </c>
      <c r="G258" s="80">
        <v>6.7071450857286899E-2</v>
      </c>
      <c r="H258" s="80">
        <v>2.0959828392902199E-3</v>
      </c>
      <c r="I258" s="80">
        <v>6.9167433696577102E-2</v>
      </c>
    </row>
    <row r="259" spans="3:9" s="1" customFormat="1" ht="12.75" customHeight="1" x14ac:dyDescent="0.15">
      <c r="C259" s="79" t="s">
        <v>2814</v>
      </c>
      <c r="D259" s="10">
        <v>6401</v>
      </c>
      <c r="E259" s="10">
        <v>57</v>
      </c>
      <c r="F259" s="10">
        <v>6458</v>
      </c>
      <c r="G259" s="80">
        <v>0.63887553115698503</v>
      </c>
      <c r="H259" s="80">
        <v>5.6890962780734404E-3</v>
      </c>
      <c r="I259" s="80">
        <v>0.64456462743505805</v>
      </c>
    </row>
    <row r="260" spans="3:9" s="1" customFormat="1" ht="12.75" customHeight="1" x14ac:dyDescent="0.15">
      <c r="C260" s="79" t="s">
        <v>3364</v>
      </c>
      <c r="D260" s="8">
        <v>2477</v>
      </c>
      <c r="E260" s="8">
        <v>164</v>
      </c>
      <c r="F260" s="8">
        <v>2641</v>
      </c>
      <c r="G260" s="80">
        <v>0.247226166329613</v>
      </c>
      <c r="H260" s="80">
        <v>1.63686278877903E-2</v>
      </c>
      <c r="I260" s="80">
        <v>0.26359479421740301</v>
      </c>
    </row>
    <row r="261" spans="3:9" s="1" customFormat="1" ht="12.75" customHeight="1" x14ac:dyDescent="0.15">
      <c r="C261" s="79" t="s">
        <v>3365</v>
      </c>
      <c r="D261" s="10">
        <v>656</v>
      </c>
      <c r="E261" s="10">
        <v>4</v>
      </c>
      <c r="F261" s="10">
        <v>660</v>
      </c>
      <c r="G261" s="80">
        <v>6.5474511551161102E-2</v>
      </c>
      <c r="H261" s="80">
        <v>3.9923482653147E-4</v>
      </c>
      <c r="I261" s="80">
        <v>6.5873746377692499E-2</v>
      </c>
    </row>
    <row r="262" spans="3:9" s="1" customFormat="1" ht="12.75" customHeight="1" x14ac:dyDescent="0.15">
      <c r="C262" s="79" t="s">
        <v>3366</v>
      </c>
      <c r="D262" s="8">
        <v>73</v>
      </c>
      <c r="E262" s="8">
        <v>22</v>
      </c>
      <c r="F262" s="8">
        <v>95</v>
      </c>
      <c r="G262" s="80">
        <v>7.2860355841993197E-3</v>
      </c>
      <c r="H262" s="80">
        <v>2.1957915459230801E-3</v>
      </c>
      <c r="I262" s="80">
        <v>9.4818271301224093E-3</v>
      </c>
    </row>
    <row r="263" spans="3:9" s="1" customFormat="1" ht="12.75" customHeight="1" x14ac:dyDescent="0.15">
      <c r="C263" s="79" t="s">
        <v>3367</v>
      </c>
      <c r="D263" s="10">
        <v>294</v>
      </c>
      <c r="E263" s="10">
        <v>30</v>
      </c>
      <c r="F263" s="10">
        <v>324</v>
      </c>
      <c r="G263" s="80">
        <v>2.9343759750062998E-2</v>
      </c>
      <c r="H263" s="80">
        <v>2.9942611989860202E-3</v>
      </c>
      <c r="I263" s="80">
        <v>3.2338020949049098E-2</v>
      </c>
    </row>
    <row r="264" spans="3:9" s="1" customFormat="1" ht="12.75" customHeight="1" x14ac:dyDescent="0.15">
      <c r="C264" s="79" t="s">
        <v>3368</v>
      </c>
      <c r="D264" s="8">
        <v>214</v>
      </c>
      <c r="E264" s="8">
        <v>22</v>
      </c>
      <c r="F264" s="8">
        <v>236</v>
      </c>
      <c r="G264" s="80">
        <v>2.1359063219433601E-2</v>
      </c>
      <c r="H264" s="80">
        <v>2.1957915459230801E-3</v>
      </c>
      <c r="I264" s="80">
        <v>2.3554854765356702E-2</v>
      </c>
    </row>
    <row r="265" spans="3:9" s="1" customFormat="1" ht="12.75" customHeight="1" x14ac:dyDescent="0.15">
      <c r="C265" s="79" t="s">
        <v>3369</v>
      </c>
      <c r="D265" s="10">
        <v>2913</v>
      </c>
      <c r="E265" s="10">
        <v>244</v>
      </c>
      <c r="F265" s="10">
        <v>3157</v>
      </c>
      <c r="G265" s="80">
        <v>0.29074276242154301</v>
      </c>
      <c r="H265" s="80">
        <v>2.4353324418419701E-2</v>
      </c>
      <c r="I265" s="80">
        <v>0.31509608683996299</v>
      </c>
    </row>
    <row r="266" spans="3:9" s="1" customFormat="1" ht="12.75" customHeight="1" x14ac:dyDescent="0.15">
      <c r="C266" s="79" t="s">
        <v>3370</v>
      </c>
      <c r="D266" s="8">
        <v>1426</v>
      </c>
      <c r="E266" s="8">
        <v>24</v>
      </c>
      <c r="F266" s="8">
        <v>1450</v>
      </c>
      <c r="G266" s="80">
        <v>0.14232721565846901</v>
      </c>
      <c r="H266" s="80">
        <v>2.3954089591888199E-3</v>
      </c>
      <c r="I266" s="80">
        <v>0.144722624617658</v>
      </c>
    </row>
    <row r="267" spans="3:9" s="1" customFormat="1" ht="12.75" customHeight="1" x14ac:dyDescent="0.15">
      <c r="C267" s="79" t="s">
        <v>3371</v>
      </c>
      <c r="D267" s="10">
        <v>836</v>
      </c>
      <c r="E267" s="10">
        <v>85</v>
      </c>
      <c r="F267" s="10">
        <v>921</v>
      </c>
      <c r="G267" s="80">
        <v>8.3440078745077195E-2</v>
      </c>
      <c r="H267" s="80">
        <v>8.4837400637937307E-3</v>
      </c>
      <c r="I267" s="80">
        <v>9.1923818808870905E-2</v>
      </c>
    </row>
    <row r="268" spans="3:9" s="1" customFormat="1" ht="12.75" customHeight="1" x14ac:dyDescent="0.15">
      <c r="C268" s="79" t="s">
        <v>3372</v>
      </c>
      <c r="D268" s="8">
        <v>161</v>
      </c>
      <c r="E268" s="8">
        <v>48</v>
      </c>
      <c r="F268" s="8">
        <v>209</v>
      </c>
      <c r="G268" s="80">
        <v>1.60692017678917E-2</v>
      </c>
      <c r="H268" s="80">
        <v>4.7908179183776397E-3</v>
      </c>
      <c r="I268" s="80">
        <v>2.0860019686269299E-2</v>
      </c>
    </row>
    <row r="269" spans="3:9" s="1" customFormat="1" ht="12.75" customHeight="1" x14ac:dyDescent="0.15">
      <c r="C269" s="79" t="s">
        <v>3373</v>
      </c>
      <c r="D269" s="10">
        <v>1252</v>
      </c>
      <c r="E269" s="10">
        <v>63</v>
      </c>
      <c r="F269" s="10">
        <v>1315</v>
      </c>
      <c r="G269" s="80">
        <v>0.12496050070435</v>
      </c>
      <c r="H269" s="80">
        <v>6.2879485178706498E-3</v>
      </c>
      <c r="I269" s="80">
        <v>0.13124844922222101</v>
      </c>
    </row>
    <row r="270" spans="3:9" s="1" customFormat="1" ht="12.75" customHeight="1" x14ac:dyDescent="0.15">
      <c r="C270" s="79" t="s">
        <v>3374</v>
      </c>
      <c r="D270" s="8">
        <v>657</v>
      </c>
      <c r="E270" s="8">
        <v>26</v>
      </c>
      <c r="F270" s="8">
        <v>683</v>
      </c>
      <c r="G270" s="80">
        <v>6.5574320257793903E-2</v>
      </c>
      <c r="H270" s="80">
        <v>2.5950263724545501E-3</v>
      </c>
      <c r="I270" s="80">
        <v>6.8169346630248498E-2</v>
      </c>
    </row>
    <row r="271" spans="3:9" s="1" customFormat="1" ht="12.75" customHeight="1" x14ac:dyDescent="0.15">
      <c r="C271" s="79" t="s">
        <v>3375</v>
      </c>
      <c r="D271" s="10">
        <v>222</v>
      </c>
      <c r="E271" s="10">
        <v>6</v>
      </c>
      <c r="F271" s="10">
        <v>228</v>
      </c>
      <c r="G271" s="80">
        <v>2.21575328724966E-2</v>
      </c>
      <c r="H271" s="80">
        <v>5.9885223979720497E-4</v>
      </c>
      <c r="I271" s="80">
        <v>2.27563851122938E-2</v>
      </c>
    </row>
    <row r="272" spans="3:9" s="1" customFormat="1" ht="12.75" customHeight="1" x14ac:dyDescent="0.15">
      <c r="C272" s="79" t="s">
        <v>3376</v>
      </c>
      <c r="D272" s="8">
        <v>374</v>
      </c>
      <c r="E272" s="8">
        <v>30</v>
      </c>
      <c r="F272" s="8">
        <v>404</v>
      </c>
      <c r="G272" s="80">
        <v>3.7328456280692403E-2</v>
      </c>
      <c r="H272" s="80">
        <v>2.9942611989860202E-3</v>
      </c>
      <c r="I272" s="80">
        <v>4.0322717479678402E-2</v>
      </c>
    </row>
    <row r="273" spans="3:9" s="1" customFormat="1" ht="12.75" customHeight="1" x14ac:dyDescent="0.15">
      <c r="C273" s="79" t="s">
        <v>3377</v>
      </c>
      <c r="D273" s="10">
        <v>316</v>
      </c>
      <c r="E273" s="10">
        <v>10</v>
      </c>
      <c r="F273" s="10">
        <v>326</v>
      </c>
      <c r="G273" s="80">
        <v>3.1539551295986103E-2</v>
      </c>
      <c r="H273" s="80">
        <v>9.9808706632867404E-4</v>
      </c>
      <c r="I273" s="80">
        <v>3.2537638362314797E-2</v>
      </c>
    </row>
    <row r="274" spans="3:9" s="1" customFormat="1" ht="12.75" customHeight="1" x14ac:dyDescent="0.15">
      <c r="C274" s="79" t="s">
        <v>3378</v>
      </c>
      <c r="D274" s="8">
        <v>125</v>
      </c>
      <c r="E274" s="8">
        <v>6</v>
      </c>
      <c r="F274" s="8">
        <v>131</v>
      </c>
      <c r="G274" s="80">
        <v>1.24760883291084E-2</v>
      </c>
      <c r="H274" s="80">
        <v>5.9885223979720497E-4</v>
      </c>
      <c r="I274" s="80">
        <v>1.30749405689056E-2</v>
      </c>
    </row>
    <row r="275" spans="3:9" s="1" customFormat="1" ht="12.75" customHeight="1" x14ac:dyDescent="0.15">
      <c r="C275" s="79" t="s">
        <v>3379</v>
      </c>
      <c r="D275" s="10">
        <v>71</v>
      </c>
      <c r="E275" s="10">
        <v>11</v>
      </c>
      <c r="F275" s="10">
        <v>82</v>
      </c>
      <c r="G275" s="80">
        <v>7.0864181709335899E-3</v>
      </c>
      <c r="H275" s="80">
        <v>1.09789577296154E-3</v>
      </c>
      <c r="I275" s="80">
        <v>8.1843139438951308E-3</v>
      </c>
    </row>
    <row r="276" spans="3:9" s="1" customFormat="1" ht="12.75" customHeight="1" x14ac:dyDescent="0.15">
      <c r="C276" s="79" t="s">
        <v>3380</v>
      </c>
      <c r="D276" s="8">
        <v>981</v>
      </c>
      <c r="E276" s="8">
        <v>35</v>
      </c>
      <c r="F276" s="8">
        <v>1016</v>
      </c>
      <c r="G276" s="80">
        <v>9.7912341206843001E-2</v>
      </c>
      <c r="H276" s="80">
        <v>3.4933047321503599E-3</v>
      </c>
      <c r="I276" s="80">
        <v>0.101405645938993</v>
      </c>
    </row>
    <row r="277" spans="3:9" s="1" customFormat="1" ht="12.75" customHeight="1" x14ac:dyDescent="0.15">
      <c r="C277" s="79" t="s">
        <v>3381</v>
      </c>
      <c r="D277" s="10">
        <v>1561</v>
      </c>
      <c r="E277" s="10">
        <v>40</v>
      </c>
      <c r="F277" s="10">
        <v>1601</v>
      </c>
      <c r="G277" s="80">
        <v>0.155801391053906</v>
      </c>
      <c r="H277" s="80">
        <v>3.9923482653146996E-3</v>
      </c>
      <c r="I277" s="80">
        <v>0.159793739319221</v>
      </c>
    </row>
    <row r="278" spans="3:9" s="1" customFormat="1" ht="12.75" customHeight="1" x14ac:dyDescent="0.15">
      <c r="C278" s="79" t="s">
        <v>3382</v>
      </c>
      <c r="D278" s="8">
        <v>479</v>
      </c>
      <c r="E278" s="8">
        <v>17</v>
      </c>
      <c r="F278" s="8">
        <v>496</v>
      </c>
      <c r="G278" s="80">
        <v>4.7808370477143501E-2</v>
      </c>
      <c r="H278" s="80">
        <v>1.6967480127587501E-3</v>
      </c>
      <c r="I278" s="80">
        <v>4.95051184899023E-2</v>
      </c>
    </row>
    <row r="279" spans="3:9" s="1" customFormat="1" ht="12.75" customHeight="1" x14ac:dyDescent="0.15">
      <c r="C279" s="79" t="s">
        <v>3383</v>
      </c>
      <c r="D279" s="10">
        <v>285</v>
      </c>
      <c r="E279" s="10">
        <v>18</v>
      </c>
      <c r="F279" s="10">
        <v>303</v>
      </c>
      <c r="G279" s="80">
        <v>2.8445481390367199E-2</v>
      </c>
      <c r="H279" s="80">
        <v>1.79655671939161E-3</v>
      </c>
      <c r="I279" s="80">
        <v>3.0242038109758802E-2</v>
      </c>
    </row>
    <row r="280" spans="3:9" s="1" customFormat="1" ht="12.75" customHeight="1" x14ac:dyDescent="0.15">
      <c r="C280" s="79" t="s">
        <v>3384</v>
      </c>
      <c r="D280" s="8">
        <v>900</v>
      </c>
      <c r="E280" s="8">
        <v>37</v>
      </c>
      <c r="F280" s="8">
        <v>937</v>
      </c>
      <c r="G280" s="80">
        <v>8.9827835969580702E-2</v>
      </c>
      <c r="H280" s="80">
        <v>3.6929221454161001E-3</v>
      </c>
      <c r="I280" s="80">
        <v>9.3520758114996799E-2</v>
      </c>
    </row>
    <row r="281" spans="3:9" s="1" customFormat="1" ht="12.75" customHeight="1" x14ac:dyDescent="0.15">
      <c r="C281" s="79" t="s">
        <v>3385</v>
      </c>
      <c r="D281" s="10">
        <v>743</v>
      </c>
      <c r="E281" s="10">
        <v>32</v>
      </c>
      <c r="F281" s="10">
        <v>775</v>
      </c>
      <c r="G281" s="80">
        <v>7.4157869028220497E-2</v>
      </c>
      <c r="H281" s="80">
        <v>3.19387861225176E-3</v>
      </c>
      <c r="I281" s="80">
        <v>7.7351747640472299E-2</v>
      </c>
    </row>
    <row r="282" spans="3:9" s="1" customFormat="1" ht="12.75" customHeight="1" x14ac:dyDescent="0.15">
      <c r="C282" s="79" t="s">
        <v>3386</v>
      </c>
      <c r="D282" s="8">
        <v>165</v>
      </c>
      <c r="E282" s="8">
        <v>12</v>
      </c>
      <c r="F282" s="8">
        <v>177</v>
      </c>
      <c r="G282" s="80">
        <v>1.6468436594423101E-2</v>
      </c>
      <c r="H282" s="80">
        <v>1.1977044795944099E-3</v>
      </c>
      <c r="I282" s="80">
        <v>1.76661410740175E-2</v>
      </c>
    </row>
    <row r="283" spans="3:9" s="1" customFormat="1" ht="12.75" customHeight="1" x14ac:dyDescent="0.15">
      <c r="C283" s="79" t="s">
        <v>2812</v>
      </c>
      <c r="D283" s="10">
        <v>1205</v>
      </c>
      <c r="E283" s="10">
        <v>44</v>
      </c>
      <c r="F283" s="10">
        <v>1249</v>
      </c>
      <c r="G283" s="80">
        <v>0.120269491492605</v>
      </c>
      <c r="H283" s="80">
        <v>4.3915830918461697E-3</v>
      </c>
      <c r="I283" s="80">
        <v>0.124661074584451</v>
      </c>
    </row>
    <row r="284" spans="3:9" s="1" customFormat="1" ht="12.75" customHeight="1" x14ac:dyDescent="0.15">
      <c r="C284" s="79" t="s">
        <v>3387</v>
      </c>
      <c r="D284" s="8">
        <v>33</v>
      </c>
      <c r="E284" s="8">
        <v>56</v>
      </c>
      <c r="F284" s="8">
        <v>89</v>
      </c>
      <c r="G284" s="80">
        <v>3.2936873188846301E-3</v>
      </c>
      <c r="H284" s="80">
        <v>5.5892875714405798E-3</v>
      </c>
      <c r="I284" s="80">
        <v>8.8829748903252008E-3</v>
      </c>
    </row>
    <row r="285" spans="3:9" s="1" customFormat="1" ht="12.75" customHeight="1" x14ac:dyDescent="0.15">
      <c r="C285" s="79" t="s">
        <v>3388</v>
      </c>
      <c r="D285" s="10">
        <v>467</v>
      </c>
      <c r="E285" s="10">
        <v>21</v>
      </c>
      <c r="F285" s="10">
        <v>488</v>
      </c>
      <c r="G285" s="80">
        <v>4.6610665997549101E-2</v>
      </c>
      <c r="H285" s="80">
        <v>2.0959828392902199E-3</v>
      </c>
      <c r="I285" s="80">
        <v>4.8706648836839297E-2</v>
      </c>
    </row>
    <row r="286" spans="3:9" s="1" customFormat="1" ht="12.75" customHeight="1" x14ac:dyDescent="0.15">
      <c r="C286" s="79" t="s">
        <v>3389</v>
      </c>
      <c r="D286" s="8">
        <v>28</v>
      </c>
      <c r="E286" s="8">
        <v>67</v>
      </c>
      <c r="F286" s="8">
        <v>95</v>
      </c>
      <c r="G286" s="80">
        <v>2.7946437857202899E-3</v>
      </c>
      <c r="H286" s="80">
        <v>6.6871833444021199E-3</v>
      </c>
      <c r="I286" s="80">
        <v>9.4818271301224093E-3</v>
      </c>
    </row>
    <row r="287" spans="3:9" s="1" customFormat="1" ht="12.75" customHeight="1" x14ac:dyDescent="0.15">
      <c r="C287" s="79" t="s">
        <v>2789</v>
      </c>
      <c r="D287" s="10">
        <v>3628</v>
      </c>
      <c r="E287" s="10">
        <v>424</v>
      </c>
      <c r="F287" s="10">
        <v>4052</v>
      </c>
      <c r="G287" s="80">
        <v>0.36210598766404301</v>
      </c>
      <c r="H287" s="80">
        <v>4.2318891612335797E-2</v>
      </c>
      <c r="I287" s="80">
        <v>0.40442487927637899</v>
      </c>
    </row>
    <row r="288" spans="3:9" s="1" customFormat="1" ht="12.75" customHeight="1" x14ac:dyDescent="0.15">
      <c r="C288" s="79" t="s">
        <v>3390</v>
      </c>
      <c r="D288" s="8">
        <v>456</v>
      </c>
      <c r="E288" s="8">
        <v>28</v>
      </c>
      <c r="F288" s="8">
        <v>484</v>
      </c>
      <c r="G288" s="80">
        <v>4.55127702245876E-2</v>
      </c>
      <c r="H288" s="80">
        <v>2.7946437857202899E-3</v>
      </c>
      <c r="I288" s="80">
        <v>4.8307414010307803E-2</v>
      </c>
    </row>
    <row r="289" spans="3:9" s="1" customFormat="1" ht="12.75" customHeight="1" x14ac:dyDescent="0.15">
      <c r="C289" s="79" t="s">
        <v>3391</v>
      </c>
      <c r="D289" s="10">
        <v>4079</v>
      </c>
      <c r="E289" s="10">
        <v>246</v>
      </c>
      <c r="F289" s="10">
        <v>4325</v>
      </c>
      <c r="G289" s="80">
        <v>0.40711971435546601</v>
      </c>
      <c r="H289" s="80">
        <v>2.4552941831685399E-2</v>
      </c>
      <c r="I289" s="80">
        <v>0.431672656187152</v>
      </c>
    </row>
    <row r="290" spans="3:9" s="1" customFormat="1" ht="12.75" customHeight="1" x14ac:dyDescent="0.15">
      <c r="C290" s="79" t="s">
        <v>3392</v>
      </c>
      <c r="D290" s="8">
        <v>118</v>
      </c>
      <c r="E290" s="8">
        <v>4</v>
      </c>
      <c r="F290" s="8">
        <v>122</v>
      </c>
      <c r="G290" s="80">
        <v>1.1777427382678399E-2</v>
      </c>
      <c r="H290" s="80">
        <v>3.9923482653147E-4</v>
      </c>
      <c r="I290" s="80">
        <v>1.21766622092098E-2</v>
      </c>
    </row>
    <row r="291" spans="3:9" s="1" customFormat="1" ht="12.75" customHeight="1" x14ac:dyDescent="0.15">
      <c r="C291" s="79" t="s">
        <v>3393</v>
      </c>
      <c r="D291" s="10">
        <v>42</v>
      </c>
      <c r="E291" s="10">
        <v>6</v>
      </c>
      <c r="F291" s="10">
        <v>48</v>
      </c>
      <c r="G291" s="80">
        <v>4.1919656785804303E-3</v>
      </c>
      <c r="H291" s="80">
        <v>5.9885223979720497E-4</v>
      </c>
      <c r="I291" s="80">
        <v>4.7908179183776397E-3</v>
      </c>
    </row>
    <row r="292" spans="3:9" s="1" customFormat="1" ht="12.75" customHeight="1" x14ac:dyDescent="0.15">
      <c r="C292" s="79" t="s">
        <v>3394</v>
      </c>
      <c r="D292" s="8">
        <v>79</v>
      </c>
      <c r="E292" s="8">
        <v>7</v>
      </c>
      <c r="F292" s="8">
        <v>86</v>
      </c>
      <c r="G292" s="80">
        <v>7.8848878239965291E-3</v>
      </c>
      <c r="H292" s="80">
        <v>6.9866094643007204E-4</v>
      </c>
      <c r="I292" s="80">
        <v>8.5835487704266009E-3</v>
      </c>
    </row>
    <row r="293" spans="3:9" s="1" customFormat="1" ht="12.75" customHeight="1" x14ac:dyDescent="0.15">
      <c r="C293" s="79" t="s">
        <v>3395</v>
      </c>
      <c r="D293" s="10">
        <v>1689</v>
      </c>
      <c r="E293" s="10">
        <v>56</v>
      </c>
      <c r="F293" s="10">
        <v>1745</v>
      </c>
      <c r="G293" s="80">
        <v>0.16857690550291299</v>
      </c>
      <c r="H293" s="80">
        <v>5.5892875714405798E-3</v>
      </c>
      <c r="I293" s="80">
        <v>0.17416619307435399</v>
      </c>
    </row>
    <row r="294" spans="3:9" s="1" customFormat="1" ht="12.75" customHeight="1" x14ac:dyDescent="0.15">
      <c r="C294" s="79" t="s">
        <v>3396</v>
      </c>
      <c r="D294" s="8">
        <v>568</v>
      </c>
      <c r="E294" s="8">
        <v>28</v>
      </c>
      <c r="F294" s="8">
        <v>596</v>
      </c>
      <c r="G294" s="80">
        <v>5.6691345367468698E-2</v>
      </c>
      <c r="H294" s="80">
        <v>2.7946437857202899E-3</v>
      </c>
      <c r="I294" s="80">
        <v>5.9485989153188999E-2</v>
      </c>
    </row>
    <row r="295" spans="3:9" s="1" customFormat="1" ht="12.75" customHeight="1" x14ac:dyDescent="0.15">
      <c r="C295" s="79" t="s">
        <v>3066</v>
      </c>
      <c r="D295" s="10">
        <v>2368</v>
      </c>
      <c r="E295" s="10">
        <v>369</v>
      </c>
      <c r="F295" s="10">
        <v>2737</v>
      </c>
      <c r="G295" s="80">
        <v>0.23634701730662999</v>
      </c>
      <c r="H295" s="80">
        <v>3.6829412747528101E-2</v>
      </c>
      <c r="I295" s="80">
        <v>0.27317643005415798</v>
      </c>
    </row>
    <row r="296" spans="3:9" s="1" customFormat="1" ht="12.75" customHeight="1" x14ac:dyDescent="0.15">
      <c r="C296" s="79" t="s">
        <v>3055</v>
      </c>
      <c r="D296" s="8">
        <v>2745</v>
      </c>
      <c r="E296" s="8">
        <v>1158</v>
      </c>
      <c r="F296" s="8">
        <v>3903</v>
      </c>
      <c r="G296" s="80">
        <v>0.273974899707221</v>
      </c>
      <c r="H296" s="80">
        <v>0.115578482280861</v>
      </c>
      <c r="I296" s="80">
        <v>0.38955338198808198</v>
      </c>
    </row>
    <row r="297" spans="3:9" s="1" customFormat="1" ht="12.75" customHeight="1" x14ac:dyDescent="0.15">
      <c r="C297" s="79" t="s">
        <v>3064</v>
      </c>
      <c r="D297" s="10">
        <v>1265</v>
      </c>
      <c r="E297" s="10">
        <v>404</v>
      </c>
      <c r="F297" s="10">
        <v>1669</v>
      </c>
      <c r="G297" s="80">
        <v>0.126258013890577</v>
      </c>
      <c r="H297" s="80">
        <v>4.0322717479678402E-2</v>
      </c>
      <c r="I297" s="80">
        <v>0.166580731370256</v>
      </c>
    </row>
    <row r="298" spans="3:9" s="1" customFormat="1" ht="12.75" customHeight="1" x14ac:dyDescent="0.15">
      <c r="C298" s="79" t="s">
        <v>3397</v>
      </c>
      <c r="D298" s="8">
        <v>161</v>
      </c>
      <c r="E298" s="8">
        <v>24</v>
      </c>
      <c r="F298" s="8">
        <v>185</v>
      </c>
      <c r="G298" s="80">
        <v>1.60692017678917E-2</v>
      </c>
      <c r="H298" s="80">
        <v>2.3954089591888199E-3</v>
      </c>
      <c r="I298" s="80">
        <v>1.8464610727080499E-2</v>
      </c>
    </row>
    <row r="299" spans="3:9" s="1" customFormat="1" ht="12.75" customHeight="1" x14ac:dyDescent="0.15">
      <c r="C299" s="79" t="s">
        <v>3398</v>
      </c>
      <c r="D299" s="10">
        <v>371</v>
      </c>
      <c r="E299" s="10">
        <v>21</v>
      </c>
      <c r="F299" s="10">
        <v>392</v>
      </c>
      <c r="G299" s="80">
        <v>3.7029030160793799E-2</v>
      </c>
      <c r="H299" s="80">
        <v>2.0959828392902199E-3</v>
      </c>
      <c r="I299" s="80">
        <v>3.9125013000084002E-2</v>
      </c>
    </row>
    <row r="300" spans="3:9" s="1" customFormat="1" ht="12.75" customHeight="1" x14ac:dyDescent="0.15">
      <c r="C300" s="79" t="s">
        <v>3399</v>
      </c>
      <c r="D300" s="8">
        <v>707</v>
      </c>
      <c r="E300" s="8">
        <v>40</v>
      </c>
      <c r="F300" s="8">
        <v>747</v>
      </c>
      <c r="G300" s="80">
        <v>7.0564755589437297E-2</v>
      </c>
      <c r="H300" s="80">
        <v>3.9923482653146996E-3</v>
      </c>
      <c r="I300" s="80">
        <v>7.4557103854752005E-2</v>
      </c>
    </row>
    <row r="301" spans="3:9" s="1" customFormat="1" ht="12.75" customHeight="1" x14ac:dyDescent="0.15">
      <c r="C301" s="79" t="s">
        <v>3400</v>
      </c>
      <c r="D301" s="10">
        <v>298</v>
      </c>
      <c r="E301" s="10">
        <v>37</v>
      </c>
      <c r="F301" s="10">
        <v>335</v>
      </c>
      <c r="G301" s="80">
        <v>2.97429945765945E-2</v>
      </c>
      <c r="H301" s="80">
        <v>3.6929221454161001E-3</v>
      </c>
      <c r="I301" s="80">
        <v>3.34359167220106E-2</v>
      </c>
    </row>
    <row r="302" spans="3:9" s="1" customFormat="1" ht="12.75" customHeight="1" x14ac:dyDescent="0.15">
      <c r="C302" s="79" t="s">
        <v>3401</v>
      </c>
      <c r="D302" s="8">
        <v>2581</v>
      </c>
      <c r="E302" s="8">
        <v>118</v>
      </c>
      <c r="F302" s="8">
        <v>2699</v>
      </c>
      <c r="G302" s="80">
        <v>0.25760627181943102</v>
      </c>
      <c r="H302" s="80">
        <v>1.1777427382678399E-2</v>
      </c>
      <c r="I302" s="80">
        <v>0.26938369920210897</v>
      </c>
    </row>
    <row r="303" spans="3:9" s="1" customFormat="1" ht="12.75" customHeight="1" x14ac:dyDescent="0.15">
      <c r="C303" s="79" t="s">
        <v>3402</v>
      </c>
      <c r="D303" s="10">
        <v>854</v>
      </c>
      <c r="E303" s="10">
        <v>72</v>
      </c>
      <c r="F303" s="10">
        <v>926</v>
      </c>
      <c r="G303" s="80">
        <v>8.5236635464468802E-2</v>
      </c>
      <c r="H303" s="80">
        <v>7.18622687756646E-3</v>
      </c>
      <c r="I303" s="80">
        <v>9.2422862342035297E-2</v>
      </c>
    </row>
    <row r="304" spans="3:9" s="1" customFormat="1" ht="12.75" customHeight="1" x14ac:dyDescent="0.15">
      <c r="C304" s="79" t="s">
        <v>3403</v>
      </c>
      <c r="D304" s="8">
        <v>2047</v>
      </c>
      <c r="E304" s="8">
        <v>163</v>
      </c>
      <c r="F304" s="8">
        <v>2210</v>
      </c>
      <c r="G304" s="80">
        <v>0.20430842247747999</v>
      </c>
      <c r="H304" s="80">
        <v>1.6268819181157398E-2</v>
      </c>
      <c r="I304" s="80">
        <v>0.22057724165863701</v>
      </c>
    </row>
    <row r="305" spans="3:9" s="1" customFormat="1" ht="12.75" customHeight="1" x14ac:dyDescent="0.15">
      <c r="C305" s="79" t="s">
        <v>3404</v>
      </c>
      <c r="D305" s="10">
        <v>37</v>
      </c>
      <c r="E305" s="10">
        <v>2</v>
      </c>
      <c r="F305" s="10">
        <v>39</v>
      </c>
      <c r="G305" s="80">
        <v>3.6929221454161001E-3</v>
      </c>
      <c r="H305" s="80">
        <v>1.99617413265735E-4</v>
      </c>
      <c r="I305" s="80">
        <v>3.8925395586818299E-3</v>
      </c>
    </row>
    <row r="306" spans="3:9" s="1" customFormat="1" ht="12.75" customHeight="1" x14ac:dyDescent="0.15">
      <c r="C306" s="79" t="s">
        <v>3405</v>
      </c>
      <c r="D306" s="8">
        <v>278</v>
      </c>
      <c r="E306" s="8">
        <v>14</v>
      </c>
      <c r="F306" s="8">
        <v>292</v>
      </c>
      <c r="G306" s="80">
        <v>2.7746820443937101E-2</v>
      </c>
      <c r="H306" s="80">
        <v>1.39732189286014E-3</v>
      </c>
      <c r="I306" s="80">
        <v>2.91441423367973E-2</v>
      </c>
    </row>
    <row r="307" spans="3:9" s="1" customFormat="1" ht="12.75" customHeight="1" x14ac:dyDescent="0.15">
      <c r="C307" s="79" t="s">
        <v>3406</v>
      </c>
      <c r="D307" s="10">
        <v>199</v>
      </c>
      <c r="E307" s="10">
        <v>14</v>
      </c>
      <c r="F307" s="10">
        <v>213</v>
      </c>
      <c r="G307" s="80">
        <v>1.9861932619940601E-2</v>
      </c>
      <c r="H307" s="80">
        <v>1.39732189286014E-3</v>
      </c>
      <c r="I307" s="80">
        <v>2.12592545128008E-2</v>
      </c>
    </row>
    <row r="308" spans="3:9" s="1" customFormat="1" ht="12.75" customHeight="1" x14ac:dyDescent="0.15">
      <c r="C308" s="79" t="s">
        <v>3407</v>
      </c>
      <c r="D308" s="8">
        <v>665</v>
      </c>
      <c r="E308" s="8">
        <v>68</v>
      </c>
      <c r="F308" s="8">
        <v>733</v>
      </c>
      <c r="G308" s="80">
        <v>6.6372789910856905E-2</v>
      </c>
      <c r="H308" s="80">
        <v>6.78699205103499E-3</v>
      </c>
      <c r="I308" s="80">
        <v>7.3159781961891795E-2</v>
      </c>
    </row>
    <row r="309" spans="3:9" s="1" customFormat="1" ht="12.75" customHeight="1" x14ac:dyDescent="0.15">
      <c r="C309" s="79" t="s">
        <v>3408</v>
      </c>
      <c r="D309" s="10">
        <v>2198</v>
      </c>
      <c r="E309" s="10">
        <v>113</v>
      </c>
      <c r="F309" s="10">
        <v>2311</v>
      </c>
      <c r="G309" s="80">
        <v>0.21937953717904299</v>
      </c>
      <c r="H309" s="80">
        <v>1.1278383849514E-2</v>
      </c>
      <c r="I309" s="80">
        <v>0.23065792102855701</v>
      </c>
    </row>
    <row r="310" spans="3:9" s="1" customFormat="1" ht="12.75" customHeight="1" x14ac:dyDescent="0.15">
      <c r="C310" s="79" t="s">
        <v>2806</v>
      </c>
      <c r="D310" s="8">
        <v>14252</v>
      </c>
      <c r="E310" s="8">
        <v>422</v>
      </c>
      <c r="F310" s="8">
        <v>14674</v>
      </c>
      <c r="G310" s="80">
        <v>1.4224736869316299</v>
      </c>
      <c r="H310" s="80">
        <v>4.2119274199070099E-2</v>
      </c>
      <c r="I310" s="80">
        <v>1.4645929611307</v>
      </c>
    </row>
    <row r="311" spans="3:9" s="1" customFormat="1" ht="12.75" customHeight="1" x14ac:dyDescent="0.15">
      <c r="C311" s="79" t="s">
        <v>3409</v>
      </c>
      <c r="D311" s="10">
        <v>82</v>
      </c>
      <c r="E311" s="10">
        <v>6</v>
      </c>
      <c r="F311" s="10">
        <v>88</v>
      </c>
      <c r="G311" s="80">
        <v>8.1843139438951308E-3</v>
      </c>
      <c r="H311" s="80">
        <v>5.9885223979720497E-4</v>
      </c>
      <c r="I311" s="80">
        <v>8.7831661836923394E-3</v>
      </c>
    </row>
    <row r="312" spans="3:9" s="1" customFormat="1" ht="12.75" customHeight="1" x14ac:dyDescent="0.15">
      <c r="C312" s="79" t="s">
        <v>3410</v>
      </c>
      <c r="D312" s="8">
        <v>843</v>
      </c>
      <c r="E312" s="8">
        <v>112</v>
      </c>
      <c r="F312" s="8">
        <v>955</v>
      </c>
      <c r="G312" s="80">
        <v>8.41387396915073E-2</v>
      </c>
      <c r="H312" s="80">
        <v>1.11785751428812E-2</v>
      </c>
      <c r="I312" s="80">
        <v>9.5317314834388406E-2</v>
      </c>
    </row>
    <row r="313" spans="3:9" s="1" customFormat="1" ht="12.75" customHeight="1" x14ac:dyDescent="0.15">
      <c r="C313" s="79" t="s">
        <v>3411</v>
      </c>
      <c r="D313" s="10">
        <v>59</v>
      </c>
      <c r="E313" s="10">
        <v>1</v>
      </c>
      <c r="F313" s="10">
        <v>60</v>
      </c>
      <c r="G313" s="80">
        <v>5.8887136913391798E-3</v>
      </c>
      <c r="H313" s="80">
        <v>9.9808706632867404E-5</v>
      </c>
      <c r="I313" s="80">
        <v>5.9885223979720499E-3</v>
      </c>
    </row>
    <row r="314" spans="3:9" s="1" customFormat="1" ht="12.75" customHeight="1" x14ac:dyDescent="0.15">
      <c r="C314" s="79" t="s">
        <v>3412</v>
      </c>
      <c r="D314" s="8">
        <v>1802</v>
      </c>
      <c r="E314" s="8">
        <v>34</v>
      </c>
      <c r="F314" s="8">
        <v>1836</v>
      </c>
      <c r="G314" s="80">
        <v>0.17985528935242701</v>
      </c>
      <c r="H314" s="80">
        <v>3.3934960255174902E-3</v>
      </c>
      <c r="I314" s="80">
        <v>0.18324878537794501</v>
      </c>
    </row>
    <row r="315" spans="3:9" s="1" customFormat="1" ht="12.75" customHeight="1" x14ac:dyDescent="0.15">
      <c r="C315" s="79" t="s">
        <v>3069</v>
      </c>
      <c r="D315" s="10">
        <v>8856</v>
      </c>
      <c r="E315" s="10">
        <v>329</v>
      </c>
      <c r="F315" s="10">
        <v>9185</v>
      </c>
      <c r="G315" s="80">
        <v>0.88390590594067397</v>
      </c>
      <c r="H315" s="80">
        <v>3.28370644822134E-2</v>
      </c>
      <c r="I315" s="80">
        <v>0.91674297042288799</v>
      </c>
    </row>
    <row r="316" spans="3:9" s="1" customFormat="1" ht="12.75" customHeight="1" x14ac:dyDescent="0.15">
      <c r="C316" s="79" t="s">
        <v>3413</v>
      </c>
      <c r="D316" s="8">
        <v>148</v>
      </c>
      <c r="E316" s="8"/>
      <c r="F316" s="8">
        <v>148</v>
      </c>
      <c r="G316" s="80">
        <v>1.4771688581664401E-2</v>
      </c>
      <c r="H316" s="80"/>
      <c r="I316" s="80">
        <v>1.4771688581664401E-2</v>
      </c>
    </row>
    <row r="317" spans="3:9" s="1" customFormat="1" ht="12.75" customHeight="1" x14ac:dyDescent="0.15">
      <c r="C317" s="79" t="s">
        <v>3414</v>
      </c>
      <c r="D317" s="10">
        <v>620</v>
      </c>
      <c r="E317" s="10">
        <v>21</v>
      </c>
      <c r="F317" s="10">
        <v>641</v>
      </c>
      <c r="G317" s="80">
        <v>6.1881398112377799E-2</v>
      </c>
      <c r="H317" s="80">
        <v>2.0959828392902199E-3</v>
      </c>
      <c r="I317" s="80">
        <v>6.3977380951667995E-2</v>
      </c>
    </row>
    <row r="318" spans="3:9" s="1" customFormat="1" ht="12.75" customHeight="1" x14ac:dyDescent="0.15">
      <c r="C318" s="79" t="s">
        <v>3415</v>
      </c>
      <c r="D318" s="8">
        <v>592</v>
      </c>
      <c r="E318" s="8">
        <v>11</v>
      </c>
      <c r="F318" s="8">
        <v>603</v>
      </c>
      <c r="G318" s="80">
        <v>5.9086754326657498E-2</v>
      </c>
      <c r="H318" s="80">
        <v>1.09789577296154E-3</v>
      </c>
      <c r="I318" s="80">
        <v>6.0184650099619097E-2</v>
      </c>
    </row>
    <row r="319" spans="3:9" s="1" customFormat="1" ht="12.75" customHeight="1" x14ac:dyDescent="0.15">
      <c r="C319" s="79" t="s">
        <v>3416</v>
      </c>
      <c r="D319" s="10">
        <v>4492</v>
      </c>
      <c r="E319" s="10">
        <v>84</v>
      </c>
      <c r="F319" s="10">
        <v>4576</v>
      </c>
      <c r="G319" s="80">
        <v>0.44834071019484101</v>
      </c>
      <c r="H319" s="80">
        <v>8.3839313571608693E-3</v>
      </c>
      <c r="I319" s="80">
        <v>0.45672464155200099</v>
      </c>
    </row>
    <row r="320" spans="3:9" s="1" customFormat="1" ht="12.75" customHeight="1" x14ac:dyDescent="0.15">
      <c r="C320" s="79" t="s">
        <v>3417</v>
      </c>
      <c r="D320" s="8">
        <v>4717</v>
      </c>
      <c r="E320" s="8">
        <v>103</v>
      </c>
      <c r="F320" s="8">
        <v>4820</v>
      </c>
      <c r="G320" s="80">
        <v>0.47079766918723598</v>
      </c>
      <c r="H320" s="80">
        <v>1.0280296783185301E-2</v>
      </c>
      <c r="I320" s="80">
        <v>0.48107796597042102</v>
      </c>
    </row>
    <row r="321" spans="3:9" s="1" customFormat="1" ht="12.75" customHeight="1" x14ac:dyDescent="0.15">
      <c r="C321" s="79" t="s">
        <v>3418</v>
      </c>
      <c r="D321" s="10">
        <v>1443</v>
      </c>
      <c r="E321" s="10">
        <v>43</v>
      </c>
      <c r="F321" s="10">
        <v>1486</v>
      </c>
      <c r="G321" s="80">
        <v>0.14402396367122799</v>
      </c>
      <c r="H321" s="80">
        <v>4.2917743852133004E-3</v>
      </c>
      <c r="I321" s="80">
        <v>0.14831573805644099</v>
      </c>
    </row>
    <row r="322" spans="3:9" s="1" customFormat="1" ht="12.75" customHeight="1" x14ac:dyDescent="0.15">
      <c r="C322" s="79" t="s">
        <v>3419</v>
      </c>
      <c r="D322" s="8">
        <v>2109</v>
      </c>
      <c r="E322" s="8">
        <v>106</v>
      </c>
      <c r="F322" s="8">
        <v>2215</v>
      </c>
      <c r="G322" s="80">
        <v>0.21049656228871699</v>
      </c>
      <c r="H322" s="80">
        <v>1.0579722903084E-2</v>
      </c>
      <c r="I322" s="80">
        <v>0.221076285191801</v>
      </c>
    </row>
    <row r="323" spans="3:9" s="1" customFormat="1" ht="12.75" customHeight="1" x14ac:dyDescent="0.15">
      <c r="C323" s="79" t="s">
        <v>3420</v>
      </c>
      <c r="D323" s="10">
        <v>3765</v>
      </c>
      <c r="E323" s="10">
        <v>113</v>
      </c>
      <c r="F323" s="10">
        <v>3878</v>
      </c>
      <c r="G323" s="80">
        <v>0.37577978047274602</v>
      </c>
      <c r="H323" s="80">
        <v>1.1278383849514E-2</v>
      </c>
      <c r="I323" s="80">
        <v>0.38705816432225998</v>
      </c>
    </row>
    <row r="324" spans="3:9" s="1" customFormat="1" ht="12.75" customHeight="1" x14ac:dyDescent="0.15">
      <c r="C324" s="79" t="s">
        <v>3421</v>
      </c>
      <c r="D324" s="8">
        <v>508</v>
      </c>
      <c r="E324" s="8">
        <v>17</v>
      </c>
      <c r="F324" s="8">
        <v>525</v>
      </c>
      <c r="G324" s="80">
        <v>5.07028229694967E-2</v>
      </c>
      <c r="H324" s="80">
        <v>1.6967480127587501E-3</v>
      </c>
      <c r="I324" s="80">
        <v>5.2399570982255401E-2</v>
      </c>
    </row>
    <row r="325" spans="3:9" s="1" customFormat="1" ht="12.75" customHeight="1" x14ac:dyDescent="0.15">
      <c r="C325" s="79" t="s">
        <v>3422</v>
      </c>
      <c r="D325" s="10">
        <v>1283</v>
      </c>
      <c r="E325" s="10">
        <v>42</v>
      </c>
      <c r="F325" s="10">
        <v>1325</v>
      </c>
      <c r="G325" s="80">
        <v>0.128054570609969</v>
      </c>
      <c r="H325" s="80">
        <v>4.1919656785804303E-3</v>
      </c>
      <c r="I325" s="80">
        <v>0.13224653628854899</v>
      </c>
    </row>
    <row r="326" spans="3:9" s="1" customFormat="1" ht="12.75" customHeight="1" x14ac:dyDescent="0.15">
      <c r="C326" s="79" t="s">
        <v>3423</v>
      </c>
      <c r="D326" s="8">
        <v>171</v>
      </c>
      <c r="E326" s="8">
        <v>7</v>
      </c>
      <c r="F326" s="8">
        <v>178</v>
      </c>
      <c r="G326" s="80">
        <v>1.70672888342203E-2</v>
      </c>
      <c r="H326" s="80">
        <v>6.9866094643007204E-4</v>
      </c>
      <c r="I326" s="80">
        <v>1.7765949780650402E-2</v>
      </c>
    </row>
    <row r="327" spans="3:9" s="1" customFormat="1" ht="12.75" customHeight="1" x14ac:dyDescent="0.15">
      <c r="C327" s="79" t="s">
        <v>3424</v>
      </c>
      <c r="D327" s="10">
        <v>39</v>
      </c>
      <c r="E327" s="10">
        <v>4</v>
      </c>
      <c r="F327" s="10">
        <v>43</v>
      </c>
      <c r="G327" s="80">
        <v>3.8925395586818299E-3</v>
      </c>
      <c r="H327" s="80">
        <v>3.9923482653147E-4</v>
      </c>
      <c r="I327" s="80">
        <v>4.2917743852133004E-3</v>
      </c>
    </row>
    <row r="328" spans="3:9" s="1" customFormat="1" ht="12.75" customHeight="1" x14ac:dyDescent="0.15">
      <c r="C328" s="79" t="s">
        <v>3425</v>
      </c>
      <c r="D328" s="8">
        <v>115</v>
      </c>
      <c r="E328" s="8">
        <v>5</v>
      </c>
      <c r="F328" s="8">
        <v>120</v>
      </c>
      <c r="G328" s="80">
        <v>1.1478001262779799E-2</v>
      </c>
      <c r="H328" s="80">
        <v>4.9904353316433702E-4</v>
      </c>
      <c r="I328" s="80">
        <v>1.19770447959441E-2</v>
      </c>
    </row>
    <row r="329" spans="3:9" s="1" customFormat="1" ht="12.75" customHeight="1" x14ac:dyDescent="0.15">
      <c r="C329" s="79" t="s">
        <v>3426</v>
      </c>
      <c r="D329" s="10">
        <v>3</v>
      </c>
      <c r="E329" s="10"/>
      <c r="F329" s="10">
        <v>3</v>
      </c>
      <c r="G329" s="80">
        <v>2.99426119898602E-4</v>
      </c>
      <c r="H329" s="80"/>
      <c r="I329" s="80">
        <v>2.99426119898602E-4</v>
      </c>
    </row>
    <row r="330" spans="3:9" s="1" customFormat="1" ht="12.75" customHeight="1" x14ac:dyDescent="0.15">
      <c r="C330" s="79" t="s">
        <v>3427</v>
      </c>
      <c r="D330" s="8">
        <v>1021</v>
      </c>
      <c r="E330" s="8">
        <v>46</v>
      </c>
      <c r="F330" s="8">
        <v>1067</v>
      </c>
      <c r="G330" s="80">
        <v>0.101904689472158</v>
      </c>
      <c r="H330" s="80">
        <v>4.5912005051119004E-3</v>
      </c>
      <c r="I330" s="80">
        <v>0.10649588997727</v>
      </c>
    </row>
    <row r="331" spans="3:9" s="1" customFormat="1" ht="12.75" customHeight="1" x14ac:dyDescent="0.15">
      <c r="C331" s="79" t="s">
        <v>3428</v>
      </c>
      <c r="D331" s="10">
        <v>2214</v>
      </c>
      <c r="E331" s="10">
        <v>42</v>
      </c>
      <c r="F331" s="10">
        <v>2256</v>
      </c>
      <c r="G331" s="80">
        <v>0.22097647648516899</v>
      </c>
      <c r="H331" s="80">
        <v>4.1919656785804303E-3</v>
      </c>
      <c r="I331" s="80">
        <v>0.22516844216374901</v>
      </c>
    </row>
    <row r="332" spans="3:9" s="1" customFormat="1" ht="12.75" customHeight="1" x14ac:dyDescent="0.15">
      <c r="C332" s="79" t="s">
        <v>3429</v>
      </c>
      <c r="D332" s="8">
        <v>414</v>
      </c>
      <c r="E332" s="8">
        <v>41</v>
      </c>
      <c r="F332" s="8">
        <v>455</v>
      </c>
      <c r="G332" s="80">
        <v>4.1320804546007103E-2</v>
      </c>
      <c r="H332" s="80">
        <v>4.0921569719475697E-3</v>
      </c>
      <c r="I332" s="80">
        <v>4.5412961517954702E-2</v>
      </c>
    </row>
    <row r="333" spans="3:9" s="1" customFormat="1" ht="12.75" customHeight="1" x14ac:dyDescent="0.15">
      <c r="C333" s="79" t="s">
        <v>3430</v>
      </c>
      <c r="D333" s="10">
        <v>404</v>
      </c>
      <c r="E333" s="10">
        <v>44</v>
      </c>
      <c r="F333" s="10">
        <v>448</v>
      </c>
      <c r="G333" s="80">
        <v>4.0322717479678402E-2</v>
      </c>
      <c r="H333" s="80">
        <v>4.3915830918461697E-3</v>
      </c>
      <c r="I333" s="80">
        <v>4.4714300571524597E-2</v>
      </c>
    </row>
    <row r="334" spans="3:9" s="1" customFormat="1" ht="12.75" customHeight="1" x14ac:dyDescent="0.15">
      <c r="C334" s="79" t="s">
        <v>2815</v>
      </c>
      <c r="D334" s="8">
        <v>2985</v>
      </c>
      <c r="E334" s="8">
        <v>176</v>
      </c>
      <c r="F334" s="8">
        <v>3161</v>
      </c>
      <c r="G334" s="80">
        <v>0.29792898929910899</v>
      </c>
      <c r="H334" s="80">
        <v>1.75663323673847E-2</v>
      </c>
      <c r="I334" s="80">
        <v>0.31549532166649402</v>
      </c>
    </row>
    <row r="335" spans="3:9" s="1" customFormat="1" ht="12.75" customHeight="1" x14ac:dyDescent="0.15">
      <c r="C335" s="79" t="s">
        <v>3431</v>
      </c>
      <c r="D335" s="10">
        <v>402</v>
      </c>
      <c r="E335" s="10">
        <v>21</v>
      </c>
      <c r="F335" s="10">
        <v>423</v>
      </c>
      <c r="G335" s="80">
        <v>4.0123100066412697E-2</v>
      </c>
      <c r="H335" s="80">
        <v>2.0959828392902199E-3</v>
      </c>
      <c r="I335" s="80">
        <v>4.22190829057029E-2</v>
      </c>
    </row>
    <row r="336" spans="3:9" s="1" customFormat="1" ht="12.75" customHeight="1" x14ac:dyDescent="0.15">
      <c r="C336" s="79" t="s">
        <v>2824</v>
      </c>
      <c r="D336" s="8">
        <v>5879</v>
      </c>
      <c r="E336" s="8">
        <v>226</v>
      </c>
      <c r="F336" s="8">
        <v>6105</v>
      </c>
      <c r="G336" s="80">
        <v>0.586775386294628</v>
      </c>
      <c r="H336" s="80">
        <v>2.2556767699028001E-2</v>
      </c>
      <c r="I336" s="80">
        <v>0.60933215399365603</v>
      </c>
    </row>
    <row r="337" spans="3:9" s="1" customFormat="1" ht="12.75" customHeight="1" x14ac:dyDescent="0.15">
      <c r="C337" s="79" t="s">
        <v>3432</v>
      </c>
      <c r="D337" s="10">
        <v>456</v>
      </c>
      <c r="E337" s="10">
        <v>24</v>
      </c>
      <c r="F337" s="10">
        <v>480</v>
      </c>
      <c r="G337" s="80">
        <v>4.55127702245876E-2</v>
      </c>
      <c r="H337" s="80">
        <v>2.3954089591888199E-3</v>
      </c>
      <c r="I337" s="80">
        <v>4.7908179183776399E-2</v>
      </c>
    </row>
    <row r="338" spans="3:9" s="1" customFormat="1" ht="12.75" customHeight="1" x14ac:dyDescent="0.15">
      <c r="C338" s="79" t="s">
        <v>3433</v>
      </c>
      <c r="D338" s="8">
        <v>1760</v>
      </c>
      <c r="E338" s="8">
        <v>56</v>
      </c>
      <c r="F338" s="8">
        <v>1816</v>
      </c>
      <c r="G338" s="80">
        <v>0.17566332367384699</v>
      </c>
      <c r="H338" s="80">
        <v>5.5892875714405798E-3</v>
      </c>
      <c r="I338" s="80">
        <v>0.18125261124528699</v>
      </c>
    </row>
    <row r="339" spans="3:9" s="1" customFormat="1" ht="12.75" customHeight="1" x14ac:dyDescent="0.15">
      <c r="C339" s="79" t="s">
        <v>3434</v>
      </c>
      <c r="D339" s="10">
        <v>910</v>
      </c>
      <c r="E339" s="10">
        <v>59</v>
      </c>
      <c r="F339" s="10">
        <v>969</v>
      </c>
      <c r="G339" s="80">
        <v>9.0825923035909403E-2</v>
      </c>
      <c r="H339" s="80">
        <v>5.8887136913391798E-3</v>
      </c>
      <c r="I339" s="80">
        <v>9.6714636727248601E-2</v>
      </c>
    </row>
    <row r="340" spans="3:9" s="1" customFormat="1" ht="12.75" customHeight="1" x14ac:dyDescent="0.15">
      <c r="C340" s="79" t="s">
        <v>3435</v>
      </c>
      <c r="D340" s="8">
        <v>781</v>
      </c>
      <c r="E340" s="8">
        <v>93</v>
      </c>
      <c r="F340" s="8">
        <v>874</v>
      </c>
      <c r="G340" s="80">
        <v>7.7950599880269505E-2</v>
      </c>
      <c r="H340" s="80">
        <v>9.2822097168566708E-3</v>
      </c>
      <c r="I340" s="80">
        <v>8.7232809597126107E-2</v>
      </c>
    </row>
    <row r="341" spans="3:9" s="1" customFormat="1" ht="12.75" customHeight="1" x14ac:dyDescent="0.15">
      <c r="C341" s="79" t="s">
        <v>3436</v>
      </c>
      <c r="D341" s="10">
        <v>207</v>
      </c>
      <c r="E341" s="10">
        <v>15</v>
      </c>
      <c r="F341" s="10">
        <v>222</v>
      </c>
      <c r="G341" s="80">
        <v>2.06604022730036E-2</v>
      </c>
      <c r="H341" s="80">
        <v>1.4971305994930101E-3</v>
      </c>
      <c r="I341" s="80">
        <v>2.21575328724966E-2</v>
      </c>
    </row>
    <row r="342" spans="3:9" s="1" customFormat="1" ht="12.75" customHeight="1" x14ac:dyDescent="0.15">
      <c r="C342" s="79" t="s">
        <v>3437</v>
      </c>
      <c r="D342" s="8">
        <v>69</v>
      </c>
      <c r="E342" s="8">
        <v>10</v>
      </c>
      <c r="F342" s="8">
        <v>79</v>
      </c>
      <c r="G342" s="80">
        <v>6.8868007576678497E-3</v>
      </c>
      <c r="H342" s="80">
        <v>9.9808706632867404E-4</v>
      </c>
      <c r="I342" s="80">
        <v>7.8848878239965291E-3</v>
      </c>
    </row>
    <row r="343" spans="3:9" s="1" customFormat="1" ht="12.75" customHeight="1" x14ac:dyDescent="0.15">
      <c r="C343" s="79" t="s">
        <v>3438</v>
      </c>
      <c r="D343" s="10">
        <v>105</v>
      </c>
      <c r="E343" s="10">
        <v>4</v>
      </c>
      <c r="F343" s="10">
        <v>109</v>
      </c>
      <c r="G343" s="80">
        <v>1.04799141964511E-2</v>
      </c>
      <c r="H343" s="80">
        <v>3.9923482653147E-4</v>
      </c>
      <c r="I343" s="80">
        <v>1.08791490229826E-2</v>
      </c>
    </row>
    <row r="344" spans="3:9" s="1" customFormat="1" ht="12.75" customHeight="1" x14ac:dyDescent="0.15">
      <c r="C344" s="79" t="s">
        <v>3439</v>
      </c>
      <c r="D344" s="8">
        <v>242</v>
      </c>
      <c r="E344" s="8">
        <v>12</v>
      </c>
      <c r="F344" s="8">
        <v>254</v>
      </c>
      <c r="G344" s="80">
        <v>2.4153707005153902E-2</v>
      </c>
      <c r="H344" s="80">
        <v>1.1977044795944099E-3</v>
      </c>
      <c r="I344" s="80">
        <v>2.5351411484748301E-2</v>
      </c>
    </row>
    <row r="345" spans="3:9" s="1" customFormat="1" ht="12.75" customHeight="1" x14ac:dyDescent="0.15">
      <c r="C345" s="79" t="s">
        <v>3440</v>
      </c>
      <c r="D345" s="10">
        <v>241</v>
      </c>
      <c r="E345" s="10">
        <v>9</v>
      </c>
      <c r="F345" s="10">
        <v>250</v>
      </c>
      <c r="G345" s="80">
        <v>2.4053898298521101E-2</v>
      </c>
      <c r="H345" s="80">
        <v>8.9827835969580696E-4</v>
      </c>
      <c r="I345" s="80">
        <v>2.4952176658216901E-2</v>
      </c>
    </row>
    <row r="346" spans="3:9" s="1" customFormat="1" ht="12.75" customHeight="1" x14ac:dyDescent="0.15">
      <c r="C346" s="79" t="s">
        <v>3441</v>
      </c>
      <c r="D346" s="8">
        <v>626</v>
      </c>
      <c r="E346" s="8">
        <v>7</v>
      </c>
      <c r="F346" s="8">
        <v>633</v>
      </c>
      <c r="G346" s="80">
        <v>6.2480250352174999E-2</v>
      </c>
      <c r="H346" s="80">
        <v>6.9866094643007204E-4</v>
      </c>
      <c r="I346" s="80">
        <v>6.3178911298605103E-2</v>
      </c>
    </row>
    <row r="347" spans="3:9" s="1" customFormat="1" ht="12.75" customHeight="1" x14ac:dyDescent="0.15">
      <c r="C347" s="79" t="s">
        <v>3442</v>
      </c>
      <c r="D347" s="10">
        <v>101</v>
      </c>
      <c r="E347" s="10">
        <v>15</v>
      </c>
      <c r="F347" s="10">
        <v>116</v>
      </c>
      <c r="G347" s="80">
        <v>1.0080679369919601E-2</v>
      </c>
      <c r="H347" s="80">
        <v>1.4971305994930101E-3</v>
      </c>
      <c r="I347" s="80">
        <v>1.15778099694126E-2</v>
      </c>
    </row>
    <row r="348" spans="3:9" s="1" customFormat="1" ht="12.75" customHeight="1" x14ac:dyDescent="0.15">
      <c r="C348" s="79" t="s">
        <v>3443</v>
      </c>
      <c r="D348" s="8">
        <v>369</v>
      </c>
      <c r="E348" s="8">
        <v>9</v>
      </c>
      <c r="F348" s="8">
        <v>378</v>
      </c>
      <c r="G348" s="80">
        <v>3.6829412747528101E-2</v>
      </c>
      <c r="H348" s="80">
        <v>8.9827835969580696E-4</v>
      </c>
      <c r="I348" s="80">
        <v>3.7727691107223897E-2</v>
      </c>
    </row>
    <row r="349" spans="3:9" s="1" customFormat="1" ht="12.75" customHeight="1" x14ac:dyDescent="0.15">
      <c r="C349" s="79" t="s">
        <v>3444</v>
      </c>
      <c r="D349" s="10">
        <v>1140</v>
      </c>
      <c r="E349" s="10">
        <v>38</v>
      </c>
      <c r="F349" s="10">
        <v>1178</v>
      </c>
      <c r="G349" s="80">
        <v>0.113781925561469</v>
      </c>
      <c r="H349" s="80">
        <v>3.7927308520489598E-3</v>
      </c>
      <c r="I349" s="80">
        <v>0.117574656413518</v>
      </c>
    </row>
    <row r="350" spans="3:9" s="1" customFormat="1" ht="12.75" customHeight="1" x14ac:dyDescent="0.15">
      <c r="C350" s="79" t="s">
        <v>3445</v>
      </c>
      <c r="D350" s="8">
        <v>372</v>
      </c>
      <c r="E350" s="8">
        <v>29</v>
      </c>
      <c r="F350" s="8">
        <v>401</v>
      </c>
      <c r="G350" s="80">
        <v>3.7128838867426697E-2</v>
      </c>
      <c r="H350" s="80">
        <v>2.89445249235316E-3</v>
      </c>
      <c r="I350" s="80">
        <v>4.0023291359779903E-2</v>
      </c>
    </row>
    <row r="351" spans="3:9" s="1" customFormat="1" ht="12.75" customHeight="1" x14ac:dyDescent="0.15">
      <c r="C351" s="79" t="s">
        <v>3446</v>
      </c>
      <c r="D351" s="10">
        <v>819</v>
      </c>
      <c r="E351" s="10">
        <v>42</v>
      </c>
      <c r="F351" s="10">
        <v>861</v>
      </c>
      <c r="G351" s="80">
        <v>8.17433307323185E-2</v>
      </c>
      <c r="H351" s="80">
        <v>4.1919656785804303E-3</v>
      </c>
      <c r="I351" s="80">
        <v>8.5935296410898906E-2</v>
      </c>
    </row>
    <row r="352" spans="3:9" s="1" customFormat="1" ht="12.75" customHeight="1" x14ac:dyDescent="0.15">
      <c r="C352" s="79" t="s">
        <v>3447</v>
      </c>
      <c r="D352" s="8">
        <v>86</v>
      </c>
      <c r="E352" s="8">
        <v>1</v>
      </c>
      <c r="F352" s="8">
        <v>87</v>
      </c>
      <c r="G352" s="80">
        <v>8.5835487704266009E-3</v>
      </c>
      <c r="H352" s="80">
        <v>9.9808706632867404E-5</v>
      </c>
      <c r="I352" s="80">
        <v>8.6833574770594692E-3</v>
      </c>
    </row>
    <row r="353" spans="3:9" s="1" customFormat="1" ht="12.75" customHeight="1" x14ac:dyDescent="0.15">
      <c r="C353" s="79" t="s">
        <v>3448</v>
      </c>
      <c r="D353" s="10">
        <v>906</v>
      </c>
      <c r="E353" s="10">
        <v>15</v>
      </c>
      <c r="F353" s="10">
        <v>921</v>
      </c>
      <c r="G353" s="80">
        <v>9.0426688209377895E-2</v>
      </c>
      <c r="H353" s="80">
        <v>1.4971305994930101E-3</v>
      </c>
      <c r="I353" s="80">
        <v>9.1923818808870905E-2</v>
      </c>
    </row>
    <row r="354" spans="3:9" s="1" customFormat="1" ht="12.75" customHeight="1" x14ac:dyDescent="0.15">
      <c r="C354" s="79" t="s">
        <v>3449</v>
      </c>
      <c r="D354" s="8">
        <v>1227</v>
      </c>
      <c r="E354" s="8">
        <v>50</v>
      </c>
      <c r="F354" s="8">
        <v>1277</v>
      </c>
      <c r="G354" s="80">
        <v>0.12246528303852799</v>
      </c>
      <c r="H354" s="80">
        <v>4.9904353316433704E-3</v>
      </c>
      <c r="I354" s="80">
        <v>0.127455718370172</v>
      </c>
    </row>
    <row r="355" spans="3:9" s="1" customFormat="1" ht="12.75" customHeight="1" x14ac:dyDescent="0.15">
      <c r="C355" s="79" t="s">
        <v>3450</v>
      </c>
      <c r="D355" s="10">
        <v>844</v>
      </c>
      <c r="E355" s="10">
        <v>17</v>
      </c>
      <c r="F355" s="10">
        <v>861</v>
      </c>
      <c r="G355" s="80">
        <v>8.4238548398140101E-2</v>
      </c>
      <c r="H355" s="80">
        <v>1.6967480127587501E-3</v>
      </c>
      <c r="I355" s="80">
        <v>8.5935296410898906E-2</v>
      </c>
    </row>
    <row r="356" spans="3:9" s="1" customFormat="1" ht="12.75" customHeight="1" x14ac:dyDescent="0.15">
      <c r="C356" s="79" t="s">
        <v>3451</v>
      </c>
      <c r="D356" s="8">
        <v>641</v>
      </c>
      <c r="E356" s="8">
        <v>25</v>
      </c>
      <c r="F356" s="8">
        <v>666</v>
      </c>
      <c r="G356" s="80">
        <v>6.3977380951667995E-2</v>
      </c>
      <c r="H356" s="80">
        <v>2.49521766582169E-3</v>
      </c>
      <c r="I356" s="80">
        <v>6.6472598617489706E-2</v>
      </c>
    </row>
    <row r="357" spans="3:9" s="1" customFormat="1" ht="12.75" customHeight="1" x14ac:dyDescent="0.15">
      <c r="C357" s="79" t="s">
        <v>2794</v>
      </c>
      <c r="D357" s="10">
        <v>14985</v>
      </c>
      <c r="E357" s="10">
        <v>616</v>
      </c>
      <c r="F357" s="10">
        <v>15601</v>
      </c>
      <c r="G357" s="80">
        <v>1.49563346889352</v>
      </c>
      <c r="H357" s="80">
        <v>6.1482163285846297E-2</v>
      </c>
      <c r="I357" s="80">
        <v>1.55711563217937</v>
      </c>
    </row>
    <row r="358" spans="3:9" s="1" customFormat="1" ht="12.75" customHeight="1" x14ac:dyDescent="0.15">
      <c r="C358" s="79" t="s">
        <v>3452</v>
      </c>
      <c r="D358" s="8">
        <v>1124</v>
      </c>
      <c r="E358" s="8">
        <v>60</v>
      </c>
      <c r="F358" s="8">
        <v>1184</v>
      </c>
      <c r="G358" s="80">
        <v>0.112184986255343</v>
      </c>
      <c r="H358" s="80">
        <v>5.9885223979720499E-3</v>
      </c>
      <c r="I358" s="80">
        <v>0.118173508653315</v>
      </c>
    </row>
    <row r="359" spans="3:9" s="1" customFormat="1" ht="12.75" customHeight="1" x14ac:dyDescent="0.15">
      <c r="C359" s="79" t="s">
        <v>3453</v>
      </c>
      <c r="D359" s="10">
        <v>538</v>
      </c>
      <c r="E359" s="10">
        <v>24</v>
      </c>
      <c r="F359" s="10">
        <v>562</v>
      </c>
      <c r="G359" s="80">
        <v>5.3697084168482699E-2</v>
      </c>
      <c r="H359" s="80">
        <v>2.3954089591888199E-3</v>
      </c>
      <c r="I359" s="80">
        <v>5.6092493127671499E-2</v>
      </c>
    </row>
    <row r="360" spans="3:9" s="1" customFormat="1" ht="12.75" customHeight="1" x14ac:dyDescent="0.15">
      <c r="C360" s="79" t="s">
        <v>3454</v>
      </c>
      <c r="D360" s="8">
        <v>141</v>
      </c>
      <c r="E360" s="8">
        <v>5</v>
      </c>
      <c r="F360" s="8">
        <v>146</v>
      </c>
      <c r="G360" s="80">
        <v>1.4073027635234299E-2</v>
      </c>
      <c r="H360" s="80">
        <v>4.9904353316433702E-4</v>
      </c>
      <c r="I360" s="80">
        <v>1.45720711683986E-2</v>
      </c>
    </row>
    <row r="361" spans="3:9" s="1" customFormat="1" ht="12.75" customHeight="1" x14ac:dyDescent="0.15">
      <c r="C361" s="79" t="s">
        <v>3455</v>
      </c>
      <c r="D361" s="10">
        <v>113</v>
      </c>
      <c r="E361" s="10">
        <v>2</v>
      </c>
      <c r="F361" s="10">
        <v>115</v>
      </c>
      <c r="G361" s="80">
        <v>1.1278383849514E-2</v>
      </c>
      <c r="H361" s="80">
        <v>1.99617413265735E-4</v>
      </c>
      <c r="I361" s="80">
        <v>1.1478001262779799E-2</v>
      </c>
    </row>
    <row r="362" spans="3:9" s="1" customFormat="1" ht="12.75" customHeight="1" x14ac:dyDescent="0.15">
      <c r="C362" s="79" t="s">
        <v>3456</v>
      </c>
      <c r="D362" s="8">
        <v>466</v>
      </c>
      <c r="E362" s="8">
        <v>53</v>
      </c>
      <c r="F362" s="8">
        <v>519</v>
      </c>
      <c r="G362" s="80">
        <v>4.6510857290916197E-2</v>
      </c>
      <c r="H362" s="80">
        <v>5.2898614515419703E-3</v>
      </c>
      <c r="I362" s="80">
        <v>5.1800718742458202E-2</v>
      </c>
    </row>
    <row r="363" spans="3:9" s="1" customFormat="1" ht="12.75" customHeight="1" x14ac:dyDescent="0.15">
      <c r="C363" s="79" t="s">
        <v>2807</v>
      </c>
      <c r="D363" s="10">
        <v>450</v>
      </c>
      <c r="E363" s="10">
        <v>47</v>
      </c>
      <c r="F363" s="10">
        <v>497</v>
      </c>
      <c r="G363" s="80">
        <v>4.49139179847904E-2</v>
      </c>
      <c r="H363" s="80">
        <v>4.6910092117447696E-3</v>
      </c>
      <c r="I363" s="80">
        <v>4.9604927196535101E-2</v>
      </c>
    </row>
    <row r="364" spans="3:9" s="1" customFormat="1" ht="12.75" customHeight="1" x14ac:dyDescent="0.15">
      <c r="C364" s="79" t="s">
        <v>3457</v>
      </c>
      <c r="D364" s="8">
        <v>290</v>
      </c>
      <c r="E364" s="8">
        <v>10</v>
      </c>
      <c r="F364" s="8">
        <v>300</v>
      </c>
      <c r="G364" s="80">
        <v>2.8944524923531601E-2</v>
      </c>
      <c r="H364" s="80">
        <v>9.9808706632867404E-4</v>
      </c>
      <c r="I364" s="80">
        <v>2.9942611989860202E-2</v>
      </c>
    </row>
    <row r="365" spans="3:9" s="1" customFormat="1" ht="12.75" customHeight="1" x14ac:dyDescent="0.15">
      <c r="C365" s="79" t="s">
        <v>3458</v>
      </c>
      <c r="D365" s="10">
        <v>265</v>
      </c>
      <c r="E365" s="10">
        <v>5</v>
      </c>
      <c r="F365" s="10">
        <v>270</v>
      </c>
      <c r="G365" s="80">
        <v>2.64493072577099E-2</v>
      </c>
      <c r="H365" s="80">
        <v>4.9904353316433702E-4</v>
      </c>
      <c r="I365" s="80">
        <v>2.6948350790874199E-2</v>
      </c>
    </row>
    <row r="366" spans="3:9" s="1" customFormat="1" ht="12.75" customHeight="1" x14ac:dyDescent="0.15">
      <c r="C366" s="79" t="s">
        <v>3459</v>
      </c>
      <c r="D366" s="8">
        <v>458</v>
      </c>
      <c r="E366" s="8">
        <v>27</v>
      </c>
      <c r="F366" s="8">
        <v>485</v>
      </c>
      <c r="G366" s="80">
        <v>4.5712387637853298E-2</v>
      </c>
      <c r="H366" s="80">
        <v>2.6948350790874198E-3</v>
      </c>
      <c r="I366" s="80">
        <v>4.8407222716940701E-2</v>
      </c>
    </row>
    <row r="367" spans="3:9" s="1" customFormat="1" ht="12.75" customHeight="1" x14ac:dyDescent="0.15">
      <c r="C367" s="79" t="s">
        <v>3460</v>
      </c>
      <c r="D367" s="10">
        <v>1501</v>
      </c>
      <c r="E367" s="10">
        <v>78</v>
      </c>
      <c r="F367" s="10">
        <v>1579</v>
      </c>
      <c r="G367" s="80">
        <v>0.14981286865593399</v>
      </c>
      <c r="H367" s="80">
        <v>7.7850791173636599E-3</v>
      </c>
      <c r="I367" s="80">
        <v>0.157597947773298</v>
      </c>
    </row>
    <row r="368" spans="3:9" s="1" customFormat="1" ht="12.75" customHeight="1" x14ac:dyDescent="0.15">
      <c r="C368" s="79" t="s">
        <v>3461</v>
      </c>
      <c r="D368" s="8">
        <v>1235</v>
      </c>
      <c r="E368" s="8">
        <v>45</v>
      </c>
      <c r="F368" s="8">
        <v>1280</v>
      </c>
      <c r="G368" s="80">
        <v>0.123263752691591</v>
      </c>
      <c r="H368" s="80">
        <v>4.4913917984790398E-3</v>
      </c>
      <c r="I368" s="80">
        <v>0.12775514449007</v>
      </c>
    </row>
    <row r="369" spans="3:9" s="1" customFormat="1" ht="12.75" customHeight="1" x14ac:dyDescent="0.15">
      <c r="C369" s="79" t="s">
        <v>2823</v>
      </c>
      <c r="D369" s="10">
        <v>17597</v>
      </c>
      <c r="E369" s="10">
        <v>571</v>
      </c>
      <c r="F369" s="10">
        <v>18168</v>
      </c>
      <c r="G369" s="80">
        <v>1.75633381061857</v>
      </c>
      <c r="H369" s="80">
        <v>5.6990771487367302E-2</v>
      </c>
      <c r="I369" s="80">
        <v>1.8133245821059401</v>
      </c>
    </row>
    <row r="370" spans="3:9" s="1" customFormat="1" ht="12.75" customHeight="1" x14ac:dyDescent="0.15">
      <c r="C370" s="79" t="s">
        <v>3462</v>
      </c>
      <c r="D370" s="8">
        <v>3143</v>
      </c>
      <c r="E370" s="8">
        <v>79</v>
      </c>
      <c r="F370" s="8">
        <v>3222</v>
      </c>
      <c r="G370" s="80">
        <v>0.31369876494710203</v>
      </c>
      <c r="H370" s="80">
        <v>7.8848878239965291E-3</v>
      </c>
      <c r="I370" s="80">
        <v>0.32158365277109902</v>
      </c>
    </row>
    <row r="371" spans="3:9" s="1" customFormat="1" ht="12.75" customHeight="1" x14ac:dyDescent="0.15">
      <c r="C371" s="79" t="s">
        <v>2796</v>
      </c>
      <c r="D371" s="10">
        <v>49929</v>
      </c>
      <c r="E371" s="10">
        <v>1185</v>
      </c>
      <c r="F371" s="10">
        <v>51114</v>
      </c>
      <c r="G371" s="80">
        <v>4.9833489134724402</v>
      </c>
      <c r="H371" s="80">
        <v>0.118273317359948</v>
      </c>
      <c r="I371" s="80">
        <v>5.1016222308323904</v>
      </c>
    </row>
    <row r="372" spans="3:9" s="1" customFormat="1" ht="12.75" customHeight="1" x14ac:dyDescent="0.15">
      <c r="C372" s="79" t="s">
        <v>3463</v>
      </c>
      <c r="D372" s="8">
        <v>617</v>
      </c>
      <c r="E372" s="8">
        <v>17</v>
      </c>
      <c r="F372" s="8">
        <v>634</v>
      </c>
      <c r="G372" s="80">
        <v>6.1581971992479202E-2</v>
      </c>
      <c r="H372" s="80">
        <v>1.6967480127587501E-3</v>
      </c>
      <c r="I372" s="80">
        <v>6.3278720005238001E-2</v>
      </c>
    </row>
    <row r="373" spans="3:9" s="1" customFormat="1" ht="12.75" customHeight="1" x14ac:dyDescent="0.15">
      <c r="C373" s="79" t="s">
        <v>3464</v>
      </c>
      <c r="D373" s="10">
        <v>49</v>
      </c>
      <c r="E373" s="10">
        <v>6</v>
      </c>
      <c r="F373" s="10">
        <v>55</v>
      </c>
      <c r="G373" s="80">
        <v>4.8906266250105098E-3</v>
      </c>
      <c r="H373" s="80">
        <v>5.9885223979720497E-4</v>
      </c>
      <c r="I373" s="80">
        <v>5.4894788648077097E-3</v>
      </c>
    </row>
    <row r="374" spans="3:9" s="1" customFormat="1" ht="12.75" customHeight="1" x14ac:dyDescent="0.15">
      <c r="C374" s="79" t="s">
        <v>3465</v>
      </c>
      <c r="D374" s="8">
        <v>806</v>
      </c>
      <c r="E374" s="8">
        <v>10</v>
      </c>
      <c r="F374" s="8">
        <v>816</v>
      </c>
      <c r="G374" s="80">
        <v>8.0445817546091203E-2</v>
      </c>
      <c r="H374" s="80">
        <v>9.9808706632867404E-4</v>
      </c>
      <c r="I374" s="80">
        <v>8.1443904612419807E-2</v>
      </c>
    </row>
    <row r="375" spans="3:9" s="1" customFormat="1" ht="12.75" customHeight="1" x14ac:dyDescent="0.15">
      <c r="C375" s="79" t="s">
        <v>3466</v>
      </c>
      <c r="D375" s="10">
        <v>337</v>
      </c>
      <c r="E375" s="10">
        <v>15</v>
      </c>
      <c r="F375" s="10">
        <v>352</v>
      </c>
      <c r="G375" s="80">
        <v>3.3635534135276299E-2</v>
      </c>
      <c r="H375" s="80">
        <v>1.4971305994930101E-3</v>
      </c>
      <c r="I375" s="80">
        <v>3.5132664734769302E-2</v>
      </c>
    </row>
    <row r="376" spans="3:9" s="1" customFormat="1" ht="12.75" customHeight="1" x14ac:dyDescent="0.15">
      <c r="C376" s="79" t="s">
        <v>3467</v>
      </c>
      <c r="D376" s="8">
        <v>1097</v>
      </c>
      <c r="E376" s="8">
        <v>44</v>
      </c>
      <c r="F376" s="8">
        <v>1141</v>
      </c>
      <c r="G376" s="80">
        <v>0.109490151176256</v>
      </c>
      <c r="H376" s="80">
        <v>4.3915830918461697E-3</v>
      </c>
      <c r="I376" s="80">
        <v>0.113881734268102</v>
      </c>
    </row>
    <row r="377" spans="3:9" s="1" customFormat="1" ht="12.75" customHeight="1" x14ac:dyDescent="0.15">
      <c r="C377" s="79" t="s">
        <v>3468</v>
      </c>
      <c r="D377" s="10">
        <v>2087</v>
      </c>
      <c r="E377" s="10">
        <v>146</v>
      </c>
      <c r="F377" s="10">
        <v>2233</v>
      </c>
      <c r="G377" s="80">
        <v>0.20830077074279399</v>
      </c>
      <c r="H377" s="80">
        <v>1.45720711683986E-2</v>
      </c>
      <c r="I377" s="80">
        <v>0.222872841911193</v>
      </c>
    </row>
    <row r="378" spans="3:9" s="1" customFormat="1" ht="12.75" customHeight="1" x14ac:dyDescent="0.15">
      <c r="C378" s="79" t="s">
        <v>3469</v>
      </c>
      <c r="D378" s="8">
        <v>1991</v>
      </c>
      <c r="E378" s="8">
        <v>111</v>
      </c>
      <c r="F378" s="8">
        <v>2102</v>
      </c>
      <c r="G378" s="80">
        <v>0.19871913490603901</v>
      </c>
      <c r="H378" s="80">
        <v>1.10787664362483E-2</v>
      </c>
      <c r="I378" s="80">
        <v>0.20979790134228701</v>
      </c>
    </row>
    <row r="379" spans="3:9" s="1" customFormat="1" ht="12.75" customHeight="1" x14ac:dyDescent="0.15">
      <c r="C379" s="79" t="s">
        <v>3470</v>
      </c>
      <c r="D379" s="10">
        <v>2644</v>
      </c>
      <c r="E379" s="10">
        <v>193</v>
      </c>
      <c r="F379" s="10">
        <v>2837</v>
      </c>
      <c r="G379" s="80">
        <v>0.26389422033730198</v>
      </c>
      <c r="H379" s="80">
        <v>1.9263080380143401E-2</v>
      </c>
      <c r="I379" s="80">
        <v>0.28315730071744499</v>
      </c>
    </row>
    <row r="380" spans="3:9" s="1" customFormat="1" ht="12.75" customHeight="1" x14ac:dyDescent="0.15">
      <c r="C380" s="79" t="s">
        <v>3471</v>
      </c>
      <c r="D380" s="8">
        <v>578</v>
      </c>
      <c r="E380" s="8">
        <v>28</v>
      </c>
      <c r="F380" s="8">
        <v>606</v>
      </c>
      <c r="G380" s="80">
        <v>5.76894324337974E-2</v>
      </c>
      <c r="H380" s="80">
        <v>2.7946437857202899E-3</v>
      </c>
      <c r="I380" s="80">
        <v>6.04840762195177E-2</v>
      </c>
    </row>
    <row r="381" spans="3:9" s="1" customFormat="1" ht="12.75" customHeight="1" x14ac:dyDescent="0.15">
      <c r="C381" s="79" t="s">
        <v>3472</v>
      </c>
      <c r="D381" s="10">
        <v>3199</v>
      </c>
      <c r="E381" s="10">
        <v>72</v>
      </c>
      <c r="F381" s="10">
        <v>3271</v>
      </c>
      <c r="G381" s="80">
        <v>0.31928805251854298</v>
      </c>
      <c r="H381" s="80">
        <v>7.18622687756646E-3</v>
      </c>
      <c r="I381" s="80">
        <v>0.32647427939610901</v>
      </c>
    </row>
    <row r="382" spans="3:9" s="1" customFormat="1" ht="12.75" customHeight="1" x14ac:dyDescent="0.15">
      <c r="C382" s="79" t="s">
        <v>3473</v>
      </c>
      <c r="D382" s="8">
        <v>2297</v>
      </c>
      <c r="E382" s="8">
        <v>61</v>
      </c>
      <c r="F382" s="8">
        <v>2358</v>
      </c>
      <c r="G382" s="80">
        <v>0.22926059913569699</v>
      </c>
      <c r="H382" s="80">
        <v>6.0883311046049096E-3</v>
      </c>
      <c r="I382" s="80">
        <v>0.23534893024030101</v>
      </c>
    </row>
    <row r="383" spans="3:9" s="1" customFormat="1" ht="12.75" customHeight="1" x14ac:dyDescent="0.15">
      <c r="C383" s="79" t="s">
        <v>3474</v>
      </c>
      <c r="D383" s="10">
        <v>678</v>
      </c>
      <c r="E383" s="10">
        <v>31</v>
      </c>
      <c r="F383" s="10">
        <v>709</v>
      </c>
      <c r="G383" s="80">
        <v>6.7670303097084106E-2</v>
      </c>
      <c r="H383" s="80">
        <v>3.0940699056188898E-3</v>
      </c>
      <c r="I383" s="80">
        <v>7.0764373002702996E-2</v>
      </c>
    </row>
    <row r="384" spans="3:9" s="1" customFormat="1" ht="12.75" customHeight="1" x14ac:dyDescent="0.15">
      <c r="C384" s="79" t="s">
        <v>3475</v>
      </c>
      <c r="D384" s="8"/>
      <c r="E384" s="8">
        <v>42</v>
      </c>
      <c r="F384" s="8">
        <v>42</v>
      </c>
      <c r="G384" s="80"/>
      <c r="H384" s="80">
        <v>4.1919656785804303E-3</v>
      </c>
      <c r="I384" s="80">
        <v>4.1919656785804303E-3</v>
      </c>
    </row>
    <row r="385" spans="3:9" s="1" customFormat="1" ht="12.75" customHeight="1" x14ac:dyDescent="0.15">
      <c r="C385" s="79" t="s">
        <v>3476</v>
      </c>
      <c r="D385" s="10">
        <v>826</v>
      </c>
      <c r="E385" s="10"/>
      <c r="F385" s="10">
        <v>826</v>
      </c>
      <c r="G385" s="80">
        <v>8.2441991678748494E-2</v>
      </c>
      <c r="H385" s="80"/>
      <c r="I385" s="80">
        <v>8.2441991678748494E-2</v>
      </c>
    </row>
    <row r="386" spans="3:9" s="1" customFormat="1" ht="12.75" customHeight="1" x14ac:dyDescent="0.15">
      <c r="C386" s="79" t="s">
        <v>3477</v>
      </c>
      <c r="D386" s="8">
        <v>1362</v>
      </c>
      <c r="E386" s="8">
        <v>30</v>
      </c>
      <c r="F386" s="8">
        <v>1392</v>
      </c>
      <c r="G386" s="80">
        <v>0.13593945843396499</v>
      </c>
      <c r="H386" s="80">
        <v>2.9942611989860202E-3</v>
      </c>
      <c r="I386" s="80">
        <v>0.13893371963295101</v>
      </c>
    </row>
    <row r="387" spans="3:9" s="1" customFormat="1" ht="12.75" customHeight="1" x14ac:dyDescent="0.15">
      <c r="C387" s="79" t="s">
        <v>3478</v>
      </c>
      <c r="D387" s="10">
        <v>2463</v>
      </c>
      <c r="E387" s="10">
        <v>59</v>
      </c>
      <c r="F387" s="10">
        <v>2522</v>
      </c>
      <c r="G387" s="80">
        <v>0.24582884443675301</v>
      </c>
      <c r="H387" s="80">
        <v>5.8887136913391798E-3</v>
      </c>
      <c r="I387" s="80">
        <v>0.25171755812809199</v>
      </c>
    </row>
    <row r="388" spans="3:9" s="1" customFormat="1" ht="12.75" customHeight="1" x14ac:dyDescent="0.15">
      <c r="C388" s="79" t="s">
        <v>3479</v>
      </c>
      <c r="D388" s="8">
        <v>4723</v>
      </c>
      <c r="E388" s="8">
        <v>119</v>
      </c>
      <c r="F388" s="8">
        <v>4842</v>
      </c>
      <c r="G388" s="80">
        <v>0.47139652142703298</v>
      </c>
      <c r="H388" s="80">
        <v>1.18772360893112E-2</v>
      </c>
      <c r="I388" s="80">
        <v>0.48327375751634399</v>
      </c>
    </row>
    <row r="389" spans="3:9" s="1" customFormat="1" ht="12.75" customHeight="1" x14ac:dyDescent="0.15">
      <c r="C389" s="79" t="s">
        <v>3480</v>
      </c>
      <c r="D389" s="10">
        <v>4268</v>
      </c>
      <c r="E389" s="10">
        <v>188</v>
      </c>
      <c r="F389" s="10">
        <v>4456</v>
      </c>
      <c r="G389" s="80">
        <v>0.42598355990907799</v>
      </c>
      <c r="H389" s="80">
        <v>1.8764036846979099E-2</v>
      </c>
      <c r="I389" s="80">
        <v>0.44474759675605702</v>
      </c>
    </row>
    <row r="390" spans="3:9" s="1" customFormat="1" ht="12.75" customHeight="1" x14ac:dyDescent="0.15">
      <c r="C390" s="79" t="s">
        <v>2801</v>
      </c>
      <c r="D390" s="8">
        <v>61855</v>
      </c>
      <c r="E390" s="8">
        <v>1317</v>
      </c>
      <c r="F390" s="8">
        <v>63172</v>
      </c>
      <c r="G390" s="80">
        <v>6.1736675487760202</v>
      </c>
      <c r="H390" s="80">
        <v>0.131448066635486</v>
      </c>
      <c r="I390" s="80">
        <v>6.3051156154115002</v>
      </c>
    </row>
    <row r="391" spans="3:9" s="1" customFormat="1" ht="12.75" customHeight="1" x14ac:dyDescent="0.15">
      <c r="C391" s="79" t="s">
        <v>3481</v>
      </c>
      <c r="D391" s="10">
        <v>158</v>
      </c>
      <c r="E391" s="10">
        <v>9</v>
      </c>
      <c r="F391" s="10">
        <v>167</v>
      </c>
      <c r="G391" s="80">
        <v>1.57697756479931E-2</v>
      </c>
      <c r="H391" s="80">
        <v>8.9827835969580696E-4</v>
      </c>
      <c r="I391" s="80">
        <v>1.66680540076889E-2</v>
      </c>
    </row>
    <row r="392" spans="3:9" s="1" customFormat="1" ht="12.75" customHeight="1" x14ac:dyDescent="0.15">
      <c r="C392" s="79" t="s">
        <v>3482</v>
      </c>
      <c r="D392" s="8">
        <v>16</v>
      </c>
      <c r="E392" s="8">
        <v>1</v>
      </c>
      <c r="F392" s="8">
        <v>17</v>
      </c>
      <c r="G392" s="80">
        <v>1.59693930612588E-3</v>
      </c>
      <c r="H392" s="80">
        <v>9.9808706632867404E-5</v>
      </c>
      <c r="I392" s="80">
        <v>1.6967480127587501E-3</v>
      </c>
    </row>
    <row r="393" spans="3:9" s="1" customFormat="1" ht="12.75" customHeight="1" x14ac:dyDescent="0.15">
      <c r="C393" s="79" t="s">
        <v>3483</v>
      </c>
      <c r="D393" s="10">
        <v>599</v>
      </c>
      <c r="E393" s="10">
        <v>24</v>
      </c>
      <c r="F393" s="10">
        <v>623</v>
      </c>
      <c r="G393" s="80">
        <v>5.9785415273087603E-2</v>
      </c>
      <c r="H393" s="80">
        <v>2.3954089591888199E-3</v>
      </c>
      <c r="I393" s="80">
        <v>6.2180824232276402E-2</v>
      </c>
    </row>
    <row r="394" spans="3:9" s="1" customFormat="1" ht="12.75" customHeight="1" x14ac:dyDescent="0.15">
      <c r="C394" s="79" t="s">
        <v>3484</v>
      </c>
      <c r="D394" s="8">
        <v>5886</v>
      </c>
      <c r="E394" s="8">
        <v>157</v>
      </c>
      <c r="F394" s="8">
        <v>6043</v>
      </c>
      <c r="G394" s="80">
        <v>0.58747404724105801</v>
      </c>
      <c r="H394" s="80">
        <v>1.5669966941360199E-2</v>
      </c>
      <c r="I394" s="80">
        <v>0.60314401418241803</v>
      </c>
    </row>
    <row r="395" spans="3:9" s="1" customFormat="1" ht="12.75" customHeight="1" x14ac:dyDescent="0.15">
      <c r="C395" s="79" t="s">
        <v>3485</v>
      </c>
      <c r="D395" s="10">
        <v>342</v>
      </c>
      <c r="E395" s="10">
        <v>5</v>
      </c>
      <c r="F395" s="10">
        <v>347</v>
      </c>
      <c r="G395" s="80">
        <v>3.4134577668440698E-2</v>
      </c>
      <c r="H395" s="80">
        <v>4.9904353316433702E-4</v>
      </c>
      <c r="I395" s="80">
        <v>3.4633621201605E-2</v>
      </c>
    </row>
    <row r="396" spans="3:9" s="1" customFormat="1" ht="12.75" customHeight="1" x14ac:dyDescent="0.15">
      <c r="C396" s="79" t="s">
        <v>3486</v>
      </c>
      <c r="D396" s="8">
        <v>1098</v>
      </c>
      <c r="E396" s="8">
        <v>47</v>
      </c>
      <c r="F396" s="8">
        <v>1145</v>
      </c>
      <c r="G396" s="80">
        <v>0.109589959882888</v>
      </c>
      <c r="H396" s="80">
        <v>4.6910092117447696E-3</v>
      </c>
      <c r="I396" s="80">
        <v>0.11428096909463301</v>
      </c>
    </row>
    <row r="397" spans="3:9" s="1" customFormat="1" ht="12.75" customHeight="1" x14ac:dyDescent="0.15">
      <c r="C397" s="79" t="s">
        <v>3487</v>
      </c>
      <c r="D397" s="10">
        <v>179</v>
      </c>
      <c r="E397" s="10">
        <v>11</v>
      </c>
      <c r="F397" s="10">
        <v>190</v>
      </c>
      <c r="G397" s="80">
        <v>1.7865758487283299E-2</v>
      </c>
      <c r="H397" s="80">
        <v>1.09789577296154E-3</v>
      </c>
      <c r="I397" s="80">
        <v>1.8963654260244801E-2</v>
      </c>
    </row>
    <row r="398" spans="3:9" s="1" customFormat="1" ht="12.75" customHeight="1" x14ac:dyDescent="0.15">
      <c r="C398" s="79" t="s">
        <v>3488</v>
      </c>
      <c r="D398" s="8">
        <v>713</v>
      </c>
      <c r="E398" s="8">
        <v>34</v>
      </c>
      <c r="F398" s="8">
        <v>747</v>
      </c>
      <c r="G398" s="80">
        <v>7.1163607829234504E-2</v>
      </c>
      <c r="H398" s="80">
        <v>3.3934960255174902E-3</v>
      </c>
      <c r="I398" s="80">
        <v>7.4557103854752005E-2</v>
      </c>
    </row>
    <row r="399" spans="3:9" s="1" customFormat="1" ht="12.75" customHeight="1" x14ac:dyDescent="0.15">
      <c r="C399" s="79" t="s">
        <v>3489</v>
      </c>
      <c r="D399" s="10">
        <v>381</v>
      </c>
      <c r="E399" s="10">
        <v>12</v>
      </c>
      <c r="F399" s="10">
        <v>393</v>
      </c>
      <c r="G399" s="80">
        <v>3.8027117227122501E-2</v>
      </c>
      <c r="H399" s="80">
        <v>1.1977044795944099E-3</v>
      </c>
      <c r="I399" s="80">
        <v>3.92248217067169E-2</v>
      </c>
    </row>
    <row r="400" spans="3:9" s="1" customFormat="1" ht="12.75" customHeight="1" x14ac:dyDescent="0.15">
      <c r="C400" s="79" t="s">
        <v>3490</v>
      </c>
      <c r="D400" s="8">
        <v>1239</v>
      </c>
      <c r="E400" s="8">
        <v>21</v>
      </c>
      <c r="F400" s="8">
        <v>1260</v>
      </c>
      <c r="G400" s="80">
        <v>0.123662987518123</v>
      </c>
      <c r="H400" s="80">
        <v>2.0959828392902199E-3</v>
      </c>
      <c r="I400" s="80">
        <v>0.12575897035741301</v>
      </c>
    </row>
    <row r="401" spans="3:9" s="1" customFormat="1" ht="12.75" customHeight="1" x14ac:dyDescent="0.15">
      <c r="C401" s="79" t="s">
        <v>3491</v>
      </c>
      <c r="D401" s="10">
        <v>1357</v>
      </c>
      <c r="E401" s="10">
        <v>70</v>
      </c>
      <c r="F401" s="10">
        <v>1427</v>
      </c>
      <c r="G401" s="80">
        <v>0.135440414900801</v>
      </c>
      <c r="H401" s="80">
        <v>6.9866094643007198E-3</v>
      </c>
      <c r="I401" s="80">
        <v>0.14242702436510199</v>
      </c>
    </row>
    <row r="402" spans="3:9" s="1" customFormat="1" ht="12.75" customHeight="1" x14ac:dyDescent="0.15">
      <c r="C402" s="79" t="s">
        <v>3492</v>
      </c>
      <c r="D402" s="8">
        <v>1218</v>
      </c>
      <c r="E402" s="8">
        <v>38</v>
      </c>
      <c r="F402" s="8">
        <v>1256</v>
      </c>
      <c r="G402" s="80">
        <v>0.121567004678833</v>
      </c>
      <c r="H402" s="80">
        <v>3.7927308520489598E-3</v>
      </c>
      <c r="I402" s="80">
        <v>0.125359735530882</v>
      </c>
    </row>
    <row r="403" spans="3:9" s="1" customFormat="1" ht="12.75" customHeight="1" x14ac:dyDescent="0.15">
      <c r="C403" s="79" t="s">
        <v>3493</v>
      </c>
      <c r="D403" s="10">
        <v>95</v>
      </c>
      <c r="E403" s="10">
        <v>7</v>
      </c>
      <c r="F403" s="10">
        <v>102</v>
      </c>
      <c r="G403" s="80">
        <v>9.4818271301224093E-3</v>
      </c>
      <c r="H403" s="80">
        <v>6.9866094643007204E-4</v>
      </c>
      <c r="I403" s="80">
        <v>1.01804880765525E-2</v>
      </c>
    </row>
    <row r="404" spans="3:9" s="1" customFormat="1" ht="12.75" customHeight="1" x14ac:dyDescent="0.15">
      <c r="C404" s="79" t="s">
        <v>3494</v>
      </c>
      <c r="D404" s="8">
        <v>204</v>
      </c>
      <c r="E404" s="8">
        <v>12</v>
      </c>
      <c r="F404" s="8">
        <v>216</v>
      </c>
      <c r="G404" s="80">
        <v>2.0360976153105E-2</v>
      </c>
      <c r="H404" s="80">
        <v>1.1977044795944099E-3</v>
      </c>
      <c r="I404" s="80">
        <v>2.15586806326994E-2</v>
      </c>
    </row>
    <row r="405" spans="3:9" s="1" customFormat="1" ht="12.75" customHeight="1" x14ac:dyDescent="0.15">
      <c r="C405" s="79" t="s">
        <v>3495</v>
      </c>
      <c r="D405" s="10">
        <v>634</v>
      </c>
      <c r="E405" s="10">
        <v>17</v>
      </c>
      <c r="F405" s="10">
        <v>651</v>
      </c>
      <c r="G405" s="80">
        <v>6.3278720005238001E-2</v>
      </c>
      <c r="H405" s="80">
        <v>1.6967480127587501E-3</v>
      </c>
      <c r="I405" s="80">
        <v>6.4975468017996696E-2</v>
      </c>
    </row>
    <row r="406" spans="3:9" s="1" customFormat="1" ht="12.75" customHeight="1" x14ac:dyDescent="0.15">
      <c r="C406" s="79" t="s">
        <v>3496</v>
      </c>
      <c r="D406" s="8">
        <v>2930</v>
      </c>
      <c r="E406" s="8">
        <v>87</v>
      </c>
      <c r="F406" s="8">
        <v>3017</v>
      </c>
      <c r="G406" s="80">
        <v>0.292439510434302</v>
      </c>
      <c r="H406" s="80">
        <v>8.6833574770594692E-3</v>
      </c>
      <c r="I406" s="80">
        <v>0.301122867911361</v>
      </c>
    </row>
    <row r="407" spans="3:9" s="1" customFormat="1" ht="12.75" customHeight="1" x14ac:dyDescent="0.15">
      <c r="C407" s="79" t="s">
        <v>3497</v>
      </c>
      <c r="D407" s="10">
        <v>2196</v>
      </c>
      <c r="E407" s="10">
        <v>206</v>
      </c>
      <c r="F407" s="10">
        <v>2402</v>
      </c>
      <c r="G407" s="80">
        <v>0.219179919765777</v>
      </c>
      <c r="H407" s="80">
        <v>2.0560593566370699E-2</v>
      </c>
      <c r="I407" s="80">
        <v>0.23974051333214799</v>
      </c>
    </row>
    <row r="408" spans="3:9" s="1" customFormat="1" ht="12.75" customHeight="1" x14ac:dyDescent="0.15">
      <c r="C408" s="79" t="s">
        <v>2793</v>
      </c>
      <c r="D408" s="8">
        <v>9305</v>
      </c>
      <c r="E408" s="8">
        <v>219</v>
      </c>
      <c r="F408" s="8">
        <v>9524</v>
      </c>
      <c r="G408" s="80">
        <v>0.92872001521883196</v>
      </c>
      <c r="H408" s="80">
        <v>2.1858106752598E-2</v>
      </c>
      <c r="I408" s="80">
        <v>0.95057812197142999</v>
      </c>
    </row>
    <row r="409" spans="3:9" s="1" customFormat="1" ht="12.75" customHeight="1" x14ac:dyDescent="0.15">
      <c r="C409" s="79" t="s">
        <v>3498</v>
      </c>
      <c r="D409" s="10">
        <v>800</v>
      </c>
      <c r="E409" s="10">
        <v>32</v>
      </c>
      <c r="F409" s="10">
        <v>832</v>
      </c>
      <c r="G409" s="80">
        <v>7.9846965306293996E-2</v>
      </c>
      <c r="H409" s="80">
        <v>3.19387861225176E-3</v>
      </c>
      <c r="I409" s="80">
        <v>8.3040843918545701E-2</v>
      </c>
    </row>
    <row r="410" spans="3:9" s="1" customFormat="1" ht="12.75" customHeight="1" x14ac:dyDescent="0.15">
      <c r="C410" s="79" t="s">
        <v>3499</v>
      </c>
      <c r="D410" s="8">
        <v>376</v>
      </c>
      <c r="E410" s="8">
        <v>20</v>
      </c>
      <c r="F410" s="8">
        <v>396</v>
      </c>
      <c r="G410" s="80">
        <v>3.7528073693958199E-2</v>
      </c>
      <c r="H410" s="80">
        <v>1.9961741326573498E-3</v>
      </c>
      <c r="I410" s="80">
        <v>3.9524247826615497E-2</v>
      </c>
    </row>
    <row r="411" spans="3:9" s="1" customFormat="1" ht="12.75" customHeight="1" x14ac:dyDescent="0.15">
      <c r="C411" s="79" t="s">
        <v>3500</v>
      </c>
      <c r="D411" s="10">
        <v>234</v>
      </c>
      <c r="E411" s="10">
        <v>7</v>
      </c>
      <c r="F411" s="10">
        <v>241</v>
      </c>
      <c r="G411" s="80">
        <v>2.3355237352091E-2</v>
      </c>
      <c r="H411" s="80">
        <v>6.9866094643007204E-4</v>
      </c>
      <c r="I411" s="80">
        <v>2.4053898298521101E-2</v>
      </c>
    </row>
    <row r="412" spans="3:9" s="1" customFormat="1" ht="12.75" customHeight="1" x14ac:dyDescent="0.15">
      <c r="C412" s="79" t="s">
        <v>3501</v>
      </c>
      <c r="D412" s="8">
        <v>245</v>
      </c>
      <c r="E412" s="8">
        <v>6</v>
      </c>
      <c r="F412" s="8">
        <v>251</v>
      </c>
      <c r="G412" s="80">
        <v>2.4453133125052502E-2</v>
      </c>
      <c r="H412" s="80">
        <v>5.9885223979720497E-4</v>
      </c>
      <c r="I412" s="80">
        <v>2.5051985364849701E-2</v>
      </c>
    </row>
    <row r="413" spans="3:9" s="1" customFormat="1" ht="12.75" customHeight="1" x14ac:dyDescent="0.15">
      <c r="C413" s="79" t="s">
        <v>3502</v>
      </c>
      <c r="D413" s="10">
        <v>204</v>
      </c>
      <c r="E413" s="10">
        <v>30</v>
      </c>
      <c r="F413" s="10">
        <v>234</v>
      </c>
      <c r="G413" s="80">
        <v>2.0360976153105E-2</v>
      </c>
      <c r="H413" s="80">
        <v>2.9942611989860202E-3</v>
      </c>
      <c r="I413" s="80">
        <v>2.3355237352091E-2</v>
      </c>
    </row>
    <row r="414" spans="3:9" s="1" customFormat="1" ht="12.75" customHeight="1" x14ac:dyDescent="0.15">
      <c r="C414" s="79" t="s">
        <v>3503</v>
      </c>
      <c r="D414" s="8">
        <v>563</v>
      </c>
      <c r="E414" s="8">
        <v>15</v>
      </c>
      <c r="F414" s="8">
        <v>578</v>
      </c>
      <c r="G414" s="80">
        <v>5.6192301834304403E-2</v>
      </c>
      <c r="H414" s="80">
        <v>1.4971305994930101E-3</v>
      </c>
      <c r="I414" s="80">
        <v>5.76894324337974E-2</v>
      </c>
    </row>
    <row r="415" spans="3:9" s="1" customFormat="1" ht="12.75" customHeight="1" x14ac:dyDescent="0.15">
      <c r="C415" s="79" t="s">
        <v>3504</v>
      </c>
      <c r="D415" s="10">
        <v>666</v>
      </c>
      <c r="E415" s="10">
        <v>41</v>
      </c>
      <c r="F415" s="10">
        <v>707</v>
      </c>
      <c r="G415" s="80">
        <v>6.6472598617489706E-2</v>
      </c>
      <c r="H415" s="80">
        <v>4.0921569719475697E-3</v>
      </c>
      <c r="I415" s="80">
        <v>7.0564755589437297E-2</v>
      </c>
    </row>
    <row r="416" spans="3:9" s="1" customFormat="1" ht="12.75" customHeight="1" x14ac:dyDescent="0.15">
      <c r="C416" s="79" t="s">
        <v>3505</v>
      </c>
      <c r="D416" s="8">
        <v>934</v>
      </c>
      <c r="E416" s="8">
        <v>48</v>
      </c>
      <c r="F416" s="8">
        <v>982</v>
      </c>
      <c r="G416" s="80">
        <v>9.3221331995098203E-2</v>
      </c>
      <c r="H416" s="80">
        <v>4.7908179183776397E-3</v>
      </c>
      <c r="I416" s="80">
        <v>9.8012149913475802E-2</v>
      </c>
    </row>
    <row r="417" spans="3:9" s="1" customFormat="1" ht="12.75" customHeight="1" x14ac:dyDescent="0.15">
      <c r="C417" s="79" t="s">
        <v>3506</v>
      </c>
      <c r="D417" s="10">
        <v>740</v>
      </c>
      <c r="E417" s="10">
        <v>22</v>
      </c>
      <c r="F417" s="10">
        <v>762</v>
      </c>
      <c r="G417" s="80">
        <v>7.38584429083219E-2</v>
      </c>
      <c r="H417" s="80">
        <v>2.1957915459230801E-3</v>
      </c>
      <c r="I417" s="80">
        <v>7.6054234454245001E-2</v>
      </c>
    </row>
    <row r="418" spans="3:9" s="1" customFormat="1" ht="12.75" customHeight="1" x14ac:dyDescent="0.15">
      <c r="C418" s="79" t="s">
        <v>3507</v>
      </c>
      <c r="D418" s="8">
        <v>2390</v>
      </c>
      <c r="E418" s="8">
        <v>152</v>
      </c>
      <c r="F418" s="8">
        <v>2542</v>
      </c>
      <c r="G418" s="80">
        <v>0.238542808852553</v>
      </c>
      <c r="H418" s="80">
        <v>1.51709234081959E-2</v>
      </c>
      <c r="I418" s="80">
        <v>0.253713732260749</v>
      </c>
    </row>
    <row r="419" spans="3:9" s="1" customFormat="1" ht="12.75" customHeight="1" x14ac:dyDescent="0.15">
      <c r="C419" s="79" t="s">
        <v>3508</v>
      </c>
      <c r="D419" s="10">
        <v>2382</v>
      </c>
      <c r="E419" s="10">
        <v>124</v>
      </c>
      <c r="F419" s="10">
        <v>2506</v>
      </c>
      <c r="G419" s="80">
        <v>0.23774433919949001</v>
      </c>
      <c r="H419" s="80">
        <v>1.2376279622475599E-2</v>
      </c>
      <c r="I419" s="80">
        <v>0.25012061882196601</v>
      </c>
    </row>
    <row r="420" spans="3:9" s="1" customFormat="1" ht="12.75" customHeight="1" x14ac:dyDescent="0.15">
      <c r="C420" s="79" t="s">
        <v>3509</v>
      </c>
      <c r="D420" s="8">
        <v>96</v>
      </c>
      <c r="E420" s="8">
        <v>36</v>
      </c>
      <c r="F420" s="8">
        <v>132</v>
      </c>
      <c r="G420" s="80">
        <v>9.5816358367552708E-3</v>
      </c>
      <c r="H420" s="80">
        <v>3.59311343878323E-3</v>
      </c>
      <c r="I420" s="80">
        <v>1.3174749275538499E-2</v>
      </c>
    </row>
    <row r="421" spans="3:9" s="1" customFormat="1" ht="12.75" customHeight="1" x14ac:dyDescent="0.15">
      <c r="C421" s="79" t="s">
        <v>3510</v>
      </c>
      <c r="D421" s="10">
        <v>1311</v>
      </c>
      <c r="E421" s="10">
        <v>70</v>
      </c>
      <c r="F421" s="10">
        <v>1381</v>
      </c>
      <c r="G421" s="80">
        <v>0.130849214395689</v>
      </c>
      <c r="H421" s="80">
        <v>6.9866094643007198E-3</v>
      </c>
      <c r="I421" s="80">
        <v>0.13783582385998999</v>
      </c>
    </row>
    <row r="422" spans="3:9" s="1" customFormat="1" ht="12.75" customHeight="1" x14ac:dyDescent="0.15">
      <c r="C422" s="79" t="s">
        <v>3511</v>
      </c>
      <c r="D422" s="8">
        <v>542</v>
      </c>
      <c r="E422" s="8">
        <v>56</v>
      </c>
      <c r="F422" s="8">
        <v>598</v>
      </c>
      <c r="G422" s="80">
        <v>5.40963189950142E-2</v>
      </c>
      <c r="H422" s="80">
        <v>5.5892875714405798E-3</v>
      </c>
      <c r="I422" s="80">
        <v>5.9685606566454698E-2</v>
      </c>
    </row>
    <row r="423" spans="3:9" s="1" customFormat="1" ht="12.75" customHeight="1" x14ac:dyDescent="0.15">
      <c r="C423" s="79" t="s">
        <v>3512</v>
      </c>
      <c r="D423" s="10">
        <v>1032</v>
      </c>
      <c r="E423" s="10">
        <v>67</v>
      </c>
      <c r="F423" s="10">
        <v>1099</v>
      </c>
      <c r="G423" s="80">
        <v>0.103002585245119</v>
      </c>
      <c r="H423" s="80">
        <v>6.6871833444021199E-3</v>
      </c>
      <c r="I423" s="80">
        <v>0.10968976858952099</v>
      </c>
    </row>
    <row r="424" spans="3:9" s="1" customFormat="1" ht="12.75" customHeight="1" x14ac:dyDescent="0.15">
      <c r="C424" s="79" t="s">
        <v>3056</v>
      </c>
      <c r="D424" s="8">
        <v>4829</v>
      </c>
      <c r="E424" s="8">
        <v>763</v>
      </c>
      <c r="F424" s="8">
        <v>5592</v>
      </c>
      <c r="G424" s="80">
        <v>0.48197624433011699</v>
      </c>
      <c r="H424" s="80">
        <v>7.6154043160877899E-2</v>
      </c>
      <c r="I424" s="80">
        <v>0.55813028749099503</v>
      </c>
    </row>
    <row r="425" spans="3:9" s="1" customFormat="1" ht="12.75" customHeight="1" x14ac:dyDescent="0.15">
      <c r="C425" s="79" t="s">
        <v>3513</v>
      </c>
      <c r="D425" s="10">
        <v>3001</v>
      </c>
      <c r="E425" s="10">
        <v>110</v>
      </c>
      <c r="F425" s="10">
        <v>3111</v>
      </c>
      <c r="G425" s="80">
        <v>0.29952592860523503</v>
      </c>
      <c r="H425" s="80">
        <v>1.09789577296154E-2</v>
      </c>
      <c r="I425" s="80">
        <v>0.31050488633485102</v>
      </c>
    </row>
    <row r="426" spans="3:9" s="1" customFormat="1" ht="12.75" customHeight="1" x14ac:dyDescent="0.15">
      <c r="C426" s="79" t="s">
        <v>2818</v>
      </c>
      <c r="D426" s="8">
        <v>12535</v>
      </c>
      <c r="E426" s="8">
        <v>1664</v>
      </c>
      <c r="F426" s="8">
        <v>14199</v>
      </c>
      <c r="G426" s="80">
        <v>1.2511021376429901</v>
      </c>
      <c r="H426" s="80">
        <v>0.16608168783709101</v>
      </c>
      <c r="I426" s="80">
        <v>1.4171838254800799</v>
      </c>
    </row>
    <row r="427" spans="3:9" s="1" customFormat="1" ht="12.75" customHeight="1" x14ac:dyDescent="0.15">
      <c r="C427" s="79" t="s">
        <v>3514</v>
      </c>
      <c r="D427" s="10">
        <v>593</v>
      </c>
      <c r="E427" s="10">
        <v>68</v>
      </c>
      <c r="F427" s="10">
        <v>661</v>
      </c>
      <c r="G427" s="80">
        <v>5.9186563033290403E-2</v>
      </c>
      <c r="H427" s="80">
        <v>6.78699205103499E-3</v>
      </c>
      <c r="I427" s="80">
        <v>6.5973555084325397E-2</v>
      </c>
    </row>
    <row r="428" spans="3:9" s="1" customFormat="1" ht="12.75" customHeight="1" x14ac:dyDescent="0.15">
      <c r="C428" s="79" t="s">
        <v>3515</v>
      </c>
      <c r="D428" s="8">
        <v>485</v>
      </c>
      <c r="E428" s="8">
        <v>132</v>
      </c>
      <c r="F428" s="8">
        <v>617</v>
      </c>
      <c r="G428" s="80">
        <v>4.8407222716940701E-2</v>
      </c>
      <c r="H428" s="80">
        <v>1.3174749275538499E-2</v>
      </c>
      <c r="I428" s="80">
        <v>6.1581971992479202E-2</v>
      </c>
    </row>
    <row r="429" spans="3:9" s="1" customFormat="1" ht="12.75" customHeight="1" x14ac:dyDescent="0.15">
      <c r="C429" s="79" t="s">
        <v>3516</v>
      </c>
      <c r="D429" s="10">
        <v>190</v>
      </c>
      <c r="E429" s="10">
        <v>74</v>
      </c>
      <c r="F429" s="10">
        <v>264</v>
      </c>
      <c r="G429" s="80">
        <v>1.8963654260244801E-2</v>
      </c>
      <c r="H429" s="80">
        <v>7.3858442908321898E-3</v>
      </c>
      <c r="I429" s="80">
        <v>2.6349498551076999E-2</v>
      </c>
    </row>
    <row r="430" spans="3:9" s="1" customFormat="1" ht="12.75" customHeight="1" x14ac:dyDescent="0.15">
      <c r="C430" s="79" t="s">
        <v>3517</v>
      </c>
      <c r="D430" s="8">
        <v>178</v>
      </c>
      <c r="E430" s="8">
        <v>13</v>
      </c>
      <c r="F430" s="8">
        <v>191</v>
      </c>
      <c r="G430" s="80">
        <v>1.7765949780650402E-2</v>
      </c>
      <c r="H430" s="80">
        <v>1.29751318622728E-3</v>
      </c>
      <c r="I430" s="80">
        <v>1.9063462966877699E-2</v>
      </c>
    </row>
    <row r="431" spans="3:9" s="1" customFormat="1" ht="12.75" customHeight="1" x14ac:dyDescent="0.15">
      <c r="C431" s="79" t="s">
        <v>3518</v>
      </c>
      <c r="D431" s="10">
        <v>267</v>
      </c>
      <c r="E431" s="10">
        <v>22</v>
      </c>
      <c r="F431" s="10">
        <v>289</v>
      </c>
      <c r="G431" s="80">
        <v>2.6648924670975599E-2</v>
      </c>
      <c r="H431" s="80">
        <v>2.1957915459230801E-3</v>
      </c>
      <c r="I431" s="80">
        <v>2.88447162168987E-2</v>
      </c>
    </row>
    <row r="432" spans="3:9" s="1" customFormat="1" ht="12.75" customHeight="1" x14ac:dyDescent="0.15">
      <c r="C432" s="79" t="s">
        <v>3519</v>
      </c>
      <c r="D432" s="8">
        <v>552</v>
      </c>
      <c r="E432" s="8">
        <v>58</v>
      </c>
      <c r="F432" s="8">
        <v>610</v>
      </c>
      <c r="G432" s="80">
        <v>5.5094406061342797E-2</v>
      </c>
      <c r="H432" s="80">
        <v>5.7889049847063096E-3</v>
      </c>
      <c r="I432" s="80">
        <v>6.0883311046049098E-2</v>
      </c>
    </row>
    <row r="433" spans="3:9" s="1" customFormat="1" ht="12.75" customHeight="1" x14ac:dyDescent="0.15">
      <c r="C433" s="79" t="s">
        <v>3520</v>
      </c>
      <c r="D433" s="10">
        <v>533</v>
      </c>
      <c r="E433" s="10">
        <v>24</v>
      </c>
      <c r="F433" s="10">
        <v>557</v>
      </c>
      <c r="G433" s="80">
        <v>5.31980406353183E-2</v>
      </c>
      <c r="H433" s="80">
        <v>2.3954089591888199E-3</v>
      </c>
      <c r="I433" s="80">
        <v>5.5593449594507197E-2</v>
      </c>
    </row>
    <row r="434" spans="3:9" s="1" customFormat="1" ht="12.75" customHeight="1" x14ac:dyDescent="0.15">
      <c r="C434" s="79" t="s">
        <v>3521</v>
      </c>
      <c r="D434" s="8">
        <v>1427</v>
      </c>
      <c r="E434" s="8">
        <v>87</v>
      </c>
      <c r="F434" s="8">
        <v>1514</v>
      </c>
      <c r="G434" s="80">
        <v>0.14242702436510199</v>
      </c>
      <c r="H434" s="80">
        <v>8.6833574770594692E-3</v>
      </c>
      <c r="I434" s="80">
        <v>0.151110381842161</v>
      </c>
    </row>
    <row r="435" spans="3:9" s="1" customFormat="1" ht="12.75" customHeight="1" x14ac:dyDescent="0.15">
      <c r="C435" s="79" t="s">
        <v>3522</v>
      </c>
      <c r="D435" s="10">
        <v>144</v>
      </c>
      <c r="E435" s="10">
        <v>23</v>
      </c>
      <c r="F435" s="10">
        <v>167</v>
      </c>
      <c r="G435" s="80">
        <v>1.4372453755132899E-2</v>
      </c>
      <c r="H435" s="80">
        <v>2.2956002525559502E-3</v>
      </c>
      <c r="I435" s="80">
        <v>1.66680540076889E-2</v>
      </c>
    </row>
    <row r="436" spans="3:9" s="1" customFormat="1" ht="12.75" customHeight="1" x14ac:dyDescent="0.15">
      <c r="C436" s="79" t="s">
        <v>3523</v>
      </c>
      <c r="D436" s="8">
        <v>366</v>
      </c>
      <c r="E436" s="8">
        <v>33</v>
      </c>
      <c r="F436" s="8">
        <v>399</v>
      </c>
      <c r="G436" s="80">
        <v>3.6529986627629497E-2</v>
      </c>
      <c r="H436" s="80">
        <v>3.2936873188846301E-3</v>
      </c>
      <c r="I436" s="80">
        <v>3.98236739465141E-2</v>
      </c>
    </row>
    <row r="437" spans="3:9" s="1" customFormat="1" ht="12.75" customHeight="1" x14ac:dyDescent="0.15">
      <c r="C437" s="79" t="s">
        <v>3524</v>
      </c>
      <c r="D437" s="10">
        <v>404</v>
      </c>
      <c r="E437" s="10">
        <v>31</v>
      </c>
      <c r="F437" s="10">
        <v>435</v>
      </c>
      <c r="G437" s="80">
        <v>4.0322717479678402E-2</v>
      </c>
      <c r="H437" s="80">
        <v>3.0940699056188898E-3</v>
      </c>
      <c r="I437" s="80">
        <v>4.3416787385297299E-2</v>
      </c>
    </row>
    <row r="438" spans="3:9" s="1" customFormat="1" ht="12.75" customHeight="1" x14ac:dyDescent="0.15">
      <c r="C438" s="79" t="s">
        <v>3525</v>
      </c>
      <c r="D438" s="8">
        <v>93</v>
      </c>
      <c r="E438" s="8">
        <v>4</v>
      </c>
      <c r="F438" s="8">
        <v>97</v>
      </c>
      <c r="G438" s="80">
        <v>9.2822097168566708E-3</v>
      </c>
      <c r="H438" s="80">
        <v>3.9923482653147E-4</v>
      </c>
      <c r="I438" s="80">
        <v>9.6814445433881392E-3</v>
      </c>
    </row>
    <row r="439" spans="3:9" s="1" customFormat="1" ht="12.75" customHeight="1" x14ac:dyDescent="0.15">
      <c r="C439" s="79" t="s">
        <v>3526</v>
      </c>
      <c r="D439" s="10">
        <v>91</v>
      </c>
      <c r="E439" s="10">
        <v>8</v>
      </c>
      <c r="F439" s="10">
        <v>99</v>
      </c>
      <c r="G439" s="80">
        <v>9.0825923035909393E-3</v>
      </c>
      <c r="H439" s="80">
        <v>7.9846965306293999E-4</v>
      </c>
      <c r="I439" s="80">
        <v>9.8810619566538794E-3</v>
      </c>
    </row>
    <row r="440" spans="3:9" s="1" customFormat="1" ht="12.75" customHeight="1" x14ac:dyDescent="0.15">
      <c r="C440" s="79" t="s">
        <v>3527</v>
      </c>
      <c r="D440" s="8">
        <v>517</v>
      </c>
      <c r="E440" s="8">
        <v>15</v>
      </c>
      <c r="F440" s="8">
        <v>532</v>
      </c>
      <c r="G440" s="80">
        <v>5.1601101329192503E-2</v>
      </c>
      <c r="H440" s="80">
        <v>1.4971305994930101E-3</v>
      </c>
      <c r="I440" s="80">
        <v>5.3098231928685499E-2</v>
      </c>
    </row>
    <row r="441" spans="3:9" s="1" customFormat="1" ht="12.75" customHeight="1" x14ac:dyDescent="0.15">
      <c r="C441" s="79" t="s">
        <v>3528</v>
      </c>
      <c r="D441" s="10">
        <v>657</v>
      </c>
      <c r="E441" s="10">
        <v>29</v>
      </c>
      <c r="F441" s="10">
        <v>686</v>
      </c>
      <c r="G441" s="80">
        <v>6.5574320257793903E-2</v>
      </c>
      <c r="H441" s="80">
        <v>2.89445249235316E-3</v>
      </c>
      <c r="I441" s="80">
        <v>6.8468772750147094E-2</v>
      </c>
    </row>
    <row r="442" spans="3:9" s="1" customFormat="1" ht="12.75" customHeight="1" x14ac:dyDescent="0.15">
      <c r="C442" s="79" t="s">
        <v>3529</v>
      </c>
      <c r="D442" s="8">
        <v>331</v>
      </c>
      <c r="E442" s="8">
        <v>13</v>
      </c>
      <c r="F442" s="8">
        <v>344</v>
      </c>
      <c r="G442" s="80">
        <v>3.3036681895479099E-2</v>
      </c>
      <c r="H442" s="80">
        <v>1.29751318622728E-3</v>
      </c>
      <c r="I442" s="80">
        <v>3.4334195081706403E-2</v>
      </c>
    </row>
    <row r="443" spans="3:9" s="1" customFormat="1" ht="12.75" customHeight="1" x14ac:dyDescent="0.15">
      <c r="C443" s="79" t="s">
        <v>3530</v>
      </c>
      <c r="D443" s="10">
        <v>466</v>
      </c>
      <c r="E443" s="10">
        <v>20</v>
      </c>
      <c r="F443" s="10">
        <v>486</v>
      </c>
      <c r="G443" s="80">
        <v>4.6510857290916197E-2</v>
      </c>
      <c r="H443" s="80">
        <v>1.9961741326573498E-3</v>
      </c>
      <c r="I443" s="80">
        <v>4.8507031423573599E-2</v>
      </c>
    </row>
    <row r="444" spans="3:9" s="1" customFormat="1" ht="12.75" customHeight="1" x14ac:dyDescent="0.15">
      <c r="C444" s="79" t="s">
        <v>3531</v>
      </c>
      <c r="D444" s="8">
        <v>1560</v>
      </c>
      <c r="E444" s="8">
        <v>43</v>
      </c>
      <c r="F444" s="8">
        <v>1603</v>
      </c>
      <c r="G444" s="80">
        <v>0.15570158234727299</v>
      </c>
      <c r="H444" s="80">
        <v>4.2917743852133004E-3</v>
      </c>
      <c r="I444" s="80">
        <v>0.15999335673248699</v>
      </c>
    </row>
    <row r="445" spans="3:9" s="1" customFormat="1" ht="12.75" customHeight="1" x14ac:dyDescent="0.15">
      <c r="C445" s="79" t="s">
        <v>3532</v>
      </c>
      <c r="D445" s="10">
        <v>75</v>
      </c>
      <c r="E445" s="10">
        <v>21</v>
      </c>
      <c r="F445" s="10">
        <v>96</v>
      </c>
      <c r="G445" s="80">
        <v>7.48565299746506E-3</v>
      </c>
      <c r="H445" s="80">
        <v>2.0959828392902199E-3</v>
      </c>
      <c r="I445" s="80">
        <v>9.5816358367552708E-3</v>
      </c>
    </row>
    <row r="446" spans="3:9" s="1" customFormat="1" ht="12.75" customHeight="1" x14ac:dyDescent="0.15">
      <c r="C446" s="79" t="s">
        <v>3533</v>
      </c>
      <c r="D446" s="8">
        <v>219</v>
      </c>
      <c r="E446" s="8">
        <v>26</v>
      </c>
      <c r="F446" s="8">
        <v>245</v>
      </c>
      <c r="G446" s="80">
        <v>2.1858106752598E-2</v>
      </c>
      <c r="H446" s="80">
        <v>2.5950263724545501E-3</v>
      </c>
      <c r="I446" s="80">
        <v>2.4453133125052502E-2</v>
      </c>
    </row>
    <row r="447" spans="3:9" s="1" customFormat="1" ht="12.75" customHeight="1" x14ac:dyDescent="0.15">
      <c r="C447" s="79" t="s">
        <v>2809</v>
      </c>
      <c r="D447" s="10">
        <v>3608</v>
      </c>
      <c r="E447" s="10">
        <v>124</v>
      </c>
      <c r="F447" s="10">
        <v>3732</v>
      </c>
      <c r="G447" s="80">
        <v>0.36010981353138599</v>
      </c>
      <c r="H447" s="80">
        <v>1.2376279622475599E-2</v>
      </c>
      <c r="I447" s="80">
        <v>0.372486093153861</v>
      </c>
    </row>
    <row r="448" spans="3:9" s="1" customFormat="1" ht="12.75" customHeight="1" x14ac:dyDescent="0.15">
      <c r="C448" s="79" t="s">
        <v>3054</v>
      </c>
      <c r="D448" s="8">
        <v>870</v>
      </c>
      <c r="E448" s="8">
        <v>2172</v>
      </c>
      <c r="F448" s="8">
        <v>3042</v>
      </c>
      <c r="G448" s="80">
        <v>8.6833574770594696E-2</v>
      </c>
      <c r="H448" s="80">
        <v>0.216784510806588</v>
      </c>
      <c r="I448" s="80">
        <v>0.30361808557718301</v>
      </c>
    </row>
    <row r="449" spans="3:9" s="1" customFormat="1" ht="12.75" customHeight="1" x14ac:dyDescent="0.15">
      <c r="C449" s="79" t="s">
        <v>3534</v>
      </c>
      <c r="D449" s="10">
        <v>3322</v>
      </c>
      <c r="E449" s="10">
        <v>87</v>
      </c>
      <c r="F449" s="10">
        <v>3409</v>
      </c>
      <c r="G449" s="80">
        <v>0.33156452343438603</v>
      </c>
      <c r="H449" s="80">
        <v>8.6833574770594692E-3</v>
      </c>
      <c r="I449" s="80">
        <v>0.34024788091144498</v>
      </c>
    </row>
    <row r="450" spans="3:9" s="1" customFormat="1" ht="12.75" customHeight="1" x14ac:dyDescent="0.15">
      <c r="C450" s="79" t="s">
        <v>3535</v>
      </c>
      <c r="D450" s="8">
        <v>1952</v>
      </c>
      <c r="E450" s="8">
        <v>51</v>
      </c>
      <c r="F450" s="8">
        <v>2003</v>
      </c>
      <c r="G450" s="80">
        <v>0.194826595347357</v>
      </c>
      <c r="H450" s="80">
        <v>5.0902440382762397E-3</v>
      </c>
      <c r="I450" s="80">
        <v>0.19991683938563301</v>
      </c>
    </row>
    <row r="451" spans="3:9" s="1" customFormat="1" ht="12.75" customHeight="1" x14ac:dyDescent="0.15">
      <c r="C451" s="79" t="s">
        <v>3536</v>
      </c>
      <c r="D451" s="10">
        <v>57</v>
      </c>
      <c r="E451" s="10"/>
      <c r="F451" s="10">
        <v>57</v>
      </c>
      <c r="G451" s="80">
        <v>5.6890962780734404E-3</v>
      </c>
      <c r="H451" s="80"/>
      <c r="I451" s="80">
        <v>5.6890962780734404E-3</v>
      </c>
    </row>
    <row r="452" spans="3:9" s="1" customFormat="1" ht="12.75" customHeight="1" x14ac:dyDescent="0.15">
      <c r="C452" s="79" t="s">
        <v>3537</v>
      </c>
      <c r="D452" s="8">
        <v>643</v>
      </c>
      <c r="E452" s="8">
        <v>45</v>
      </c>
      <c r="F452" s="8">
        <v>688</v>
      </c>
      <c r="G452" s="80">
        <v>6.4176998364933804E-2</v>
      </c>
      <c r="H452" s="80">
        <v>4.4913917984790398E-3</v>
      </c>
      <c r="I452" s="80">
        <v>6.8668390163412807E-2</v>
      </c>
    </row>
    <row r="453" spans="3:9" s="1" customFormat="1" ht="12.75" customHeight="1" x14ac:dyDescent="0.15">
      <c r="C453" s="79" t="s">
        <v>2795</v>
      </c>
      <c r="D453" s="10">
        <v>15103</v>
      </c>
      <c r="E453" s="10">
        <v>369</v>
      </c>
      <c r="F453" s="10">
        <v>15472</v>
      </c>
      <c r="G453" s="80">
        <v>1.5074108962762001</v>
      </c>
      <c r="H453" s="80">
        <v>3.6829412747528101E-2</v>
      </c>
      <c r="I453" s="80">
        <v>1.54424030902373</v>
      </c>
    </row>
    <row r="454" spans="3:9" s="1" customFormat="1" ht="12.75" customHeight="1" x14ac:dyDescent="0.15">
      <c r="C454" s="79" t="s">
        <v>3538</v>
      </c>
      <c r="D454" s="8">
        <v>419</v>
      </c>
      <c r="E454" s="8">
        <v>44</v>
      </c>
      <c r="F454" s="8">
        <v>463</v>
      </c>
      <c r="G454" s="80">
        <v>4.1819848079171502E-2</v>
      </c>
      <c r="H454" s="80">
        <v>4.3915830918461697E-3</v>
      </c>
      <c r="I454" s="80">
        <v>4.62114311710176E-2</v>
      </c>
    </row>
    <row r="455" spans="3:9" s="1" customFormat="1" ht="12.75" customHeight="1" x14ac:dyDescent="0.15">
      <c r="C455" s="79" t="s">
        <v>3539</v>
      </c>
      <c r="D455" s="10">
        <v>37</v>
      </c>
      <c r="E455" s="10">
        <v>3</v>
      </c>
      <c r="F455" s="10">
        <v>40</v>
      </c>
      <c r="G455" s="80">
        <v>3.6929221454161001E-3</v>
      </c>
      <c r="H455" s="80">
        <v>2.99426119898602E-4</v>
      </c>
      <c r="I455" s="80">
        <v>3.9923482653146996E-3</v>
      </c>
    </row>
    <row r="456" spans="3:9" s="1" customFormat="1" ht="12.75" customHeight="1" x14ac:dyDescent="0.15">
      <c r="C456" s="79" t="s">
        <v>3540</v>
      </c>
      <c r="D456" s="8">
        <v>2</v>
      </c>
      <c r="E456" s="8"/>
      <c r="F456" s="8">
        <v>2</v>
      </c>
      <c r="G456" s="80">
        <v>1.99617413265735E-4</v>
      </c>
      <c r="H456" s="80"/>
      <c r="I456" s="80">
        <v>1.99617413265735E-4</v>
      </c>
    </row>
    <row r="457" spans="3:9" s="1" customFormat="1" ht="12.75" customHeight="1" x14ac:dyDescent="0.15">
      <c r="C457" s="79" t="s">
        <v>3541</v>
      </c>
      <c r="D457" s="10">
        <v>329</v>
      </c>
      <c r="E457" s="10">
        <v>30</v>
      </c>
      <c r="F457" s="10">
        <v>359</v>
      </c>
      <c r="G457" s="80">
        <v>3.28370644822134E-2</v>
      </c>
      <c r="H457" s="80">
        <v>2.9942611989860202E-3</v>
      </c>
      <c r="I457" s="80">
        <v>3.58313256811994E-2</v>
      </c>
    </row>
    <row r="458" spans="3:9" s="1" customFormat="1" ht="12.75" customHeight="1" x14ac:dyDescent="0.15">
      <c r="C458" s="79" t="s">
        <v>3542</v>
      </c>
      <c r="D458" s="8">
        <v>960</v>
      </c>
      <c r="E458" s="8">
        <v>42</v>
      </c>
      <c r="F458" s="8">
        <v>1002</v>
      </c>
      <c r="G458" s="80">
        <v>9.5816358367552701E-2</v>
      </c>
      <c r="H458" s="80">
        <v>4.1919656785804303E-3</v>
      </c>
      <c r="I458" s="80">
        <v>0.100008324046133</v>
      </c>
    </row>
    <row r="459" spans="3:9" s="1" customFormat="1" ht="12.75" customHeight="1" x14ac:dyDescent="0.15">
      <c r="C459" s="79" t="s">
        <v>3543</v>
      </c>
      <c r="D459" s="10">
        <v>25</v>
      </c>
      <c r="E459" s="10">
        <v>2</v>
      </c>
      <c r="F459" s="10">
        <v>27</v>
      </c>
      <c r="G459" s="80">
        <v>2.49521766582169E-3</v>
      </c>
      <c r="H459" s="80">
        <v>1.99617413265735E-4</v>
      </c>
      <c r="I459" s="80">
        <v>2.6948350790874198E-3</v>
      </c>
    </row>
    <row r="460" spans="3:9" s="1" customFormat="1" ht="12.75" customHeight="1" x14ac:dyDescent="0.15">
      <c r="C460" s="79" t="s">
        <v>3544</v>
      </c>
      <c r="D460" s="8">
        <v>262</v>
      </c>
      <c r="E460" s="8">
        <v>17</v>
      </c>
      <c r="F460" s="8">
        <v>279</v>
      </c>
      <c r="G460" s="80">
        <v>2.61498811378113E-2</v>
      </c>
      <c r="H460" s="80">
        <v>1.6967480127587501E-3</v>
      </c>
      <c r="I460" s="80">
        <v>2.7846629150569999E-2</v>
      </c>
    </row>
    <row r="461" spans="3:9" s="1" customFormat="1" ht="12.75" customHeight="1" x14ac:dyDescent="0.15">
      <c r="C461" s="79" t="s">
        <v>2819</v>
      </c>
      <c r="D461" s="10">
        <v>6162</v>
      </c>
      <c r="E461" s="10">
        <v>192</v>
      </c>
      <c r="F461" s="10">
        <v>6354</v>
      </c>
      <c r="G461" s="80">
        <v>0.61502125027172905</v>
      </c>
      <c r="H461" s="80">
        <v>1.91632716735105E-2</v>
      </c>
      <c r="I461" s="80">
        <v>0.63418452194524</v>
      </c>
    </row>
    <row r="462" spans="3:9" s="1" customFormat="1" ht="12.75" customHeight="1" x14ac:dyDescent="0.15">
      <c r="C462" s="79" t="s">
        <v>3545</v>
      </c>
      <c r="D462" s="8">
        <v>179</v>
      </c>
      <c r="E462" s="8">
        <v>21</v>
      </c>
      <c r="F462" s="8">
        <v>200</v>
      </c>
      <c r="G462" s="80">
        <v>1.7865758487283299E-2</v>
      </c>
      <c r="H462" s="80">
        <v>2.0959828392902199E-3</v>
      </c>
      <c r="I462" s="80">
        <v>1.9961741326573499E-2</v>
      </c>
    </row>
    <row r="463" spans="3:9" s="1" customFormat="1" ht="12.75" customHeight="1" x14ac:dyDescent="0.15">
      <c r="C463" s="79" t="s">
        <v>3546</v>
      </c>
      <c r="D463" s="10">
        <v>1035</v>
      </c>
      <c r="E463" s="10">
        <v>39</v>
      </c>
      <c r="F463" s="10">
        <v>1074</v>
      </c>
      <c r="G463" s="80">
        <v>0.103302011365018</v>
      </c>
      <c r="H463" s="80">
        <v>3.8925395586818299E-3</v>
      </c>
      <c r="I463" s="80">
        <v>0.1071945509237</v>
      </c>
    </row>
    <row r="464" spans="3:9" s="1" customFormat="1" ht="12.75" customHeight="1" x14ac:dyDescent="0.15">
      <c r="C464" s="79" t="s">
        <v>3547</v>
      </c>
      <c r="D464" s="8">
        <v>955</v>
      </c>
      <c r="E464" s="8">
        <v>27</v>
      </c>
      <c r="F464" s="8">
        <v>982</v>
      </c>
      <c r="G464" s="80">
        <v>9.5317314834388406E-2</v>
      </c>
      <c r="H464" s="80">
        <v>2.6948350790874198E-3</v>
      </c>
      <c r="I464" s="80">
        <v>9.8012149913475802E-2</v>
      </c>
    </row>
    <row r="465" spans="3:9" s="1" customFormat="1" ht="12.75" customHeight="1" x14ac:dyDescent="0.15">
      <c r="C465" s="79" t="s">
        <v>3548</v>
      </c>
      <c r="D465" s="10">
        <v>23</v>
      </c>
      <c r="E465" s="10">
        <v>4</v>
      </c>
      <c r="F465" s="10">
        <v>27</v>
      </c>
      <c r="G465" s="80">
        <v>2.2956002525559502E-3</v>
      </c>
      <c r="H465" s="80">
        <v>3.9923482653147E-4</v>
      </c>
      <c r="I465" s="80">
        <v>2.6948350790874198E-3</v>
      </c>
    </row>
    <row r="466" spans="3:9" s="1" customFormat="1" ht="12.75" customHeight="1" x14ac:dyDescent="0.15">
      <c r="C466" s="79" t="s">
        <v>3549</v>
      </c>
      <c r="D466" s="8">
        <v>241</v>
      </c>
      <c r="E466" s="8">
        <v>23</v>
      </c>
      <c r="F466" s="8">
        <v>264</v>
      </c>
      <c r="G466" s="80">
        <v>2.4053898298521101E-2</v>
      </c>
      <c r="H466" s="80">
        <v>2.2956002525559502E-3</v>
      </c>
      <c r="I466" s="80">
        <v>2.6349498551076999E-2</v>
      </c>
    </row>
    <row r="467" spans="3:9" s="1" customFormat="1" ht="12.75" customHeight="1" x14ac:dyDescent="0.15">
      <c r="C467" s="79" t="s">
        <v>3550</v>
      </c>
      <c r="D467" s="10">
        <v>318</v>
      </c>
      <c r="E467" s="10">
        <v>39</v>
      </c>
      <c r="F467" s="10">
        <v>357</v>
      </c>
      <c r="G467" s="80">
        <v>3.1739168709251898E-2</v>
      </c>
      <c r="H467" s="80">
        <v>3.8925395586818299E-3</v>
      </c>
      <c r="I467" s="80">
        <v>3.5631708267933701E-2</v>
      </c>
    </row>
    <row r="468" spans="3:9" s="1" customFormat="1" ht="12.75" customHeight="1" x14ac:dyDescent="0.15">
      <c r="C468" s="79" t="s">
        <v>3551</v>
      </c>
      <c r="D468" s="8">
        <v>502</v>
      </c>
      <c r="E468" s="8">
        <v>59</v>
      </c>
      <c r="F468" s="8">
        <v>561</v>
      </c>
      <c r="G468" s="80">
        <v>5.01039707296995E-2</v>
      </c>
      <c r="H468" s="80">
        <v>5.8887136913391798E-3</v>
      </c>
      <c r="I468" s="80">
        <v>5.5992684421038601E-2</v>
      </c>
    </row>
    <row r="469" spans="3:9" s="1" customFormat="1" ht="12.75" customHeight="1" x14ac:dyDescent="0.15">
      <c r="C469" s="79" t="s">
        <v>3552</v>
      </c>
      <c r="D469" s="10">
        <v>32</v>
      </c>
      <c r="E469" s="10">
        <v>1</v>
      </c>
      <c r="F469" s="10">
        <v>33</v>
      </c>
      <c r="G469" s="80">
        <v>3.19387861225176E-3</v>
      </c>
      <c r="H469" s="80">
        <v>9.9808706632867404E-5</v>
      </c>
      <c r="I469" s="80">
        <v>3.2936873188846301E-3</v>
      </c>
    </row>
    <row r="470" spans="3:9" s="1" customFormat="1" ht="12.75" customHeight="1" x14ac:dyDescent="0.15">
      <c r="C470" s="79" t="s">
        <v>3553</v>
      </c>
      <c r="D470" s="8">
        <v>635</v>
      </c>
      <c r="E470" s="8">
        <v>33</v>
      </c>
      <c r="F470" s="8">
        <v>668</v>
      </c>
      <c r="G470" s="80">
        <v>6.3378528711870802E-2</v>
      </c>
      <c r="H470" s="80">
        <v>3.2936873188846301E-3</v>
      </c>
      <c r="I470" s="80">
        <v>6.6672216030755502E-2</v>
      </c>
    </row>
    <row r="471" spans="3:9" s="1" customFormat="1" ht="12.75" customHeight="1" x14ac:dyDescent="0.15">
      <c r="C471" s="79" t="s">
        <v>3554</v>
      </c>
      <c r="D471" s="10">
        <v>324</v>
      </c>
      <c r="E471" s="10">
        <v>18</v>
      </c>
      <c r="F471" s="10">
        <v>342</v>
      </c>
      <c r="G471" s="80">
        <v>3.2338020949049098E-2</v>
      </c>
      <c r="H471" s="80">
        <v>1.79655671939161E-3</v>
      </c>
      <c r="I471" s="80">
        <v>3.4134577668440698E-2</v>
      </c>
    </row>
    <row r="472" spans="3:9" s="1" customFormat="1" ht="12.75" customHeight="1" x14ac:dyDescent="0.15">
      <c r="C472" s="79" t="s">
        <v>3555</v>
      </c>
      <c r="D472" s="8">
        <v>1452</v>
      </c>
      <c r="E472" s="8">
        <v>113</v>
      </c>
      <c r="F472" s="8">
        <v>1565</v>
      </c>
      <c r="G472" s="80">
        <v>0.14492224203092399</v>
      </c>
      <c r="H472" s="80">
        <v>1.1278383849514E-2</v>
      </c>
      <c r="I472" s="80">
        <v>0.15620062588043801</v>
      </c>
    </row>
    <row r="473" spans="3:9" s="1" customFormat="1" ht="12.75" customHeight="1" x14ac:dyDescent="0.15">
      <c r="C473" s="79" t="s">
        <v>3556</v>
      </c>
      <c r="D473" s="10">
        <v>961</v>
      </c>
      <c r="E473" s="10">
        <v>17</v>
      </c>
      <c r="F473" s="10">
        <v>978</v>
      </c>
      <c r="G473" s="80">
        <v>9.5916167074185599E-2</v>
      </c>
      <c r="H473" s="80">
        <v>1.6967480127587501E-3</v>
      </c>
      <c r="I473" s="80">
        <v>9.7612915086944405E-2</v>
      </c>
    </row>
    <row r="474" spans="3:9" s="1" customFormat="1" ht="12.75" customHeight="1" x14ac:dyDescent="0.15">
      <c r="C474" s="79" t="s">
        <v>3557</v>
      </c>
      <c r="D474" s="8">
        <v>1192</v>
      </c>
      <c r="E474" s="8">
        <v>33</v>
      </c>
      <c r="F474" s="8">
        <v>1225</v>
      </c>
      <c r="G474" s="80">
        <v>0.118971978306378</v>
      </c>
      <c r="H474" s="80">
        <v>3.2936873188846301E-3</v>
      </c>
      <c r="I474" s="80">
        <v>0.122265665625263</v>
      </c>
    </row>
    <row r="475" spans="3:9" s="1" customFormat="1" ht="12.75" customHeight="1" x14ac:dyDescent="0.15">
      <c r="C475" s="79" t="s">
        <v>3073</v>
      </c>
      <c r="D475" s="10">
        <v>13542</v>
      </c>
      <c r="E475" s="10">
        <v>296</v>
      </c>
      <c r="F475" s="10">
        <v>13838</v>
      </c>
      <c r="G475" s="80">
        <v>1.3516095052222901</v>
      </c>
      <c r="H475" s="80">
        <v>2.9543377163328801E-2</v>
      </c>
      <c r="I475" s="80">
        <v>1.3811528823856201</v>
      </c>
    </row>
    <row r="476" spans="3:9" s="1" customFormat="1" ht="12.75" customHeight="1" x14ac:dyDescent="0.15">
      <c r="C476" s="79" t="s">
        <v>3558</v>
      </c>
      <c r="D476" s="8">
        <v>7</v>
      </c>
      <c r="E476" s="8">
        <v>2</v>
      </c>
      <c r="F476" s="8">
        <v>9</v>
      </c>
      <c r="G476" s="80">
        <v>6.9866094643007204E-4</v>
      </c>
      <c r="H476" s="80">
        <v>1.99617413265735E-4</v>
      </c>
      <c r="I476" s="80">
        <v>8.9827835969580696E-4</v>
      </c>
    </row>
    <row r="477" spans="3:9" s="1" customFormat="1" ht="12.75" customHeight="1" x14ac:dyDescent="0.15">
      <c r="C477" s="79" t="s">
        <v>3559</v>
      </c>
      <c r="D477" s="10">
        <v>248</v>
      </c>
      <c r="E477" s="10">
        <v>119</v>
      </c>
      <c r="F477" s="10">
        <v>367</v>
      </c>
      <c r="G477" s="80">
        <v>2.4752559244951101E-2</v>
      </c>
      <c r="H477" s="80">
        <v>1.18772360893112E-2</v>
      </c>
      <c r="I477" s="80">
        <v>3.6629795334262402E-2</v>
      </c>
    </row>
    <row r="478" spans="3:9" s="1" customFormat="1" ht="12.75" customHeight="1" x14ac:dyDescent="0.15">
      <c r="C478" s="79" t="s">
        <v>3560</v>
      </c>
      <c r="D478" s="8">
        <v>226</v>
      </c>
      <c r="E478" s="8">
        <v>45</v>
      </c>
      <c r="F478" s="8">
        <v>271</v>
      </c>
      <c r="G478" s="80">
        <v>2.2556767699028001E-2</v>
      </c>
      <c r="H478" s="80">
        <v>4.4913917984790398E-3</v>
      </c>
      <c r="I478" s="80">
        <v>2.70481594975071E-2</v>
      </c>
    </row>
    <row r="479" spans="3:9" s="1" customFormat="1" ht="12.75" customHeight="1" x14ac:dyDescent="0.15">
      <c r="C479" s="79" t="s">
        <v>2803</v>
      </c>
      <c r="D479" s="10">
        <v>2343</v>
      </c>
      <c r="E479" s="10">
        <v>488</v>
      </c>
      <c r="F479" s="10">
        <v>2831</v>
      </c>
      <c r="G479" s="80">
        <v>0.23385179964080799</v>
      </c>
      <c r="H479" s="80">
        <v>4.8706648836839297E-2</v>
      </c>
      <c r="I479" s="80">
        <v>0.28255844847764799</v>
      </c>
    </row>
    <row r="480" spans="3:9" s="1" customFormat="1" ht="12.75" customHeight="1" x14ac:dyDescent="0.15">
      <c r="C480" s="79" t="s">
        <v>3561</v>
      </c>
      <c r="D480" s="8">
        <v>89</v>
      </c>
      <c r="E480" s="8">
        <v>10</v>
      </c>
      <c r="F480" s="8">
        <v>99</v>
      </c>
      <c r="G480" s="80">
        <v>8.8829748903252008E-3</v>
      </c>
      <c r="H480" s="80">
        <v>9.9808706632867404E-4</v>
      </c>
      <c r="I480" s="80">
        <v>9.8810619566538794E-3</v>
      </c>
    </row>
    <row r="481" spans="3:9" s="1" customFormat="1" ht="12.75" customHeight="1" x14ac:dyDescent="0.15">
      <c r="C481" s="79" t="s">
        <v>2800</v>
      </c>
      <c r="D481" s="10">
        <v>5096</v>
      </c>
      <c r="E481" s="10">
        <v>512</v>
      </c>
      <c r="F481" s="10">
        <v>5608</v>
      </c>
      <c r="G481" s="80">
        <v>0.508625169001093</v>
      </c>
      <c r="H481" s="80">
        <v>5.1102057796028097E-2</v>
      </c>
      <c r="I481" s="80">
        <v>0.55972722679712095</v>
      </c>
    </row>
    <row r="482" spans="3:9" s="1" customFormat="1" ht="12.75" customHeight="1" x14ac:dyDescent="0.15">
      <c r="C482" s="79" t="s">
        <v>3562</v>
      </c>
      <c r="D482" s="8">
        <v>14</v>
      </c>
      <c r="E482" s="8">
        <v>1</v>
      </c>
      <c r="F482" s="8">
        <v>15</v>
      </c>
      <c r="G482" s="80">
        <v>1.39732189286014E-3</v>
      </c>
      <c r="H482" s="80">
        <v>9.9808706632867404E-5</v>
      </c>
      <c r="I482" s="80">
        <v>1.4971305994930101E-3</v>
      </c>
    </row>
    <row r="483" spans="3:9" s="1" customFormat="1" ht="12.75" customHeight="1" x14ac:dyDescent="0.15">
      <c r="C483" s="79" t="s">
        <v>3563</v>
      </c>
      <c r="D483" s="10">
        <v>20</v>
      </c>
      <c r="E483" s="10">
        <v>3</v>
      </c>
      <c r="F483" s="10">
        <v>23</v>
      </c>
      <c r="G483" s="80">
        <v>1.9961741326573498E-3</v>
      </c>
      <c r="H483" s="80">
        <v>2.99426119898602E-4</v>
      </c>
      <c r="I483" s="80">
        <v>2.2956002525559502E-3</v>
      </c>
    </row>
    <row r="484" spans="3:9" s="1" customFormat="1" ht="12.75" customHeight="1" x14ac:dyDescent="0.15">
      <c r="C484" s="79" t="s">
        <v>2799</v>
      </c>
      <c r="D484" s="8">
        <v>6917</v>
      </c>
      <c r="E484" s="8">
        <v>613</v>
      </c>
      <c r="F484" s="8">
        <v>7530</v>
      </c>
      <c r="G484" s="80">
        <v>0.69037682377954401</v>
      </c>
      <c r="H484" s="80">
        <v>6.1182737165947701E-2</v>
      </c>
      <c r="I484" s="80">
        <v>0.75155956094549203</v>
      </c>
    </row>
    <row r="485" spans="3:9" s="1" customFormat="1" ht="12.75" customHeight="1" x14ac:dyDescent="0.15">
      <c r="C485" s="79" t="s">
        <v>3564</v>
      </c>
      <c r="D485" s="10">
        <v>16</v>
      </c>
      <c r="E485" s="10">
        <v>11</v>
      </c>
      <c r="F485" s="10">
        <v>27</v>
      </c>
      <c r="G485" s="80">
        <v>1.59693930612588E-3</v>
      </c>
      <c r="H485" s="80">
        <v>1.09789577296154E-3</v>
      </c>
      <c r="I485" s="80">
        <v>2.6948350790874198E-3</v>
      </c>
    </row>
    <row r="486" spans="3:9" s="1" customFormat="1" ht="12.75" customHeight="1" x14ac:dyDescent="0.15">
      <c r="C486" s="79" t="s">
        <v>3565</v>
      </c>
      <c r="D486" s="8">
        <v>13</v>
      </c>
      <c r="E486" s="8">
        <v>4</v>
      </c>
      <c r="F486" s="8">
        <v>17</v>
      </c>
      <c r="G486" s="80">
        <v>1.29751318622728E-3</v>
      </c>
      <c r="H486" s="80">
        <v>3.9923482653147E-4</v>
      </c>
      <c r="I486" s="80">
        <v>1.6967480127587501E-3</v>
      </c>
    </row>
    <row r="487" spans="3:9" s="1" customFormat="1" ht="12.75" customHeight="1" x14ac:dyDescent="0.15">
      <c r="C487" s="79" t="s">
        <v>3566</v>
      </c>
      <c r="D487" s="10">
        <v>10</v>
      </c>
      <c r="E487" s="10">
        <v>4</v>
      </c>
      <c r="F487" s="10">
        <v>14</v>
      </c>
      <c r="G487" s="80">
        <v>9.9808706632867404E-4</v>
      </c>
      <c r="H487" s="80">
        <v>3.9923482653147E-4</v>
      </c>
      <c r="I487" s="80">
        <v>1.39732189286014E-3</v>
      </c>
    </row>
    <row r="488" spans="3:9" s="1" customFormat="1" ht="12.75" customHeight="1" x14ac:dyDescent="0.15">
      <c r="C488" s="79" t="s">
        <v>3567</v>
      </c>
      <c r="D488" s="8">
        <v>41</v>
      </c>
      <c r="E488" s="8">
        <v>9</v>
      </c>
      <c r="F488" s="8">
        <v>50</v>
      </c>
      <c r="G488" s="80">
        <v>4.0921569719475697E-3</v>
      </c>
      <c r="H488" s="80">
        <v>8.9827835969580696E-4</v>
      </c>
      <c r="I488" s="80">
        <v>4.9904353316433704E-3</v>
      </c>
    </row>
    <row r="489" spans="3:9" s="1" customFormat="1" ht="12.75" customHeight="1" x14ac:dyDescent="0.15">
      <c r="C489" s="79" t="s">
        <v>3568</v>
      </c>
      <c r="D489" s="10">
        <v>7</v>
      </c>
      <c r="E489" s="10">
        <v>1</v>
      </c>
      <c r="F489" s="10">
        <v>8</v>
      </c>
      <c r="G489" s="80">
        <v>6.9866094643007204E-4</v>
      </c>
      <c r="H489" s="80">
        <v>9.9808706632867404E-5</v>
      </c>
      <c r="I489" s="80">
        <v>7.9846965306293999E-4</v>
      </c>
    </row>
    <row r="490" spans="3:9" s="1" customFormat="1" ht="12.75" customHeight="1" x14ac:dyDescent="0.15">
      <c r="C490" s="79" t="s">
        <v>3569</v>
      </c>
      <c r="D490" s="8">
        <v>46</v>
      </c>
      <c r="E490" s="8">
        <v>4</v>
      </c>
      <c r="F490" s="8">
        <v>50</v>
      </c>
      <c r="G490" s="80">
        <v>4.5912005051119004E-3</v>
      </c>
      <c r="H490" s="80">
        <v>3.9923482653147E-4</v>
      </c>
      <c r="I490" s="80">
        <v>4.9904353316433704E-3</v>
      </c>
    </row>
    <row r="491" spans="3:9" s="1" customFormat="1" ht="12.75" customHeight="1" x14ac:dyDescent="0.15">
      <c r="C491" s="79" t="s">
        <v>3570</v>
      </c>
      <c r="D491" s="10">
        <v>27</v>
      </c>
      <c r="E491" s="10">
        <v>3</v>
      </c>
      <c r="F491" s="10">
        <v>30</v>
      </c>
      <c r="G491" s="80">
        <v>2.6948350790874198E-3</v>
      </c>
      <c r="H491" s="80">
        <v>2.99426119898602E-4</v>
      </c>
      <c r="I491" s="80">
        <v>2.9942611989860202E-3</v>
      </c>
    </row>
    <row r="492" spans="3:9" s="1" customFormat="1" ht="12.75" customHeight="1" x14ac:dyDescent="0.15">
      <c r="C492" s="79" t="s">
        <v>3571</v>
      </c>
      <c r="D492" s="8">
        <v>259</v>
      </c>
      <c r="E492" s="8">
        <v>31</v>
      </c>
      <c r="F492" s="8">
        <v>290</v>
      </c>
      <c r="G492" s="80">
        <v>2.58504550179127E-2</v>
      </c>
      <c r="H492" s="80">
        <v>3.0940699056188898E-3</v>
      </c>
      <c r="I492" s="80">
        <v>2.8944524923531601E-2</v>
      </c>
    </row>
    <row r="493" spans="3:9" s="1" customFormat="1" ht="12.75" customHeight="1" x14ac:dyDescent="0.15">
      <c r="C493" s="79" t="s">
        <v>3572</v>
      </c>
      <c r="D493" s="10">
        <v>1</v>
      </c>
      <c r="E493" s="10">
        <v>2</v>
      </c>
      <c r="F493" s="10">
        <v>3</v>
      </c>
      <c r="G493" s="80">
        <v>9.9808706632867404E-5</v>
      </c>
      <c r="H493" s="80">
        <v>1.99617413265735E-4</v>
      </c>
      <c r="I493" s="80">
        <v>2.99426119898602E-4</v>
      </c>
    </row>
    <row r="494" spans="3:9" s="1" customFormat="1" ht="12.75" customHeight="1" x14ac:dyDescent="0.15">
      <c r="C494" s="79" t="s">
        <v>3573</v>
      </c>
      <c r="D494" s="8">
        <v>3</v>
      </c>
      <c r="E494" s="8"/>
      <c r="F494" s="8">
        <v>3</v>
      </c>
      <c r="G494" s="80">
        <v>2.99426119898602E-4</v>
      </c>
      <c r="H494" s="80"/>
      <c r="I494" s="80">
        <v>2.99426119898602E-4</v>
      </c>
    </row>
    <row r="495" spans="3:9" s="1" customFormat="1" ht="12.75" customHeight="1" x14ac:dyDescent="0.15">
      <c r="C495" s="79" t="s">
        <v>3574</v>
      </c>
      <c r="D495" s="10">
        <v>2007</v>
      </c>
      <c r="E495" s="10">
        <v>40</v>
      </c>
      <c r="F495" s="10">
        <v>2047</v>
      </c>
      <c r="G495" s="80">
        <v>0.20031607421216499</v>
      </c>
      <c r="H495" s="80">
        <v>3.9923482653146996E-3</v>
      </c>
      <c r="I495" s="80">
        <v>0.20430842247747999</v>
      </c>
    </row>
    <row r="496" spans="3:9" s="1" customFormat="1" ht="12.75" customHeight="1" x14ac:dyDescent="0.15">
      <c r="C496" s="79" t="s">
        <v>2790</v>
      </c>
      <c r="D496" s="8">
        <v>7413</v>
      </c>
      <c r="E496" s="8"/>
      <c r="F496" s="8">
        <v>7413</v>
      </c>
      <c r="G496" s="80">
        <v>0.73988194226944604</v>
      </c>
      <c r="H496" s="80"/>
      <c r="I496" s="80">
        <v>0.73988194226944604</v>
      </c>
    </row>
    <row r="497" spans="3:9" s="1" customFormat="1" ht="12.75" customHeight="1" x14ac:dyDescent="0.15">
      <c r="C497" s="79" t="s">
        <v>3575</v>
      </c>
      <c r="D497" s="10"/>
      <c r="E497" s="10">
        <v>145</v>
      </c>
      <c r="F497" s="10">
        <v>145</v>
      </c>
      <c r="G497" s="80"/>
      <c r="H497" s="80">
        <v>1.4472262461765801E-2</v>
      </c>
      <c r="I497" s="80">
        <v>1.4472262461765801E-2</v>
      </c>
    </row>
    <row r="498" spans="3:9" s="1" customFormat="1" ht="12.75" customHeight="1" x14ac:dyDescent="0.15">
      <c r="C498" s="79" t="s">
        <v>3576</v>
      </c>
      <c r="D498" s="8">
        <v>52</v>
      </c>
      <c r="E498" s="8">
        <v>10</v>
      </c>
      <c r="F498" s="8">
        <v>62</v>
      </c>
      <c r="G498" s="80">
        <v>5.1900527449091098E-3</v>
      </c>
      <c r="H498" s="80">
        <v>9.9808706632867404E-4</v>
      </c>
      <c r="I498" s="80">
        <v>6.1881398112377797E-3</v>
      </c>
    </row>
    <row r="499" spans="3:9" s="1" customFormat="1" ht="12.75" customHeight="1" x14ac:dyDescent="0.15">
      <c r="C499" s="79" t="s">
        <v>3577</v>
      </c>
      <c r="D499" s="10">
        <v>912</v>
      </c>
      <c r="E499" s="10">
        <v>86</v>
      </c>
      <c r="F499" s="10">
        <v>998</v>
      </c>
      <c r="G499" s="80">
        <v>9.1025540449175102E-2</v>
      </c>
      <c r="H499" s="80">
        <v>8.5835487704266009E-3</v>
      </c>
      <c r="I499" s="80">
        <v>9.9609089219601696E-2</v>
      </c>
    </row>
    <row r="500" spans="3:9" s="1" customFormat="1" ht="12.75" customHeight="1" x14ac:dyDescent="0.15">
      <c r="C500" s="79" t="s">
        <v>3578</v>
      </c>
      <c r="D500" s="8">
        <v>267</v>
      </c>
      <c r="E500" s="8">
        <v>94</v>
      </c>
      <c r="F500" s="8">
        <v>361</v>
      </c>
      <c r="G500" s="80">
        <v>2.6648924670975599E-2</v>
      </c>
      <c r="H500" s="80">
        <v>9.3820184234895392E-3</v>
      </c>
      <c r="I500" s="80">
        <v>3.6030943094465098E-2</v>
      </c>
    </row>
    <row r="501" spans="3:9" s="1" customFormat="1" ht="12.75" customHeight="1" x14ac:dyDescent="0.15">
      <c r="C501" s="79" t="s">
        <v>3062</v>
      </c>
      <c r="D501" s="10">
        <v>857</v>
      </c>
      <c r="E501" s="10">
        <v>418</v>
      </c>
      <c r="F501" s="10">
        <v>1275</v>
      </c>
      <c r="G501" s="80">
        <v>8.5536061584367398E-2</v>
      </c>
      <c r="H501" s="80">
        <v>4.1720039372538598E-2</v>
      </c>
      <c r="I501" s="80">
        <v>0.12725610095690601</v>
      </c>
    </row>
    <row r="502" spans="3:9" s="1" customFormat="1" ht="12.75" customHeight="1" x14ac:dyDescent="0.15">
      <c r="C502" s="79" t="s">
        <v>3067</v>
      </c>
      <c r="D502" s="8">
        <v>1544</v>
      </c>
      <c r="E502" s="8">
        <v>369</v>
      </c>
      <c r="F502" s="8">
        <v>1913</v>
      </c>
      <c r="G502" s="80">
        <v>0.15410464304114699</v>
      </c>
      <c r="H502" s="80">
        <v>3.6829412747528101E-2</v>
      </c>
      <c r="I502" s="80">
        <v>0.19093405578867501</v>
      </c>
    </row>
    <row r="503" spans="3:9" s="1" customFormat="1" ht="12.75" customHeight="1" x14ac:dyDescent="0.15">
      <c r="C503" s="79" t="s">
        <v>3579</v>
      </c>
      <c r="D503" s="10">
        <v>3708</v>
      </c>
      <c r="E503" s="10">
        <v>148</v>
      </c>
      <c r="F503" s="10">
        <v>3856</v>
      </c>
      <c r="G503" s="80">
        <v>0.370090684194673</v>
      </c>
      <c r="H503" s="80">
        <v>1.4771688581664401E-2</v>
      </c>
      <c r="I503" s="80">
        <v>0.384862372776337</v>
      </c>
    </row>
    <row r="504" spans="3:9" s="1" customFormat="1" ht="12.75" customHeight="1" x14ac:dyDescent="0.15">
      <c r="C504" s="79" t="s">
        <v>3580</v>
      </c>
      <c r="D504" s="8">
        <v>9</v>
      </c>
      <c r="E504" s="8">
        <v>2</v>
      </c>
      <c r="F504" s="8">
        <v>11</v>
      </c>
      <c r="G504" s="80">
        <v>8.9827835969580696E-4</v>
      </c>
      <c r="H504" s="80">
        <v>1.99617413265735E-4</v>
      </c>
      <c r="I504" s="80">
        <v>1.09789577296154E-3</v>
      </c>
    </row>
    <row r="505" spans="3:9" s="1" customFormat="1" ht="12.75" customHeight="1" x14ac:dyDescent="0.15">
      <c r="C505" s="79" t="s">
        <v>3581</v>
      </c>
      <c r="D505" s="10">
        <v>310</v>
      </c>
      <c r="E505" s="10">
        <v>18</v>
      </c>
      <c r="F505" s="10">
        <v>328</v>
      </c>
      <c r="G505" s="80">
        <v>3.0940699056188899E-2</v>
      </c>
      <c r="H505" s="80">
        <v>1.79655671939161E-3</v>
      </c>
      <c r="I505" s="80">
        <v>3.2737255775580502E-2</v>
      </c>
    </row>
    <row r="506" spans="3:9" s="1" customFormat="1" ht="12.75" customHeight="1" x14ac:dyDescent="0.15">
      <c r="C506" s="79" t="s">
        <v>3582</v>
      </c>
      <c r="D506" s="8">
        <v>124</v>
      </c>
      <c r="E506" s="8">
        <v>5</v>
      </c>
      <c r="F506" s="8">
        <v>129</v>
      </c>
      <c r="G506" s="80">
        <v>1.2376279622475599E-2</v>
      </c>
      <c r="H506" s="80">
        <v>4.9904353316433702E-4</v>
      </c>
      <c r="I506" s="80">
        <v>1.28753231556399E-2</v>
      </c>
    </row>
    <row r="507" spans="3:9" s="1" customFormat="1" ht="12.75" customHeight="1" x14ac:dyDescent="0.15">
      <c r="C507" s="79" t="s">
        <v>3583</v>
      </c>
      <c r="D507" s="10">
        <v>301</v>
      </c>
      <c r="E507" s="10">
        <v>12</v>
      </c>
      <c r="F507" s="10">
        <v>313</v>
      </c>
      <c r="G507" s="80">
        <v>3.00424206964931E-2</v>
      </c>
      <c r="H507" s="80">
        <v>1.1977044795944099E-3</v>
      </c>
      <c r="I507" s="80">
        <v>3.1240125176087499E-2</v>
      </c>
    </row>
    <row r="508" spans="3:9" s="1" customFormat="1" ht="12.75" customHeight="1" x14ac:dyDescent="0.15">
      <c r="C508" s="79" t="s">
        <v>3584</v>
      </c>
      <c r="D508" s="8">
        <v>116</v>
      </c>
      <c r="E508" s="8">
        <v>17</v>
      </c>
      <c r="F508" s="8">
        <v>133</v>
      </c>
      <c r="G508" s="80">
        <v>1.15778099694126E-2</v>
      </c>
      <c r="H508" s="80">
        <v>1.6967480127587501E-3</v>
      </c>
      <c r="I508" s="80">
        <v>1.3274557982171401E-2</v>
      </c>
    </row>
    <row r="509" spans="3:9" s="1" customFormat="1" ht="12.75" customHeight="1" x14ac:dyDescent="0.15">
      <c r="C509" s="79" t="s">
        <v>3585</v>
      </c>
      <c r="D509" s="10">
        <v>545</v>
      </c>
      <c r="E509" s="10">
        <v>191</v>
      </c>
      <c r="F509" s="10">
        <v>736</v>
      </c>
      <c r="G509" s="80">
        <v>5.4395745114912797E-2</v>
      </c>
      <c r="H509" s="80">
        <v>1.9063462966877699E-2</v>
      </c>
      <c r="I509" s="80">
        <v>7.3459208081790406E-2</v>
      </c>
    </row>
    <row r="510" spans="3:9" s="1" customFormat="1" ht="12.75" customHeight="1" x14ac:dyDescent="0.15">
      <c r="C510" s="79" t="s">
        <v>3586</v>
      </c>
      <c r="D510" s="8">
        <v>310</v>
      </c>
      <c r="E510" s="8">
        <v>4</v>
      </c>
      <c r="F510" s="8">
        <v>314</v>
      </c>
      <c r="G510" s="80">
        <v>3.0940699056188899E-2</v>
      </c>
      <c r="H510" s="80">
        <v>3.9923482653147E-4</v>
      </c>
      <c r="I510" s="80">
        <v>3.1339933882720397E-2</v>
      </c>
    </row>
    <row r="511" spans="3:9" s="1" customFormat="1" ht="12.75" customHeight="1" x14ac:dyDescent="0.15">
      <c r="C511" s="79" t="s">
        <v>3587</v>
      </c>
      <c r="D511" s="10">
        <v>2620</v>
      </c>
      <c r="E511" s="10">
        <v>51</v>
      </c>
      <c r="F511" s="10">
        <v>2671</v>
      </c>
      <c r="G511" s="80">
        <v>0.26149881137811298</v>
      </c>
      <c r="H511" s="80">
        <v>5.0902440382762397E-3</v>
      </c>
      <c r="I511" s="80">
        <v>0.266589055416389</v>
      </c>
    </row>
    <row r="512" spans="3:9" s="1" customFormat="1" ht="12.75" customHeight="1" x14ac:dyDescent="0.15">
      <c r="C512" s="79" t="s">
        <v>3588</v>
      </c>
      <c r="D512" s="8">
        <v>380</v>
      </c>
      <c r="E512" s="8">
        <v>13</v>
      </c>
      <c r="F512" s="8">
        <v>393</v>
      </c>
      <c r="G512" s="80">
        <v>3.7927308520489603E-2</v>
      </c>
      <c r="H512" s="80">
        <v>1.29751318622728E-3</v>
      </c>
      <c r="I512" s="80">
        <v>3.92248217067169E-2</v>
      </c>
    </row>
    <row r="513" spans="3:9" s="1" customFormat="1" ht="12.75" customHeight="1" x14ac:dyDescent="0.15">
      <c r="C513" s="79" t="s">
        <v>3589</v>
      </c>
      <c r="D513" s="10">
        <v>458</v>
      </c>
      <c r="E513" s="10">
        <v>14</v>
      </c>
      <c r="F513" s="10">
        <v>472</v>
      </c>
      <c r="G513" s="80">
        <v>4.5712387637853298E-2</v>
      </c>
      <c r="H513" s="80">
        <v>1.39732189286014E-3</v>
      </c>
      <c r="I513" s="80">
        <v>4.7109709530713403E-2</v>
      </c>
    </row>
    <row r="514" spans="3:9" s="1" customFormat="1" ht="12.75" customHeight="1" x14ac:dyDescent="0.15">
      <c r="C514" s="79" t="s">
        <v>3590</v>
      </c>
      <c r="D514" s="8">
        <v>154</v>
      </c>
      <c r="E514" s="8">
        <v>16</v>
      </c>
      <c r="F514" s="8">
        <v>170</v>
      </c>
      <c r="G514" s="80">
        <v>1.53705408214616E-2</v>
      </c>
      <c r="H514" s="80">
        <v>1.59693930612588E-3</v>
      </c>
      <c r="I514" s="80">
        <v>1.69674801275875E-2</v>
      </c>
    </row>
    <row r="515" spans="3:9" s="1" customFormat="1" ht="12.75" customHeight="1" x14ac:dyDescent="0.15">
      <c r="C515" s="79" t="s">
        <v>3072</v>
      </c>
      <c r="D515" s="10">
        <v>3446</v>
      </c>
      <c r="E515" s="10">
        <v>297</v>
      </c>
      <c r="F515" s="10">
        <v>3743</v>
      </c>
      <c r="G515" s="80">
        <v>0.34394080305686098</v>
      </c>
      <c r="H515" s="80">
        <v>2.9643185869961598E-2</v>
      </c>
      <c r="I515" s="80">
        <v>0.37358398892682299</v>
      </c>
    </row>
    <row r="516" spans="3:9" s="1" customFormat="1" ht="12.75" customHeight="1" x14ac:dyDescent="0.15">
      <c r="C516" s="79" t="s">
        <v>3591</v>
      </c>
      <c r="D516" s="8">
        <v>193</v>
      </c>
      <c r="E516" s="8">
        <v>6</v>
      </c>
      <c r="F516" s="8">
        <v>199</v>
      </c>
      <c r="G516" s="80">
        <v>1.9263080380143401E-2</v>
      </c>
      <c r="H516" s="80">
        <v>5.9885223979720497E-4</v>
      </c>
      <c r="I516" s="80">
        <v>1.9861932619940601E-2</v>
      </c>
    </row>
    <row r="517" spans="3:9" s="1" customFormat="1" ht="12.75" customHeight="1" x14ac:dyDescent="0.15">
      <c r="C517" s="79" t="s">
        <v>3592</v>
      </c>
      <c r="D517" s="10">
        <v>784</v>
      </c>
      <c r="E517" s="10">
        <v>29</v>
      </c>
      <c r="F517" s="10">
        <v>813</v>
      </c>
      <c r="G517" s="80">
        <v>7.8250026000168102E-2</v>
      </c>
      <c r="H517" s="80">
        <v>2.89445249235316E-3</v>
      </c>
      <c r="I517" s="80">
        <v>8.1144478492521196E-2</v>
      </c>
    </row>
    <row r="518" spans="3:9" s="1" customFormat="1" ht="12.75" customHeight="1" x14ac:dyDescent="0.15">
      <c r="C518" s="79" t="s">
        <v>3593</v>
      </c>
      <c r="D518" s="8">
        <v>1578</v>
      </c>
      <c r="E518" s="8">
        <v>91</v>
      </c>
      <c r="F518" s="8">
        <v>1669</v>
      </c>
      <c r="G518" s="80">
        <v>0.15749813906666499</v>
      </c>
      <c r="H518" s="80">
        <v>9.0825923035909393E-3</v>
      </c>
      <c r="I518" s="80">
        <v>0.166580731370256</v>
      </c>
    </row>
    <row r="519" spans="3:9" s="1" customFormat="1" ht="12.75" customHeight="1" x14ac:dyDescent="0.15">
      <c r="C519" s="79" t="s">
        <v>3594</v>
      </c>
      <c r="D519" s="10">
        <v>1107</v>
      </c>
      <c r="E519" s="10">
        <v>52</v>
      </c>
      <c r="F519" s="10">
        <v>1159</v>
      </c>
      <c r="G519" s="80">
        <v>0.110488238242584</v>
      </c>
      <c r="H519" s="80">
        <v>5.1900527449091098E-3</v>
      </c>
      <c r="I519" s="80">
        <v>0.11567829098749299</v>
      </c>
    </row>
    <row r="520" spans="3:9" s="1" customFormat="1" ht="12.75" customHeight="1" x14ac:dyDescent="0.15">
      <c r="C520" s="79" t="s">
        <v>3595</v>
      </c>
      <c r="D520" s="8">
        <v>817</v>
      </c>
      <c r="E520" s="8">
        <v>45</v>
      </c>
      <c r="F520" s="8">
        <v>862</v>
      </c>
      <c r="G520" s="80">
        <v>8.1543713319052705E-2</v>
      </c>
      <c r="H520" s="80">
        <v>4.4913917984790398E-3</v>
      </c>
      <c r="I520" s="80">
        <v>8.6035105117531693E-2</v>
      </c>
    </row>
    <row r="521" spans="3:9" s="1" customFormat="1" ht="12.75" customHeight="1" x14ac:dyDescent="0.15">
      <c r="C521" s="79" t="s">
        <v>2787</v>
      </c>
      <c r="D521" s="10">
        <v>27893</v>
      </c>
      <c r="E521" s="10">
        <v>1683</v>
      </c>
      <c r="F521" s="10">
        <v>29576</v>
      </c>
      <c r="G521" s="80">
        <v>2.78396425411057</v>
      </c>
      <c r="H521" s="80">
        <v>0.16797805326311599</v>
      </c>
      <c r="I521" s="80">
        <v>2.9519423073736899</v>
      </c>
    </row>
    <row r="522" spans="3:9" s="1" customFormat="1" ht="12.75" customHeight="1" x14ac:dyDescent="0.15">
      <c r="C522" s="79" t="s">
        <v>2820</v>
      </c>
      <c r="D522" s="8">
        <v>2137</v>
      </c>
      <c r="E522" s="8">
        <v>140</v>
      </c>
      <c r="F522" s="8">
        <v>2277</v>
      </c>
      <c r="G522" s="80">
        <v>0.21329120607443799</v>
      </c>
      <c r="H522" s="80">
        <v>1.39732189286014E-2</v>
      </c>
      <c r="I522" s="80">
        <v>0.22726442500303901</v>
      </c>
    </row>
    <row r="523" spans="3:9" s="1" customFormat="1" ht="12.75" customHeight="1" x14ac:dyDescent="0.15">
      <c r="C523" s="79" t="s">
        <v>3596</v>
      </c>
      <c r="D523" s="10">
        <v>270</v>
      </c>
      <c r="E523" s="10">
        <v>66</v>
      </c>
      <c r="F523" s="10">
        <v>336</v>
      </c>
      <c r="G523" s="80">
        <v>2.6948350790874199E-2</v>
      </c>
      <c r="H523" s="80">
        <v>6.5873746377692497E-3</v>
      </c>
      <c r="I523" s="80">
        <v>3.3535725428643498E-2</v>
      </c>
    </row>
    <row r="524" spans="3:9" s="1" customFormat="1" ht="12.75" customHeight="1" x14ac:dyDescent="0.15">
      <c r="C524" s="79" t="s">
        <v>3597</v>
      </c>
      <c r="D524" s="8">
        <v>219</v>
      </c>
      <c r="E524" s="8">
        <v>3</v>
      </c>
      <c r="F524" s="8">
        <v>222</v>
      </c>
      <c r="G524" s="80">
        <v>2.1858106752598E-2</v>
      </c>
      <c r="H524" s="80">
        <v>2.99426119898602E-4</v>
      </c>
      <c r="I524" s="80">
        <v>2.21575328724966E-2</v>
      </c>
    </row>
    <row r="525" spans="3:9" s="1" customFormat="1" ht="12.75" customHeight="1" x14ac:dyDescent="0.15">
      <c r="C525" s="79" t="s">
        <v>3598</v>
      </c>
      <c r="D525" s="10">
        <v>779</v>
      </c>
      <c r="E525" s="10">
        <v>19</v>
      </c>
      <c r="F525" s="10">
        <v>798</v>
      </c>
      <c r="G525" s="80">
        <v>7.7750982467003696E-2</v>
      </c>
      <c r="H525" s="80">
        <v>1.8963654260244799E-3</v>
      </c>
      <c r="I525" s="80">
        <v>7.96473478930282E-2</v>
      </c>
    </row>
    <row r="526" spans="3:9" s="1" customFormat="1" ht="12.75" customHeight="1" x14ac:dyDescent="0.15">
      <c r="C526" s="79" t="s">
        <v>3599</v>
      </c>
      <c r="D526" s="8">
        <v>220</v>
      </c>
      <c r="E526" s="8">
        <v>13</v>
      </c>
      <c r="F526" s="8">
        <v>233</v>
      </c>
      <c r="G526" s="80">
        <v>2.1957915459230801E-2</v>
      </c>
      <c r="H526" s="80">
        <v>1.29751318622728E-3</v>
      </c>
      <c r="I526" s="80">
        <v>2.3255428645458098E-2</v>
      </c>
    </row>
    <row r="527" spans="3:9" s="1" customFormat="1" ht="12.75" customHeight="1" x14ac:dyDescent="0.15">
      <c r="C527" s="79" t="s">
        <v>3600</v>
      </c>
      <c r="D527" s="10">
        <v>983</v>
      </c>
      <c r="E527" s="10">
        <v>27</v>
      </c>
      <c r="F527" s="10">
        <v>1010</v>
      </c>
      <c r="G527" s="80">
        <v>9.81119586201087E-2</v>
      </c>
      <c r="H527" s="80">
        <v>2.6948350790874198E-3</v>
      </c>
      <c r="I527" s="80">
        <v>0.100806793699196</v>
      </c>
    </row>
    <row r="528" spans="3:9" s="1" customFormat="1" ht="12.75" customHeight="1" x14ac:dyDescent="0.15">
      <c r="C528" s="79" t="s">
        <v>3601</v>
      </c>
      <c r="D528" s="8">
        <v>2005</v>
      </c>
      <c r="E528" s="8">
        <v>33</v>
      </c>
      <c r="F528" s="8">
        <v>2038</v>
      </c>
      <c r="G528" s="80">
        <v>0.200116456798899</v>
      </c>
      <c r="H528" s="80">
        <v>3.2936873188846301E-3</v>
      </c>
      <c r="I528" s="80">
        <v>0.20341014411778399</v>
      </c>
    </row>
    <row r="529" spans="3:9" s="1" customFormat="1" ht="12.75" customHeight="1" x14ac:dyDescent="0.15">
      <c r="C529" s="79" t="s">
        <v>3602</v>
      </c>
      <c r="D529" s="10">
        <v>7240</v>
      </c>
      <c r="E529" s="10">
        <v>125</v>
      </c>
      <c r="F529" s="10">
        <v>7365</v>
      </c>
      <c r="G529" s="80">
        <v>0.72261503602195998</v>
      </c>
      <c r="H529" s="80">
        <v>1.24760883291084E-2</v>
      </c>
      <c r="I529" s="80">
        <v>0.73509112435106905</v>
      </c>
    </row>
    <row r="530" spans="3:9" s="1" customFormat="1" ht="12.75" customHeight="1" x14ac:dyDescent="0.15">
      <c r="C530" s="79" t="s">
        <v>3603</v>
      </c>
      <c r="D530" s="8">
        <v>217</v>
      </c>
      <c r="E530" s="8">
        <v>11</v>
      </c>
      <c r="F530" s="8">
        <v>228</v>
      </c>
      <c r="G530" s="80">
        <v>2.1658489339332201E-2</v>
      </c>
      <c r="H530" s="80">
        <v>1.09789577296154E-3</v>
      </c>
      <c r="I530" s="80">
        <v>2.27563851122938E-2</v>
      </c>
    </row>
    <row r="531" spans="3:9" s="1" customFormat="1" ht="12.75" customHeight="1" x14ac:dyDescent="0.15">
      <c r="C531" s="79" t="s">
        <v>3604</v>
      </c>
      <c r="D531" s="10">
        <v>1830</v>
      </c>
      <c r="E531" s="10">
        <v>82</v>
      </c>
      <c r="F531" s="10">
        <v>1912</v>
      </c>
      <c r="G531" s="80">
        <v>0.18264993313814701</v>
      </c>
      <c r="H531" s="80">
        <v>8.1843139438951308E-3</v>
      </c>
      <c r="I531" s="80">
        <v>0.190834247082043</v>
      </c>
    </row>
    <row r="532" spans="3:9" s="1" customFormat="1" ht="12.75" customHeight="1" x14ac:dyDescent="0.15">
      <c r="C532" s="79" t="s">
        <v>3605</v>
      </c>
      <c r="D532" s="8">
        <v>1318</v>
      </c>
      <c r="E532" s="8">
        <v>53</v>
      </c>
      <c r="F532" s="8">
        <v>1371</v>
      </c>
      <c r="G532" s="80">
        <v>0.13154787534211901</v>
      </c>
      <c r="H532" s="80">
        <v>5.2898614515419703E-3</v>
      </c>
      <c r="I532" s="80">
        <v>0.13683773679366101</v>
      </c>
    </row>
    <row r="533" spans="3:9" s="1" customFormat="1" ht="12.75" customHeight="1" x14ac:dyDescent="0.15">
      <c r="C533" s="79" t="s">
        <v>3606</v>
      </c>
      <c r="D533" s="10">
        <v>42</v>
      </c>
      <c r="E533" s="10">
        <v>1</v>
      </c>
      <c r="F533" s="10">
        <v>43</v>
      </c>
      <c r="G533" s="80">
        <v>4.1919656785804303E-3</v>
      </c>
      <c r="H533" s="80">
        <v>9.9808706632867404E-5</v>
      </c>
      <c r="I533" s="80">
        <v>4.2917743852133004E-3</v>
      </c>
    </row>
    <row r="534" spans="3:9" s="1" customFormat="1" ht="12.75" customHeight="1" x14ac:dyDescent="0.15">
      <c r="C534" s="79" t="s">
        <v>3059</v>
      </c>
      <c r="D534" s="8">
        <v>10442</v>
      </c>
      <c r="E534" s="8">
        <v>464</v>
      </c>
      <c r="F534" s="8">
        <v>10906</v>
      </c>
      <c r="G534" s="80">
        <v>1.0422025146603999</v>
      </c>
      <c r="H534" s="80">
        <v>4.6311239877650498E-2</v>
      </c>
      <c r="I534" s="80">
        <v>1.0885137545380501</v>
      </c>
    </row>
    <row r="535" spans="3:9" s="1" customFormat="1" ht="12.75" customHeight="1" x14ac:dyDescent="0.15">
      <c r="C535" s="79" t="s">
        <v>2804</v>
      </c>
      <c r="D535" s="10">
        <v>10676</v>
      </c>
      <c r="E535" s="10">
        <v>248</v>
      </c>
      <c r="F535" s="10">
        <v>10924</v>
      </c>
      <c r="G535" s="80">
        <v>1.0655577520124899</v>
      </c>
      <c r="H535" s="80">
        <v>2.4752559244951101E-2</v>
      </c>
      <c r="I535" s="80">
        <v>1.0903103112574399</v>
      </c>
    </row>
    <row r="536" spans="3:9" s="1" customFormat="1" ht="12.75" customHeight="1" x14ac:dyDescent="0.15">
      <c r="C536" s="79" t="s">
        <v>3607</v>
      </c>
      <c r="D536" s="8">
        <v>1241</v>
      </c>
      <c r="E536" s="8">
        <v>81</v>
      </c>
      <c r="F536" s="8">
        <v>1322</v>
      </c>
      <c r="G536" s="80">
        <v>0.12386260493138899</v>
      </c>
      <c r="H536" s="80">
        <v>8.0845052372622607E-3</v>
      </c>
      <c r="I536" s="80">
        <v>0.13194711016865099</v>
      </c>
    </row>
    <row r="537" spans="3:9" s="1" customFormat="1" ht="12.75" customHeight="1" x14ac:dyDescent="0.15">
      <c r="C537" s="79" t="s">
        <v>3608</v>
      </c>
      <c r="D537" s="10">
        <v>603</v>
      </c>
      <c r="E537" s="10">
        <v>18</v>
      </c>
      <c r="F537" s="10">
        <v>621</v>
      </c>
      <c r="G537" s="80">
        <v>6.0184650099619097E-2</v>
      </c>
      <c r="H537" s="80">
        <v>1.79655671939161E-3</v>
      </c>
      <c r="I537" s="80">
        <v>6.1981206819010697E-2</v>
      </c>
    </row>
    <row r="538" spans="3:9" s="1" customFormat="1" ht="12.75" customHeight="1" x14ac:dyDescent="0.15">
      <c r="C538" s="79" t="s">
        <v>3609</v>
      </c>
      <c r="D538" s="8">
        <v>737</v>
      </c>
      <c r="E538" s="8">
        <v>31</v>
      </c>
      <c r="F538" s="8">
        <v>768</v>
      </c>
      <c r="G538" s="80">
        <v>7.3559016788423304E-2</v>
      </c>
      <c r="H538" s="80">
        <v>3.0940699056188898E-3</v>
      </c>
      <c r="I538" s="80">
        <v>7.6653086694042194E-2</v>
      </c>
    </row>
    <row r="539" spans="3:9" s="1" customFormat="1" ht="12.75" customHeight="1" x14ac:dyDescent="0.15">
      <c r="C539" s="79" t="s">
        <v>3610</v>
      </c>
      <c r="D539" s="10">
        <v>1029</v>
      </c>
      <c r="E539" s="10">
        <v>55</v>
      </c>
      <c r="F539" s="10">
        <v>1084</v>
      </c>
      <c r="G539" s="80">
        <v>0.102703159125221</v>
      </c>
      <c r="H539" s="80">
        <v>5.4894788648077097E-3</v>
      </c>
      <c r="I539" s="80">
        <v>0.108192637990028</v>
      </c>
    </row>
    <row r="540" spans="3:9" s="1" customFormat="1" ht="12.75" customHeight="1" x14ac:dyDescent="0.15">
      <c r="C540" s="79" t="s">
        <v>3611</v>
      </c>
      <c r="D540" s="8">
        <v>1732</v>
      </c>
      <c r="E540" s="8">
        <v>71</v>
      </c>
      <c r="F540" s="8">
        <v>1803</v>
      </c>
      <c r="G540" s="80">
        <v>0.17286867988812599</v>
      </c>
      <c r="H540" s="80">
        <v>7.0864181709335899E-3</v>
      </c>
      <c r="I540" s="80">
        <v>0.17995509805905999</v>
      </c>
    </row>
    <row r="541" spans="3:9" s="1" customFormat="1" ht="12.75" customHeight="1" x14ac:dyDescent="0.15">
      <c r="C541" s="79" t="s">
        <v>3612</v>
      </c>
      <c r="D541" s="10">
        <v>907</v>
      </c>
      <c r="E541" s="10">
        <v>26</v>
      </c>
      <c r="F541" s="10">
        <v>933</v>
      </c>
      <c r="G541" s="80">
        <v>9.0526496916010807E-2</v>
      </c>
      <c r="H541" s="80">
        <v>2.5950263724545501E-3</v>
      </c>
      <c r="I541" s="80">
        <v>9.3121523288465305E-2</v>
      </c>
    </row>
    <row r="542" spans="3:9" s="1" customFormat="1" ht="12.75" customHeight="1" x14ac:dyDescent="0.15">
      <c r="C542" s="79" t="s">
        <v>3613</v>
      </c>
      <c r="D542" s="8">
        <v>1330</v>
      </c>
      <c r="E542" s="8">
        <v>58</v>
      </c>
      <c r="F542" s="8">
        <v>1388</v>
      </c>
      <c r="G542" s="80">
        <v>0.132745579821714</v>
      </c>
      <c r="H542" s="80">
        <v>5.7889049847063096E-3</v>
      </c>
      <c r="I542" s="80">
        <v>0.13853448480642</v>
      </c>
    </row>
    <row r="543" spans="3:9" s="1" customFormat="1" ht="12.75" customHeight="1" x14ac:dyDescent="0.15">
      <c r="C543" s="79" t="s">
        <v>3614</v>
      </c>
      <c r="D543" s="10">
        <v>1888</v>
      </c>
      <c r="E543" s="10">
        <v>79</v>
      </c>
      <c r="F543" s="10">
        <v>1967</v>
      </c>
      <c r="G543" s="80">
        <v>0.188438838122854</v>
      </c>
      <c r="H543" s="80">
        <v>7.8848878239965291E-3</v>
      </c>
      <c r="I543" s="80">
        <v>0.19632372594684999</v>
      </c>
    </row>
    <row r="544" spans="3:9" s="1" customFormat="1" ht="12.75" customHeight="1" x14ac:dyDescent="0.15">
      <c r="C544" s="79" t="s">
        <v>3615</v>
      </c>
      <c r="D544" s="8">
        <v>460</v>
      </c>
      <c r="E544" s="8">
        <v>20</v>
      </c>
      <c r="F544" s="8">
        <v>480</v>
      </c>
      <c r="G544" s="80">
        <v>4.5912005051118997E-2</v>
      </c>
      <c r="H544" s="80">
        <v>1.9961741326573498E-3</v>
      </c>
      <c r="I544" s="80">
        <v>4.7908179183776399E-2</v>
      </c>
    </row>
    <row r="545" spans="3:9" s="1" customFormat="1" ht="12.75" customHeight="1" x14ac:dyDescent="0.15">
      <c r="C545" s="79" t="s">
        <v>3616</v>
      </c>
      <c r="D545" s="10">
        <v>983</v>
      </c>
      <c r="E545" s="10">
        <v>41</v>
      </c>
      <c r="F545" s="10">
        <v>1024</v>
      </c>
      <c r="G545" s="80">
        <v>9.81119586201087E-2</v>
      </c>
      <c r="H545" s="80">
        <v>4.0921569719475697E-3</v>
      </c>
      <c r="I545" s="80">
        <v>0.102204115592056</v>
      </c>
    </row>
    <row r="546" spans="3:9" s="1" customFormat="1" ht="12.75" customHeight="1" x14ac:dyDescent="0.15">
      <c r="C546" s="79" t="s">
        <v>3617</v>
      </c>
      <c r="D546" s="8">
        <v>3292</v>
      </c>
      <c r="E546" s="8">
        <v>98</v>
      </c>
      <c r="F546" s="8">
        <v>3390</v>
      </c>
      <c r="G546" s="80">
        <v>0.32857026223539998</v>
      </c>
      <c r="H546" s="80">
        <v>9.7812532500210093E-3</v>
      </c>
      <c r="I546" s="80">
        <v>0.33835151548542097</v>
      </c>
    </row>
    <row r="547" spans="3:9" s="1" customFormat="1" ht="12.75" customHeight="1" x14ac:dyDescent="0.15">
      <c r="C547" s="79" t="s">
        <v>3618</v>
      </c>
      <c r="D547" s="10">
        <v>2344</v>
      </c>
      <c r="E547" s="10">
        <v>88</v>
      </c>
      <c r="F547" s="10">
        <v>2432</v>
      </c>
      <c r="G547" s="80">
        <v>0.233951608347441</v>
      </c>
      <c r="H547" s="80">
        <v>8.7831661836923394E-3</v>
      </c>
      <c r="I547" s="80">
        <v>0.24273477453113401</v>
      </c>
    </row>
    <row r="548" spans="3:9" s="1" customFormat="1" ht="12.75" customHeight="1" x14ac:dyDescent="0.15">
      <c r="C548" s="79" t="s">
        <v>3619</v>
      </c>
      <c r="D548" s="8">
        <v>454</v>
      </c>
      <c r="E548" s="8">
        <v>25</v>
      </c>
      <c r="F548" s="8">
        <v>479</v>
      </c>
      <c r="G548" s="80">
        <v>4.5313152811321797E-2</v>
      </c>
      <c r="H548" s="80">
        <v>2.49521766582169E-3</v>
      </c>
      <c r="I548" s="80">
        <v>4.7808370477143501E-2</v>
      </c>
    </row>
    <row r="549" spans="3:9" s="1" customFormat="1" ht="12.75" customHeight="1" x14ac:dyDescent="0.15">
      <c r="C549" s="79" t="s">
        <v>3620</v>
      </c>
      <c r="D549" s="10">
        <v>2477</v>
      </c>
      <c r="E549" s="10">
        <v>75</v>
      </c>
      <c r="F549" s="10">
        <v>2552</v>
      </c>
      <c r="G549" s="80">
        <v>0.247226166329613</v>
      </c>
      <c r="H549" s="80">
        <v>7.48565299746506E-3</v>
      </c>
      <c r="I549" s="80">
        <v>0.25471181932707798</v>
      </c>
    </row>
    <row r="550" spans="3:9" s="1" customFormat="1" ht="12.75" customHeight="1" x14ac:dyDescent="0.15">
      <c r="C550" s="79" t="s">
        <v>3621</v>
      </c>
      <c r="D550" s="8">
        <v>897</v>
      </c>
      <c r="E550" s="8">
        <v>45</v>
      </c>
      <c r="F550" s="8">
        <v>942</v>
      </c>
      <c r="G550" s="80">
        <v>8.9528409849682106E-2</v>
      </c>
      <c r="H550" s="80">
        <v>4.4913917984790398E-3</v>
      </c>
      <c r="I550" s="80">
        <v>9.4019801648161094E-2</v>
      </c>
    </row>
    <row r="551" spans="3:9" s="1" customFormat="1" ht="12.75" customHeight="1" x14ac:dyDescent="0.15">
      <c r="C551" s="79" t="s">
        <v>3622</v>
      </c>
      <c r="D551" s="10">
        <v>1631</v>
      </c>
      <c r="E551" s="10">
        <v>58</v>
      </c>
      <c r="F551" s="10">
        <v>1689</v>
      </c>
      <c r="G551" s="80">
        <v>0.16278800051820699</v>
      </c>
      <c r="H551" s="80">
        <v>5.7889049847063096E-3</v>
      </c>
      <c r="I551" s="80">
        <v>0.16857690550291299</v>
      </c>
    </row>
    <row r="552" spans="3:9" s="1" customFormat="1" ht="12.75" customHeight="1" x14ac:dyDescent="0.15">
      <c r="C552" s="79" t="s">
        <v>3623</v>
      </c>
      <c r="D552" s="8">
        <v>83</v>
      </c>
      <c r="E552" s="8">
        <v>15</v>
      </c>
      <c r="F552" s="8">
        <v>98</v>
      </c>
      <c r="G552" s="80">
        <v>8.2841226505279992E-3</v>
      </c>
      <c r="H552" s="80">
        <v>1.4971305994930101E-3</v>
      </c>
      <c r="I552" s="80">
        <v>9.7812532500210093E-3</v>
      </c>
    </row>
    <row r="553" spans="3:9" s="1" customFormat="1" ht="12.75" customHeight="1" x14ac:dyDescent="0.15">
      <c r="C553" s="79" t="s">
        <v>3061</v>
      </c>
      <c r="D553" s="10">
        <v>10239</v>
      </c>
      <c r="E553" s="10">
        <v>422</v>
      </c>
      <c r="F553" s="10">
        <v>10661</v>
      </c>
      <c r="G553" s="80">
        <v>1.02194134721393</v>
      </c>
      <c r="H553" s="80">
        <v>4.2119274199070099E-2</v>
      </c>
      <c r="I553" s="80">
        <v>1.064060621413</v>
      </c>
    </row>
    <row r="554" spans="3:9" s="1" customFormat="1" ht="12.75" customHeight="1" x14ac:dyDescent="0.15">
      <c r="C554" s="79" t="s">
        <v>3624</v>
      </c>
      <c r="D554" s="8">
        <v>763</v>
      </c>
      <c r="E554" s="8">
        <v>46</v>
      </c>
      <c r="F554" s="8">
        <v>809</v>
      </c>
      <c r="G554" s="80">
        <v>7.6154043160877899E-2</v>
      </c>
      <c r="H554" s="80">
        <v>4.5912005051119004E-3</v>
      </c>
      <c r="I554" s="80">
        <v>8.0745243665989799E-2</v>
      </c>
    </row>
    <row r="555" spans="3:9" s="1" customFormat="1" ht="12.75" customHeight="1" x14ac:dyDescent="0.15">
      <c r="C555" s="79" t="s">
        <v>3625</v>
      </c>
      <c r="D555" s="10">
        <v>595</v>
      </c>
      <c r="E555" s="10">
        <v>35</v>
      </c>
      <c r="F555" s="10">
        <v>630</v>
      </c>
      <c r="G555" s="80">
        <v>5.9386180446556101E-2</v>
      </c>
      <c r="H555" s="80">
        <v>3.4933047321503599E-3</v>
      </c>
      <c r="I555" s="80">
        <v>6.2879485178706507E-2</v>
      </c>
    </row>
    <row r="556" spans="3:9" s="1" customFormat="1" ht="12.75" customHeight="1" x14ac:dyDescent="0.15">
      <c r="C556" s="79" t="s">
        <v>3626</v>
      </c>
      <c r="D556" s="8">
        <v>199</v>
      </c>
      <c r="E556" s="8">
        <v>16</v>
      </c>
      <c r="F556" s="8">
        <v>215</v>
      </c>
      <c r="G556" s="80">
        <v>1.9861932619940601E-2</v>
      </c>
      <c r="H556" s="80">
        <v>1.59693930612588E-3</v>
      </c>
      <c r="I556" s="80">
        <v>2.1458871926066499E-2</v>
      </c>
    </row>
    <row r="557" spans="3:9" s="1" customFormat="1" ht="14.1" customHeight="1" x14ac:dyDescent="0.15">
      <c r="C557" s="18" t="s">
        <v>832</v>
      </c>
      <c r="D557" s="13">
        <v>1097297</v>
      </c>
      <c r="E557" s="13">
        <v>53277</v>
      </c>
      <c r="F557" s="13">
        <v>1150574</v>
      </c>
      <c r="G557" s="80">
        <v>109.51979436212601</v>
      </c>
      <c r="H557" s="80">
        <v>5.31750846327928</v>
      </c>
      <c r="I557" s="80">
        <v>114.837302825405</v>
      </c>
    </row>
  </sheetData>
  <mergeCells count="7">
    <mergeCell ref="C2:D4"/>
    <mergeCell ref="G2:I3"/>
    <mergeCell ref="B3:B6"/>
    <mergeCell ref="C6:E7"/>
    <mergeCell ref="C16:C17"/>
    <mergeCell ref="D16:F16"/>
    <mergeCell ref="G16:I16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7"/>
  <sheetViews>
    <sheetView workbookViewId="0">
      <selection activeCell="G5" sqref="G5"/>
    </sheetView>
  </sheetViews>
  <sheetFormatPr defaultColWidth="8.85546875" defaultRowHeight="12.75" x14ac:dyDescent="0.2"/>
  <cols>
    <col min="1" max="1" width="1.42578125" style="15" customWidth="1"/>
    <col min="2" max="2" width="37.28515625" style="15" customWidth="1"/>
    <col min="3" max="3" width="42.85546875" style="15" bestFit="1" customWidth="1"/>
    <col min="4" max="4" width="27.28515625" style="15" customWidth="1"/>
    <col min="5" max="5" width="18.5703125" style="15" customWidth="1"/>
    <col min="6" max="7" width="20.5703125" style="15" customWidth="1"/>
    <col min="8" max="8" width="9.28515625" style="15" customWidth="1"/>
    <col min="9" max="9" width="4.7109375" style="15" customWidth="1"/>
    <col min="10" max="16384" width="8.85546875" style="15"/>
  </cols>
  <sheetData>
    <row r="1" spans="2:8" s="1" customFormat="1" ht="4.1500000000000004" customHeight="1" x14ac:dyDescent="0.15"/>
    <row r="2" spans="2:8" s="1" customFormat="1" ht="4.7" customHeight="1" thickBot="1" x14ac:dyDescent="0.2">
      <c r="B2" s="159"/>
    </row>
    <row r="3" spans="2:8" s="1" customFormat="1" ht="12.75" customHeight="1" thickBot="1" x14ac:dyDescent="0.25">
      <c r="B3" s="159"/>
      <c r="C3" s="160" t="s">
        <v>0</v>
      </c>
      <c r="F3" s="2" t="s">
        <v>813</v>
      </c>
    </row>
    <row r="4" spans="2:8" s="1" customFormat="1" ht="2.1" customHeight="1" thickBot="1" x14ac:dyDescent="0.2">
      <c r="B4" s="159"/>
      <c r="C4" s="160"/>
    </row>
    <row r="5" spans="2:8" s="1" customFormat="1" ht="20.85" customHeight="1" x14ac:dyDescent="0.15">
      <c r="B5" s="159"/>
    </row>
    <row r="6" spans="2:8" s="1" customFormat="1" ht="7.7" customHeight="1" x14ac:dyDescent="0.15"/>
    <row r="7" spans="2:8" s="1" customFormat="1" ht="7.15" customHeight="1" thickBot="1" x14ac:dyDescent="0.2">
      <c r="C7" s="164" t="s">
        <v>814</v>
      </c>
    </row>
    <row r="8" spans="2:8" s="1" customFormat="1" ht="7.15" customHeight="1" thickBot="1" x14ac:dyDescent="0.2">
      <c r="B8" s="161" t="s">
        <v>3</v>
      </c>
      <c r="C8" s="164"/>
    </row>
    <row r="9" spans="2:8" s="1" customFormat="1" ht="4.7" customHeight="1" x14ac:dyDescent="0.15">
      <c r="B9" s="161"/>
    </row>
    <row r="10" spans="2:8" s="1" customFormat="1" ht="4.1500000000000004" customHeight="1" x14ac:dyDescent="0.15"/>
    <row r="11" spans="2:8" s="1" customFormat="1" ht="11.85" customHeight="1" x14ac:dyDescent="0.2">
      <c r="B11" s="2" t="s">
        <v>4</v>
      </c>
    </row>
    <row r="12" spans="2:8" s="1" customFormat="1" ht="18.399999999999999" customHeight="1" x14ac:dyDescent="0.15"/>
    <row r="13" spans="2:8" s="1" customFormat="1" ht="14.65" customHeight="1" x14ac:dyDescent="0.15">
      <c r="B13" s="162" t="s">
        <v>815</v>
      </c>
      <c r="C13" s="163" t="s">
        <v>6</v>
      </c>
      <c r="D13" s="163"/>
      <c r="E13" s="163"/>
      <c r="F13" s="163" t="s">
        <v>7</v>
      </c>
      <c r="G13" s="163"/>
      <c r="H13" s="163"/>
    </row>
    <row r="14" spans="2:8" s="1" customFormat="1" ht="13.15" customHeight="1" x14ac:dyDescent="0.15">
      <c r="B14" s="162"/>
      <c r="C14" s="4">
        <v>2017</v>
      </c>
      <c r="D14" s="4">
        <v>2018</v>
      </c>
      <c r="E14" s="5" t="s">
        <v>8</v>
      </c>
      <c r="F14" s="6">
        <v>2017</v>
      </c>
      <c r="G14" s="6">
        <v>2018</v>
      </c>
      <c r="H14" s="5" t="s">
        <v>8</v>
      </c>
    </row>
    <row r="15" spans="2:8" s="1" customFormat="1" ht="12.75" customHeight="1" x14ac:dyDescent="0.15">
      <c r="B15" s="7" t="s">
        <v>816</v>
      </c>
      <c r="C15" s="8">
        <v>380604</v>
      </c>
      <c r="D15" s="8">
        <v>372685</v>
      </c>
      <c r="E15" s="9">
        <v>-2.08064024550451E-2</v>
      </c>
      <c r="F15" s="8">
        <v>99503</v>
      </c>
      <c r="G15" s="8">
        <v>96744</v>
      </c>
      <c r="H15" s="9">
        <v>-2.7727807201792899E-2</v>
      </c>
    </row>
    <row r="16" spans="2:8" s="1" customFormat="1" ht="12.75" customHeight="1" x14ac:dyDescent="0.15">
      <c r="B16" s="7" t="s">
        <v>817</v>
      </c>
      <c r="C16" s="10">
        <v>152583</v>
      </c>
      <c r="D16" s="10">
        <v>149361</v>
      </c>
      <c r="E16" s="11">
        <v>-2.1116376005190601E-2</v>
      </c>
      <c r="F16" s="10">
        <v>36026</v>
      </c>
      <c r="G16" s="10">
        <v>37877</v>
      </c>
      <c r="H16" s="11">
        <v>5.1379559207239203E-2</v>
      </c>
    </row>
    <row r="17" spans="2:8" s="1" customFormat="1" ht="12.75" customHeight="1" x14ac:dyDescent="0.15">
      <c r="B17" s="7" t="s">
        <v>818</v>
      </c>
      <c r="C17" s="8">
        <v>41955</v>
      </c>
      <c r="D17" s="8">
        <v>40527</v>
      </c>
      <c r="E17" s="9">
        <v>-3.4036467643904202E-2</v>
      </c>
      <c r="F17" s="8">
        <v>7470</v>
      </c>
      <c r="G17" s="8">
        <v>7056</v>
      </c>
      <c r="H17" s="9">
        <v>-5.5421686746987997E-2</v>
      </c>
    </row>
    <row r="18" spans="2:8" s="1" customFormat="1" ht="12.75" customHeight="1" x14ac:dyDescent="0.15">
      <c r="B18" s="7" t="s">
        <v>819</v>
      </c>
      <c r="C18" s="10">
        <v>124723</v>
      </c>
      <c r="D18" s="10">
        <v>121026</v>
      </c>
      <c r="E18" s="11">
        <v>-2.96416859761231E-2</v>
      </c>
      <c r="F18" s="10">
        <v>33059</v>
      </c>
      <c r="G18" s="10">
        <v>33583</v>
      </c>
      <c r="H18" s="11">
        <v>1.5850449196890399E-2</v>
      </c>
    </row>
    <row r="19" spans="2:8" s="1" customFormat="1" ht="12.75" customHeight="1" x14ac:dyDescent="0.15">
      <c r="B19" s="7" t="s">
        <v>820</v>
      </c>
      <c r="C19" s="8">
        <v>117463</v>
      </c>
      <c r="D19" s="8">
        <v>115716</v>
      </c>
      <c r="E19" s="9">
        <v>-1.48727684462341E-2</v>
      </c>
      <c r="F19" s="8">
        <v>32084</v>
      </c>
      <c r="G19" s="8">
        <v>29885</v>
      </c>
      <c r="H19" s="9">
        <v>-6.8538835556663805E-2</v>
      </c>
    </row>
    <row r="20" spans="2:8" s="1" customFormat="1" ht="12.75" customHeight="1" x14ac:dyDescent="0.15">
      <c r="B20" s="7" t="s">
        <v>821</v>
      </c>
      <c r="C20" s="10">
        <v>148170</v>
      </c>
      <c r="D20" s="10">
        <v>144531</v>
      </c>
      <c r="E20" s="11">
        <v>-2.4559627454950401E-2</v>
      </c>
      <c r="F20" s="10">
        <v>20733</v>
      </c>
      <c r="G20" s="10">
        <v>20547</v>
      </c>
      <c r="H20" s="11">
        <v>-8.9712053248444494E-3</v>
      </c>
    </row>
    <row r="21" spans="2:8" s="1" customFormat="1" ht="12.75" customHeight="1" x14ac:dyDescent="0.15">
      <c r="B21" s="7" t="s">
        <v>822</v>
      </c>
      <c r="C21" s="8">
        <v>86741</v>
      </c>
      <c r="D21" s="8">
        <v>85796</v>
      </c>
      <c r="E21" s="9">
        <v>-1.08945020232647E-2</v>
      </c>
      <c r="F21" s="8">
        <v>20308</v>
      </c>
      <c r="G21" s="8">
        <v>19031</v>
      </c>
      <c r="H21" s="9">
        <v>-6.2881623005711998E-2</v>
      </c>
    </row>
    <row r="22" spans="2:8" s="1" customFormat="1" ht="12.75" customHeight="1" x14ac:dyDescent="0.15">
      <c r="B22" s="7" t="s">
        <v>823</v>
      </c>
      <c r="C22" s="10">
        <v>68935</v>
      </c>
      <c r="D22" s="10">
        <v>67655</v>
      </c>
      <c r="E22" s="11">
        <v>-1.8568216435772798E-2</v>
      </c>
      <c r="F22" s="10">
        <v>11563</v>
      </c>
      <c r="G22" s="10">
        <v>10466</v>
      </c>
      <c r="H22" s="11">
        <v>-9.4871573121162303E-2</v>
      </c>
    </row>
    <row r="23" spans="2:8" s="1" customFormat="1" ht="12.75" customHeight="1" x14ac:dyDescent="0.15">
      <c r="B23" s="7" t="s">
        <v>824</v>
      </c>
      <c r="C23" s="8">
        <v>138951</v>
      </c>
      <c r="D23" s="8">
        <v>139272</v>
      </c>
      <c r="E23" s="9">
        <v>2.3101668933652899E-3</v>
      </c>
      <c r="F23" s="8">
        <v>35399</v>
      </c>
      <c r="G23" s="8">
        <v>37502</v>
      </c>
      <c r="H23" s="9">
        <v>5.9408457866041403E-2</v>
      </c>
    </row>
    <row r="24" spans="2:8" s="1" customFormat="1" ht="12.75" customHeight="1" x14ac:dyDescent="0.15">
      <c r="B24" s="7" t="s">
        <v>825</v>
      </c>
      <c r="C24" s="10">
        <v>11817</v>
      </c>
      <c r="D24" s="10">
        <v>10629</v>
      </c>
      <c r="E24" s="11">
        <v>-0.100533130236101</v>
      </c>
      <c r="F24" s="10">
        <v>3964</v>
      </c>
      <c r="G24" s="10">
        <v>3012</v>
      </c>
      <c r="H24" s="11">
        <v>-0.24016145307769901</v>
      </c>
    </row>
    <row r="25" spans="2:8" s="1" customFormat="1" ht="12.75" customHeight="1" x14ac:dyDescent="0.15">
      <c r="B25" s="7" t="s">
        <v>826</v>
      </c>
      <c r="C25" s="8">
        <v>1</v>
      </c>
      <c r="D25" s="8">
        <v>1</v>
      </c>
      <c r="E25" s="9">
        <v>0</v>
      </c>
      <c r="F25" s="8">
        <v>1</v>
      </c>
      <c r="G25" s="8">
        <v>1</v>
      </c>
      <c r="H25" s="9">
        <v>0</v>
      </c>
    </row>
    <row r="26" spans="2:8" s="1" customFormat="1" ht="12.75" customHeight="1" x14ac:dyDescent="0.15">
      <c r="B26" s="7" t="s">
        <v>827</v>
      </c>
      <c r="C26" s="10"/>
      <c r="D26" s="10">
        <v>1</v>
      </c>
      <c r="E26" s="11"/>
      <c r="F26" s="10"/>
      <c r="G26" s="10"/>
      <c r="H26" s="11"/>
    </row>
    <row r="27" spans="2:8" s="1" customFormat="1" ht="14.1" customHeight="1" x14ac:dyDescent="0.15">
      <c r="B27" s="12" t="s">
        <v>210</v>
      </c>
      <c r="C27" s="13">
        <v>1271943</v>
      </c>
      <c r="D27" s="13">
        <v>1247200</v>
      </c>
      <c r="E27" s="14">
        <v>-1.9452915736003901E-2</v>
      </c>
      <c r="F27" s="13">
        <v>300110</v>
      </c>
      <c r="G27" s="13">
        <v>295704</v>
      </c>
      <c r="H27" s="14">
        <v>-1.4681283529372599E-2</v>
      </c>
    </row>
  </sheetData>
  <mergeCells count="7">
    <mergeCell ref="F13:H13"/>
    <mergeCell ref="B2:B5"/>
    <mergeCell ref="C3:C4"/>
    <mergeCell ref="C7:C8"/>
    <mergeCell ref="B8:B9"/>
    <mergeCell ref="B13:B14"/>
    <mergeCell ref="C13:E13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V48"/>
  <sheetViews>
    <sheetView workbookViewId="0"/>
  </sheetViews>
  <sheetFormatPr defaultColWidth="8.85546875" defaultRowHeight="12.75" x14ac:dyDescent="0.2"/>
  <cols>
    <col min="1" max="1" width="0.85546875" style="15" customWidth="1"/>
    <col min="2" max="2" width="36.28515625" style="15" customWidth="1"/>
    <col min="3" max="3" width="8" style="15" customWidth="1"/>
    <col min="4" max="5" width="5" style="15" customWidth="1"/>
    <col min="6" max="6" width="5.28515625" style="15" customWidth="1"/>
    <col min="7" max="7" width="4.7109375" style="15" customWidth="1"/>
    <col min="8" max="9" width="5" style="15" customWidth="1"/>
    <col min="10" max="12" width="5.7109375" style="15" bestFit="1" customWidth="1"/>
    <col min="13" max="17" width="5" style="15" customWidth="1"/>
    <col min="18" max="19" width="5.7109375" style="15" bestFit="1" customWidth="1"/>
    <col min="20" max="20" width="5" style="15" customWidth="1"/>
    <col min="21" max="21" width="5.7109375" style="15" bestFit="1" customWidth="1"/>
    <col min="22" max="22" width="6.85546875" style="15" bestFit="1" customWidth="1"/>
    <col min="23" max="23" width="4.7109375" style="15" customWidth="1"/>
    <col min="24" max="16384" width="8.85546875" style="15"/>
  </cols>
  <sheetData>
    <row r="1" spans="2:22" s="1" customFormat="1" ht="4.7" customHeight="1" x14ac:dyDescent="0.15"/>
    <row r="2" spans="2:22" s="1" customFormat="1" ht="4.1500000000000004" customHeight="1" thickBot="1" x14ac:dyDescent="0.2"/>
    <row r="3" spans="2:22" s="1" customFormat="1" ht="12.75" customHeight="1" thickBot="1" x14ac:dyDescent="0.25">
      <c r="G3" s="160" t="s">
        <v>0</v>
      </c>
      <c r="H3" s="160"/>
      <c r="I3" s="160"/>
      <c r="J3" s="160"/>
      <c r="K3" s="160"/>
      <c r="L3" s="160"/>
      <c r="O3" s="161" t="s">
        <v>828</v>
      </c>
      <c r="P3" s="161"/>
      <c r="Q3" s="161"/>
      <c r="R3" s="161"/>
      <c r="S3" s="161"/>
    </row>
    <row r="4" spans="2:22" s="1" customFormat="1" ht="2.1" customHeight="1" thickBot="1" x14ac:dyDescent="0.2">
      <c r="G4" s="160"/>
      <c r="H4" s="160"/>
      <c r="I4" s="160"/>
      <c r="J4" s="160"/>
      <c r="K4" s="160"/>
      <c r="L4" s="160"/>
    </row>
    <row r="5" spans="2:22" s="1" customFormat="1" ht="15.75" customHeight="1" x14ac:dyDescent="0.15"/>
    <row r="6" spans="2:22" s="1" customFormat="1" ht="6.75" customHeight="1" thickBot="1" x14ac:dyDescent="0.2">
      <c r="F6" s="166" t="s">
        <v>829</v>
      </c>
      <c r="G6" s="166"/>
      <c r="H6" s="166"/>
      <c r="I6" s="166"/>
      <c r="J6" s="166"/>
      <c r="K6" s="166"/>
      <c r="L6" s="166"/>
    </row>
    <row r="7" spans="2:22" s="1" customFormat="1" ht="6" customHeight="1" thickBot="1" x14ac:dyDescent="0.2">
      <c r="F7" s="166"/>
      <c r="G7" s="166"/>
      <c r="H7" s="166"/>
      <c r="I7" s="166"/>
      <c r="J7" s="166"/>
      <c r="K7" s="166"/>
      <c r="L7" s="166"/>
    </row>
    <row r="8" spans="2:22" s="1" customFormat="1" ht="1.7" customHeight="1" thickBot="1" x14ac:dyDescent="0.2">
      <c r="F8" s="166"/>
      <c r="G8" s="166"/>
      <c r="H8" s="166"/>
      <c r="I8" s="166"/>
      <c r="J8" s="166"/>
      <c r="K8" s="166"/>
      <c r="L8" s="166"/>
    </row>
    <row r="9" spans="2:22" s="1" customFormat="1" ht="10.15" customHeight="1" x14ac:dyDescent="0.15"/>
    <row r="10" spans="2:22" s="1" customFormat="1" ht="7.15" customHeight="1" x14ac:dyDescent="0.15"/>
    <row r="11" spans="2:22" s="1" customFormat="1" ht="12.75" customHeight="1" x14ac:dyDescent="0.15">
      <c r="B11" s="167" t="s">
        <v>815</v>
      </c>
      <c r="C11" s="168"/>
      <c r="D11" s="163" t="s">
        <v>830</v>
      </c>
      <c r="E11" s="163"/>
      <c r="F11" s="163"/>
      <c r="G11" s="163"/>
      <c r="H11" s="163"/>
      <c r="I11" s="163"/>
      <c r="J11" s="163"/>
      <c r="K11" s="163"/>
      <c r="L11" s="163"/>
      <c r="M11" s="163" t="s">
        <v>831</v>
      </c>
      <c r="N11" s="163"/>
      <c r="O11" s="163"/>
      <c r="P11" s="163"/>
      <c r="Q11" s="163"/>
      <c r="R11" s="163"/>
      <c r="S11" s="163"/>
      <c r="T11" s="163"/>
      <c r="U11" s="163"/>
      <c r="V11" s="169" t="s">
        <v>832</v>
      </c>
    </row>
    <row r="12" spans="2:22" s="1" customFormat="1" ht="12.75" customHeight="1" x14ac:dyDescent="0.15">
      <c r="B12" s="167"/>
      <c r="C12" s="168"/>
      <c r="D12" s="5" t="s">
        <v>833</v>
      </c>
      <c r="E12" s="5" t="s">
        <v>834</v>
      </c>
      <c r="F12" s="5" t="s">
        <v>835</v>
      </c>
      <c r="G12" s="5" t="s">
        <v>836</v>
      </c>
      <c r="H12" s="5" t="s">
        <v>837</v>
      </c>
      <c r="I12" s="5" t="s">
        <v>838</v>
      </c>
      <c r="J12" s="5" t="s">
        <v>839</v>
      </c>
      <c r="K12" s="5" t="s">
        <v>840</v>
      </c>
      <c r="L12" s="5" t="s">
        <v>841</v>
      </c>
      <c r="M12" s="5" t="s">
        <v>833</v>
      </c>
      <c r="N12" s="5" t="s">
        <v>834</v>
      </c>
      <c r="O12" s="5" t="s">
        <v>835</v>
      </c>
      <c r="P12" s="5" t="s">
        <v>836</v>
      </c>
      <c r="Q12" s="5" t="s">
        <v>837</v>
      </c>
      <c r="R12" s="5" t="s">
        <v>838</v>
      </c>
      <c r="S12" s="5" t="s">
        <v>839</v>
      </c>
      <c r="T12" s="5" t="s">
        <v>840</v>
      </c>
      <c r="U12" s="5" t="s">
        <v>841</v>
      </c>
      <c r="V12" s="169"/>
    </row>
    <row r="13" spans="2:22" s="1" customFormat="1" ht="10.7" customHeight="1" x14ac:dyDescent="0.15">
      <c r="B13" s="165" t="s">
        <v>816</v>
      </c>
      <c r="C13" s="17" t="s">
        <v>842</v>
      </c>
      <c r="D13" s="8">
        <v>581</v>
      </c>
      <c r="E13" s="8">
        <v>929</v>
      </c>
      <c r="F13" s="8">
        <v>1834</v>
      </c>
      <c r="G13" s="8">
        <v>567</v>
      </c>
      <c r="H13" s="8">
        <v>1104</v>
      </c>
      <c r="I13" s="8">
        <v>3568</v>
      </c>
      <c r="J13" s="8">
        <v>7376</v>
      </c>
      <c r="K13" s="8">
        <v>4605</v>
      </c>
      <c r="L13" s="8">
        <v>4173</v>
      </c>
      <c r="M13" s="8">
        <v>396</v>
      </c>
      <c r="N13" s="8">
        <v>530</v>
      </c>
      <c r="O13" s="8">
        <v>1311</v>
      </c>
      <c r="P13" s="8">
        <v>393</v>
      </c>
      <c r="Q13" s="8">
        <v>1062</v>
      </c>
      <c r="R13" s="8">
        <v>5727</v>
      </c>
      <c r="S13" s="8">
        <v>7701</v>
      </c>
      <c r="T13" s="8">
        <v>3828</v>
      </c>
      <c r="U13" s="8">
        <v>3277</v>
      </c>
      <c r="V13" s="13">
        <v>48962</v>
      </c>
    </row>
    <row r="14" spans="2:22" s="1" customFormat="1" ht="10.7" customHeight="1" x14ac:dyDescent="0.15">
      <c r="B14" s="165"/>
      <c r="C14" s="17" t="s">
        <v>843</v>
      </c>
      <c r="D14" s="10">
        <v>16862</v>
      </c>
      <c r="E14" s="10">
        <v>3402</v>
      </c>
      <c r="F14" s="10">
        <v>3916</v>
      </c>
      <c r="G14" s="10">
        <v>1233</v>
      </c>
      <c r="H14" s="10">
        <v>2696</v>
      </c>
      <c r="I14" s="10">
        <v>11137</v>
      </c>
      <c r="J14" s="10">
        <v>33316</v>
      </c>
      <c r="K14" s="10">
        <v>30224</v>
      </c>
      <c r="L14" s="10">
        <v>48712</v>
      </c>
      <c r="M14" s="10">
        <v>15591</v>
      </c>
      <c r="N14" s="10">
        <v>2565</v>
      </c>
      <c r="O14" s="10">
        <v>3263</v>
      </c>
      <c r="P14" s="10">
        <v>1361</v>
      </c>
      <c r="Q14" s="10">
        <v>4697</v>
      </c>
      <c r="R14" s="10">
        <v>37616</v>
      </c>
      <c r="S14" s="10">
        <v>27829</v>
      </c>
      <c r="T14" s="10">
        <v>23582</v>
      </c>
      <c r="U14" s="10">
        <v>55721</v>
      </c>
      <c r="V14" s="13">
        <v>323723</v>
      </c>
    </row>
    <row r="15" spans="2:22" s="1" customFormat="1" ht="10.7" customHeight="1" x14ac:dyDescent="0.15">
      <c r="B15" s="165"/>
      <c r="C15" s="17" t="s">
        <v>844</v>
      </c>
      <c r="D15" s="8">
        <v>466</v>
      </c>
      <c r="E15" s="8">
        <v>1785</v>
      </c>
      <c r="F15" s="8">
        <v>3393</v>
      </c>
      <c r="G15" s="8">
        <v>1043</v>
      </c>
      <c r="H15" s="8">
        <v>2121</v>
      </c>
      <c r="I15" s="8">
        <v>5923</v>
      </c>
      <c r="J15" s="8">
        <v>13004</v>
      </c>
      <c r="K15" s="8">
        <v>8581</v>
      </c>
      <c r="L15" s="8">
        <v>8181</v>
      </c>
      <c r="M15" s="8">
        <v>269</v>
      </c>
      <c r="N15" s="8">
        <v>950</v>
      </c>
      <c r="O15" s="8">
        <v>2890</v>
      </c>
      <c r="P15" s="8">
        <v>1264</v>
      </c>
      <c r="Q15" s="8">
        <v>3046</v>
      </c>
      <c r="R15" s="8">
        <v>19004</v>
      </c>
      <c r="S15" s="8">
        <v>12803</v>
      </c>
      <c r="T15" s="8">
        <v>5865</v>
      </c>
      <c r="U15" s="8">
        <v>6156</v>
      </c>
      <c r="V15" s="13">
        <v>96744</v>
      </c>
    </row>
    <row r="16" spans="2:22" s="1" customFormat="1" ht="10.7" customHeight="1" x14ac:dyDescent="0.15">
      <c r="B16" s="165" t="s">
        <v>817</v>
      </c>
      <c r="C16" s="17" t="s">
        <v>842</v>
      </c>
      <c r="D16" s="10">
        <v>173</v>
      </c>
      <c r="E16" s="10">
        <v>263</v>
      </c>
      <c r="F16" s="10">
        <v>786</v>
      </c>
      <c r="G16" s="10">
        <v>202</v>
      </c>
      <c r="H16" s="10">
        <v>419</v>
      </c>
      <c r="I16" s="10">
        <v>1231</v>
      </c>
      <c r="J16" s="10">
        <v>2465</v>
      </c>
      <c r="K16" s="10">
        <v>1491</v>
      </c>
      <c r="L16" s="10">
        <v>1137</v>
      </c>
      <c r="M16" s="10">
        <v>115</v>
      </c>
      <c r="N16" s="10">
        <v>181</v>
      </c>
      <c r="O16" s="10">
        <v>484</v>
      </c>
      <c r="P16" s="10">
        <v>144</v>
      </c>
      <c r="Q16" s="10">
        <v>378</v>
      </c>
      <c r="R16" s="10">
        <v>2385</v>
      </c>
      <c r="S16" s="10">
        <v>2861</v>
      </c>
      <c r="T16" s="10">
        <v>1336</v>
      </c>
      <c r="U16" s="10">
        <v>986</v>
      </c>
      <c r="V16" s="13">
        <v>17037</v>
      </c>
    </row>
    <row r="17" spans="2:22" s="1" customFormat="1" ht="10.7" customHeight="1" x14ac:dyDescent="0.15">
      <c r="B17" s="165"/>
      <c r="C17" s="17" t="s">
        <v>843</v>
      </c>
      <c r="D17" s="8">
        <v>6578</v>
      </c>
      <c r="E17" s="8">
        <v>1503</v>
      </c>
      <c r="F17" s="8">
        <v>1710</v>
      </c>
      <c r="G17" s="8">
        <v>599</v>
      </c>
      <c r="H17" s="8">
        <v>1152</v>
      </c>
      <c r="I17" s="8">
        <v>4689</v>
      </c>
      <c r="J17" s="8">
        <v>14305</v>
      </c>
      <c r="K17" s="8">
        <v>13166</v>
      </c>
      <c r="L17" s="8">
        <v>19395</v>
      </c>
      <c r="M17" s="8">
        <v>5941</v>
      </c>
      <c r="N17" s="8">
        <v>1132</v>
      </c>
      <c r="O17" s="8">
        <v>1335</v>
      </c>
      <c r="P17" s="8">
        <v>613</v>
      </c>
      <c r="Q17" s="8">
        <v>1820</v>
      </c>
      <c r="R17" s="8">
        <v>15026</v>
      </c>
      <c r="S17" s="8">
        <v>11763</v>
      </c>
      <c r="T17" s="8">
        <v>9803</v>
      </c>
      <c r="U17" s="8">
        <v>21794</v>
      </c>
      <c r="V17" s="13">
        <v>132324</v>
      </c>
    </row>
    <row r="18" spans="2:22" s="1" customFormat="1" ht="10.7" customHeight="1" x14ac:dyDescent="0.15">
      <c r="B18" s="165"/>
      <c r="C18" s="17" t="s">
        <v>844</v>
      </c>
      <c r="D18" s="10">
        <v>158</v>
      </c>
      <c r="E18" s="10">
        <v>720</v>
      </c>
      <c r="F18" s="10">
        <v>1603</v>
      </c>
      <c r="G18" s="10">
        <v>486</v>
      </c>
      <c r="H18" s="10">
        <v>852</v>
      </c>
      <c r="I18" s="10">
        <v>2589</v>
      </c>
      <c r="J18" s="10">
        <v>5188</v>
      </c>
      <c r="K18" s="10">
        <v>3399</v>
      </c>
      <c r="L18" s="10">
        <v>3263</v>
      </c>
      <c r="M18" s="10">
        <v>99</v>
      </c>
      <c r="N18" s="10">
        <v>414</v>
      </c>
      <c r="O18" s="10">
        <v>1091</v>
      </c>
      <c r="P18" s="10">
        <v>645</v>
      </c>
      <c r="Q18" s="10">
        <v>987</v>
      </c>
      <c r="R18" s="10">
        <v>7067</v>
      </c>
      <c r="S18" s="10">
        <v>4786</v>
      </c>
      <c r="T18" s="10">
        <v>2366</v>
      </c>
      <c r="U18" s="10">
        <v>2164</v>
      </c>
      <c r="V18" s="13">
        <v>37877</v>
      </c>
    </row>
    <row r="19" spans="2:22" s="1" customFormat="1" ht="10.7" customHeight="1" x14ac:dyDescent="0.15">
      <c r="B19" s="165" t="s">
        <v>818</v>
      </c>
      <c r="C19" s="17" t="s">
        <v>842</v>
      </c>
      <c r="D19" s="8">
        <v>29</v>
      </c>
      <c r="E19" s="8">
        <v>79</v>
      </c>
      <c r="F19" s="8">
        <v>198</v>
      </c>
      <c r="G19" s="8">
        <v>46</v>
      </c>
      <c r="H19" s="8">
        <v>116</v>
      </c>
      <c r="I19" s="8">
        <v>363</v>
      </c>
      <c r="J19" s="8">
        <v>719</v>
      </c>
      <c r="K19" s="8">
        <v>381</v>
      </c>
      <c r="L19" s="8">
        <v>247</v>
      </c>
      <c r="M19" s="8">
        <v>30</v>
      </c>
      <c r="N19" s="8">
        <v>41</v>
      </c>
      <c r="O19" s="8">
        <v>112</v>
      </c>
      <c r="P19" s="8">
        <v>34</v>
      </c>
      <c r="Q19" s="8">
        <v>95</v>
      </c>
      <c r="R19" s="8">
        <v>502</v>
      </c>
      <c r="S19" s="8">
        <v>526</v>
      </c>
      <c r="T19" s="8">
        <v>261</v>
      </c>
      <c r="U19" s="8">
        <v>211</v>
      </c>
      <c r="V19" s="13">
        <v>3990</v>
      </c>
    </row>
    <row r="20" spans="2:22" s="1" customFormat="1" ht="10.7" customHeight="1" x14ac:dyDescent="0.15">
      <c r="B20" s="165"/>
      <c r="C20" s="17" t="s">
        <v>843</v>
      </c>
      <c r="D20" s="10">
        <v>1521</v>
      </c>
      <c r="E20" s="10">
        <v>373</v>
      </c>
      <c r="F20" s="10">
        <v>508</v>
      </c>
      <c r="G20" s="10">
        <v>148</v>
      </c>
      <c r="H20" s="10">
        <v>369</v>
      </c>
      <c r="I20" s="10">
        <v>1456</v>
      </c>
      <c r="J20" s="10">
        <v>4480</v>
      </c>
      <c r="K20" s="10">
        <v>4239</v>
      </c>
      <c r="L20" s="10">
        <v>5096</v>
      </c>
      <c r="M20" s="10">
        <v>1382</v>
      </c>
      <c r="N20" s="10">
        <v>281</v>
      </c>
      <c r="O20" s="10">
        <v>345</v>
      </c>
      <c r="P20" s="10">
        <v>142</v>
      </c>
      <c r="Q20" s="10">
        <v>594</v>
      </c>
      <c r="R20" s="10">
        <v>3676</v>
      </c>
      <c r="S20" s="10">
        <v>3221</v>
      </c>
      <c r="T20" s="10">
        <v>2723</v>
      </c>
      <c r="U20" s="10">
        <v>5983</v>
      </c>
      <c r="V20" s="13">
        <v>36537</v>
      </c>
    </row>
    <row r="21" spans="2:22" s="1" customFormat="1" ht="10.7" customHeight="1" x14ac:dyDescent="0.15">
      <c r="B21" s="165"/>
      <c r="C21" s="17" t="s">
        <v>844</v>
      </c>
      <c r="D21" s="8">
        <v>22</v>
      </c>
      <c r="E21" s="8">
        <v>75</v>
      </c>
      <c r="F21" s="8">
        <v>148</v>
      </c>
      <c r="G21" s="8">
        <v>68</v>
      </c>
      <c r="H21" s="8">
        <v>155</v>
      </c>
      <c r="I21" s="8">
        <v>532</v>
      </c>
      <c r="J21" s="8">
        <v>1300</v>
      </c>
      <c r="K21" s="8">
        <v>744</v>
      </c>
      <c r="L21" s="8">
        <v>608</v>
      </c>
      <c r="M21" s="8">
        <v>7</v>
      </c>
      <c r="N21" s="8">
        <v>35</v>
      </c>
      <c r="O21" s="8">
        <v>76</v>
      </c>
      <c r="P21" s="8">
        <v>37</v>
      </c>
      <c r="Q21" s="8">
        <v>169</v>
      </c>
      <c r="R21" s="8">
        <v>1213</v>
      </c>
      <c r="S21" s="8">
        <v>1104</v>
      </c>
      <c r="T21" s="8">
        <v>394</v>
      </c>
      <c r="U21" s="8">
        <v>369</v>
      </c>
      <c r="V21" s="13">
        <v>7056</v>
      </c>
    </row>
    <row r="22" spans="2:22" s="1" customFormat="1" ht="10.7" customHeight="1" x14ac:dyDescent="0.15">
      <c r="B22" s="165" t="s">
        <v>819</v>
      </c>
      <c r="C22" s="17" t="s">
        <v>842</v>
      </c>
      <c r="D22" s="10">
        <v>132</v>
      </c>
      <c r="E22" s="10">
        <v>177</v>
      </c>
      <c r="F22" s="10">
        <v>548</v>
      </c>
      <c r="G22" s="10">
        <v>145</v>
      </c>
      <c r="H22" s="10">
        <v>391</v>
      </c>
      <c r="I22" s="10">
        <v>1115</v>
      </c>
      <c r="J22" s="10">
        <v>2331</v>
      </c>
      <c r="K22" s="10">
        <v>1220</v>
      </c>
      <c r="L22" s="10">
        <v>1054</v>
      </c>
      <c r="M22" s="10">
        <v>79</v>
      </c>
      <c r="N22" s="10">
        <v>96</v>
      </c>
      <c r="O22" s="10">
        <v>321</v>
      </c>
      <c r="P22" s="10">
        <v>113</v>
      </c>
      <c r="Q22" s="10">
        <v>284</v>
      </c>
      <c r="R22" s="10">
        <v>1586</v>
      </c>
      <c r="S22" s="10">
        <v>2255</v>
      </c>
      <c r="T22" s="10">
        <v>1080</v>
      </c>
      <c r="U22" s="10">
        <v>825</v>
      </c>
      <c r="V22" s="13">
        <v>13752</v>
      </c>
    </row>
    <row r="23" spans="2:22" s="1" customFormat="1" ht="10.7" customHeight="1" x14ac:dyDescent="0.15">
      <c r="B23" s="165"/>
      <c r="C23" s="17" t="s">
        <v>843</v>
      </c>
      <c r="D23" s="8">
        <v>5506</v>
      </c>
      <c r="E23" s="8">
        <v>1134</v>
      </c>
      <c r="F23" s="8">
        <v>1367</v>
      </c>
      <c r="G23" s="8">
        <v>463</v>
      </c>
      <c r="H23" s="8">
        <v>1060</v>
      </c>
      <c r="I23" s="8">
        <v>3887</v>
      </c>
      <c r="J23" s="8">
        <v>11715</v>
      </c>
      <c r="K23" s="8">
        <v>10429</v>
      </c>
      <c r="L23" s="8">
        <v>15770</v>
      </c>
      <c r="M23" s="8">
        <v>4882</v>
      </c>
      <c r="N23" s="8">
        <v>866</v>
      </c>
      <c r="O23" s="8">
        <v>1021</v>
      </c>
      <c r="P23" s="8">
        <v>527</v>
      </c>
      <c r="Q23" s="8">
        <v>1607</v>
      </c>
      <c r="R23" s="8">
        <v>12883</v>
      </c>
      <c r="S23" s="8">
        <v>9578</v>
      </c>
      <c r="T23" s="8">
        <v>7979</v>
      </c>
      <c r="U23" s="8">
        <v>16600</v>
      </c>
      <c r="V23" s="13">
        <v>107274</v>
      </c>
    </row>
    <row r="24" spans="2:22" s="1" customFormat="1" ht="10.7" customHeight="1" x14ac:dyDescent="0.15">
      <c r="B24" s="165"/>
      <c r="C24" s="17" t="s">
        <v>844</v>
      </c>
      <c r="D24" s="10">
        <v>130</v>
      </c>
      <c r="E24" s="10">
        <v>638</v>
      </c>
      <c r="F24" s="10">
        <v>1303</v>
      </c>
      <c r="G24" s="10">
        <v>325</v>
      </c>
      <c r="H24" s="10">
        <v>844</v>
      </c>
      <c r="I24" s="10">
        <v>2121</v>
      </c>
      <c r="J24" s="10">
        <v>4855</v>
      </c>
      <c r="K24" s="10">
        <v>2873</v>
      </c>
      <c r="L24" s="10">
        <v>2234</v>
      </c>
      <c r="M24" s="10">
        <v>70</v>
      </c>
      <c r="N24" s="10">
        <v>342</v>
      </c>
      <c r="O24" s="10">
        <v>1366</v>
      </c>
      <c r="P24" s="10">
        <v>1097</v>
      </c>
      <c r="Q24" s="10">
        <v>943</v>
      </c>
      <c r="R24" s="10">
        <v>6854</v>
      </c>
      <c r="S24" s="10">
        <v>4482</v>
      </c>
      <c r="T24" s="10">
        <v>1580</v>
      </c>
      <c r="U24" s="10">
        <v>1526</v>
      </c>
      <c r="V24" s="13">
        <v>33583</v>
      </c>
    </row>
    <row r="25" spans="2:22" s="1" customFormat="1" ht="10.7" customHeight="1" x14ac:dyDescent="0.15">
      <c r="B25" s="165" t="s">
        <v>820</v>
      </c>
      <c r="C25" s="17" t="s">
        <v>842</v>
      </c>
      <c r="D25" s="8">
        <v>114</v>
      </c>
      <c r="E25" s="8">
        <v>204</v>
      </c>
      <c r="F25" s="8">
        <v>603</v>
      </c>
      <c r="G25" s="8">
        <v>181</v>
      </c>
      <c r="H25" s="8">
        <v>517</v>
      </c>
      <c r="I25" s="8">
        <v>1388</v>
      </c>
      <c r="J25" s="8">
        <v>2534</v>
      </c>
      <c r="K25" s="8">
        <v>1517</v>
      </c>
      <c r="L25" s="8">
        <v>1130</v>
      </c>
      <c r="M25" s="8">
        <v>91</v>
      </c>
      <c r="N25" s="8">
        <v>137</v>
      </c>
      <c r="O25" s="8">
        <v>438</v>
      </c>
      <c r="P25" s="8">
        <v>93</v>
      </c>
      <c r="Q25" s="8">
        <v>318</v>
      </c>
      <c r="R25" s="8">
        <v>1825</v>
      </c>
      <c r="S25" s="8">
        <v>2003</v>
      </c>
      <c r="T25" s="8">
        <v>921</v>
      </c>
      <c r="U25" s="8">
        <v>787</v>
      </c>
      <c r="V25" s="13">
        <v>14801</v>
      </c>
    </row>
    <row r="26" spans="2:22" s="1" customFormat="1" ht="10.7" customHeight="1" x14ac:dyDescent="0.15">
      <c r="B26" s="165"/>
      <c r="C26" s="17" t="s">
        <v>843</v>
      </c>
      <c r="D26" s="10">
        <v>5050</v>
      </c>
      <c r="E26" s="10">
        <v>872</v>
      </c>
      <c r="F26" s="10">
        <v>1178</v>
      </c>
      <c r="G26" s="10">
        <v>492</v>
      </c>
      <c r="H26" s="10">
        <v>1156</v>
      </c>
      <c r="I26" s="10">
        <v>3966</v>
      </c>
      <c r="J26" s="10">
        <v>11127</v>
      </c>
      <c r="K26" s="10">
        <v>10153</v>
      </c>
      <c r="L26" s="10">
        <v>13949</v>
      </c>
      <c r="M26" s="10">
        <v>4705</v>
      </c>
      <c r="N26" s="10">
        <v>670</v>
      </c>
      <c r="O26" s="10">
        <v>890</v>
      </c>
      <c r="P26" s="10">
        <v>434</v>
      </c>
      <c r="Q26" s="10">
        <v>1652</v>
      </c>
      <c r="R26" s="10">
        <v>12342</v>
      </c>
      <c r="S26" s="10">
        <v>8779</v>
      </c>
      <c r="T26" s="10">
        <v>7426</v>
      </c>
      <c r="U26" s="10">
        <v>16074</v>
      </c>
      <c r="V26" s="13">
        <v>100915</v>
      </c>
    </row>
    <row r="27" spans="2:22" s="1" customFormat="1" ht="10.7" customHeight="1" x14ac:dyDescent="0.15">
      <c r="B27" s="165"/>
      <c r="C27" s="17" t="s">
        <v>844</v>
      </c>
      <c r="D27" s="8">
        <v>58</v>
      </c>
      <c r="E27" s="8">
        <v>503</v>
      </c>
      <c r="F27" s="8">
        <v>1152</v>
      </c>
      <c r="G27" s="8">
        <v>426</v>
      </c>
      <c r="H27" s="8">
        <v>678</v>
      </c>
      <c r="I27" s="8">
        <v>2088</v>
      </c>
      <c r="J27" s="8">
        <v>4867</v>
      </c>
      <c r="K27" s="8">
        <v>3107</v>
      </c>
      <c r="L27" s="8">
        <v>2522</v>
      </c>
      <c r="M27" s="8">
        <v>38</v>
      </c>
      <c r="N27" s="8">
        <v>245</v>
      </c>
      <c r="O27" s="8">
        <v>892</v>
      </c>
      <c r="P27" s="8">
        <v>650</v>
      </c>
      <c r="Q27" s="8">
        <v>965</v>
      </c>
      <c r="R27" s="8">
        <v>5498</v>
      </c>
      <c r="S27" s="8">
        <v>3540</v>
      </c>
      <c r="T27" s="8">
        <v>1466</v>
      </c>
      <c r="U27" s="8">
        <v>1190</v>
      </c>
      <c r="V27" s="13">
        <v>29885</v>
      </c>
    </row>
    <row r="28" spans="2:22" s="1" customFormat="1" ht="10.7" customHeight="1" x14ac:dyDescent="0.15">
      <c r="B28" s="165" t="s">
        <v>821</v>
      </c>
      <c r="C28" s="17" t="s">
        <v>842</v>
      </c>
      <c r="D28" s="10">
        <v>64</v>
      </c>
      <c r="E28" s="10">
        <v>269</v>
      </c>
      <c r="F28" s="10">
        <v>638</v>
      </c>
      <c r="G28" s="10">
        <v>233</v>
      </c>
      <c r="H28" s="10">
        <v>499</v>
      </c>
      <c r="I28" s="10">
        <v>1469</v>
      </c>
      <c r="J28" s="10">
        <v>3091</v>
      </c>
      <c r="K28" s="10">
        <v>1923</v>
      </c>
      <c r="L28" s="10">
        <v>1426</v>
      </c>
      <c r="M28" s="10">
        <v>67</v>
      </c>
      <c r="N28" s="10">
        <v>185</v>
      </c>
      <c r="O28" s="10">
        <v>450</v>
      </c>
      <c r="P28" s="10">
        <v>114</v>
      </c>
      <c r="Q28" s="10">
        <v>370</v>
      </c>
      <c r="R28" s="10">
        <v>2015</v>
      </c>
      <c r="S28" s="10">
        <v>2534</v>
      </c>
      <c r="T28" s="10">
        <v>1291</v>
      </c>
      <c r="U28" s="10">
        <v>1131</v>
      </c>
      <c r="V28" s="13">
        <v>17769</v>
      </c>
    </row>
    <row r="29" spans="2:22" s="1" customFormat="1" ht="10.7" customHeight="1" x14ac:dyDescent="0.15">
      <c r="B29" s="165"/>
      <c r="C29" s="17" t="s">
        <v>843</v>
      </c>
      <c r="D29" s="8">
        <v>5607</v>
      </c>
      <c r="E29" s="8">
        <v>1085</v>
      </c>
      <c r="F29" s="8">
        <v>1620</v>
      </c>
      <c r="G29" s="8">
        <v>531</v>
      </c>
      <c r="H29" s="8">
        <v>1214</v>
      </c>
      <c r="I29" s="8">
        <v>4806</v>
      </c>
      <c r="J29" s="8">
        <v>13122</v>
      </c>
      <c r="K29" s="8">
        <v>11946</v>
      </c>
      <c r="L29" s="8">
        <v>19415</v>
      </c>
      <c r="M29" s="8">
        <v>5118</v>
      </c>
      <c r="N29" s="8">
        <v>979</v>
      </c>
      <c r="O29" s="8">
        <v>1198</v>
      </c>
      <c r="P29" s="8">
        <v>485</v>
      </c>
      <c r="Q29" s="8">
        <v>1935</v>
      </c>
      <c r="R29" s="8">
        <v>13802</v>
      </c>
      <c r="S29" s="8">
        <v>10932</v>
      </c>
      <c r="T29" s="8">
        <v>9216</v>
      </c>
      <c r="U29" s="8">
        <v>23751</v>
      </c>
      <c r="V29" s="13">
        <v>126762</v>
      </c>
    </row>
    <row r="30" spans="2:22" s="1" customFormat="1" ht="10.7" customHeight="1" x14ac:dyDescent="0.15">
      <c r="B30" s="165"/>
      <c r="C30" s="17" t="s">
        <v>844</v>
      </c>
      <c r="D30" s="10">
        <v>43</v>
      </c>
      <c r="E30" s="10">
        <v>294</v>
      </c>
      <c r="F30" s="10">
        <v>541</v>
      </c>
      <c r="G30" s="10">
        <v>219</v>
      </c>
      <c r="H30" s="10">
        <v>497</v>
      </c>
      <c r="I30" s="10">
        <v>1599</v>
      </c>
      <c r="J30" s="10">
        <v>3388</v>
      </c>
      <c r="K30" s="10">
        <v>2134</v>
      </c>
      <c r="L30" s="10">
        <v>1622</v>
      </c>
      <c r="M30" s="10">
        <v>25</v>
      </c>
      <c r="N30" s="10">
        <v>134</v>
      </c>
      <c r="O30" s="10">
        <v>351</v>
      </c>
      <c r="P30" s="10">
        <v>269</v>
      </c>
      <c r="Q30" s="10">
        <v>621</v>
      </c>
      <c r="R30" s="10">
        <v>4595</v>
      </c>
      <c r="S30" s="10">
        <v>2208</v>
      </c>
      <c r="T30" s="10">
        <v>1016</v>
      </c>
      <c r="U30" s="10">
        <v>991</v>
      </c>
      <c r="V30" s="13">
        <v>20547</v>
      </c>
    </row>
    <row r="31" spans="2:22" s="1" customFormat="1" ht="10.7" customHeight="1" x14ac:dyDescent="0.15">
      <c r="B31" s="165" t="s">
        <v>822</v>
      </c>
      <c r="C31" s="17" t="s">
        <v>842</v>
      </c>
      <c r="D31" s="8">
        <v>106</v>
      </c>
      <c r="E31" s="8">
        <v>157</v>
      </c>
      <c r="F31" s="8">
        <v>367</v>
      </c>
      <c r="G31" s="8">
        <v>83</v>
      </c>
      <c r="H31" s="8">
        <v>219</v>
      </c>
      <c r="I31" s="8">
        <v>734</v>
      </c>
      <c r="J31" s="8">
        <v>1388</v>
      </c>
      <c r="K31" s="8">
        <v>805</v>
      </c>
      <c r="L31" s="8">
        <v>625</v>
      </c>
      <c r="M31" s="8">
        <v>79</v>
      </c>
      <c r="N31" s="8">
        <v>97</v>
      </c>
      <c r="O31" s="8">
        <v>206</v>
      </c>
      <c r="P31" s="8">
        <v>58</v>
      </c>
      <c r="Q31" s="8">
        <v>205</v>
      </c>
      <c r="R31" s="8">
        <v>1011</v>
      </c>
      <c r="S31" s="8">
        <v>1380</v>
      </c>
      <c r="T31" s="8">
        <v>668</v>
      </c>
      <c r="U31" s="8">
        <v>590</v>
      </c>
      <c r="V31" s="13">
        <v>8778</v>
      </c>
    </row>
    <row r="32" spans="2:22" s="1" customFormat="1" ht="10.7" customHeight="1" x14ac:dyDescent="0.15">
      <c r="B32" s="165"/>
      <c r="C32" s="17" t="s">
        <v>843</v>
      </c>
      <c r="D32" s="10">
        <v>3233</v>
      </c>
      <c r="E32" s="10">
        <v>657</v>
      </c>
      <c r="F32" s="10">
        <v>937</v>
      </c>
      <c r="G32" s="10">
        <v>234</v>
      </c>
      <c r="H32" s="10">
        <v>571</v>
      </c>
      <c r="I32" s="10">
        <v>2540</v>
      </c>
      <c r="J32" s="10">
        <v>8041</v>
      </c>
      <c r="K32" s="10">
        <v>7727</v>
      </c>
      <c r="L32" s="10">
        <v>12679</v>
      </c>
      <c r="M32" s="10">
        <v>2899</v>
      </c>
      <c r="N32" s="10">
        <v>507</v>
      </c>
      <c r="O32" s="10">
        <v>732</v>
      </c>
      <c r="P32" s="10">
        <v>253</v>
      </c>
      <c r="Q32" s="10">
        <v>1047</v>
      </c>
      <c r="R32" s="10">
        <v>7480</v>
      </c>
      <c r="S32" s="10">
        <v>6311</v>
      </c>
      <c r="T32" s="10">
        <v>5923</v>
      </c>
      <c r="U32" s="10">
        <v>15247</v>
      </c>
      <c r="V32" s="13">
        <v>77018</v>
      </c>
    </row>
    <row r="33" spans="2:22" s="1" customFormat="1" ht="10.7" customHeight="1" x14ac:dyDescent="0.15">
      <c r="B33" s="165"/>
      <c r="C33" s="17" t="s">
        <v>844</v>
      </c>
      <c r="D33" s="8">
        <v>58</v>
      </c>
      <c r="E33" s="8">
        <v>149</v>
      </c>
      <c r="F33" s="8">
        <v>314</v>
      </c>
      <c r="G33" s="8">
        <v>197</v>
      </c>
      <c r="H33" s="8">
        <v>347</v>
      </c>
      <c r="I33" s="8">
        <v>1375</v>
      </c>
      <c r="J33" s="8">
        <v>3056</v>
      </c>
      <c r="K33" s="8">
        <v>2040</v>
      </c>
      <c r="L33" s="8">
        <v>1824</v>
      </c>
      <c r="M33" s="8">
        <v>27</v>
      </c>
      <c r="N33" s="8">
        <v>80</v>
      </c>
      <c r="O33" s="8">
        <v>220</v>
      </c>
      <c r="P33" s="8">
        <v>94</v>
      </c>
      <c r="Q33" s="8">
        <v>332</v>
      </c>
      <c r="R33" s="8">
        <v>3378</v>
      </c>
      <c r="S33" s="8">
        <v>2754</v>
      </c>
      <c r="T33" s="8">
        <v>1367</v>
      </c>
      <c r="U33" s="8">
        <v>1419</v>
      </c>
      <c r="V33" s="13">
        <v>19031</v>
      </c>
    </row>
    <row r="34" spans="2:22" s="1" customFormat="1" ht="10.7" customHeight="1" x14ac:dyDescent="0.15">
      <c r="B34" s="165" t="s">
        <v>823</v>
      </c>
      <c r="C34" s="17" t="s">
        <v>842</v>
      </c>
      <c r="D34" s="10">
        <v>67</v>
      </c>
      <c r="E34" s="10">
        <v>189</v>
      </c>
      <c r="F34" s="10">
        <v>435</v>
      </c>
      <c r="G34" s="10">
        <v>95</v>
      </c>
      <c r="H34" s="10">
        <v>231</v>
      </c>
      <c r="I34" s="10">
        <v>667</v>
      </c>
      <c r="J34" s="10">
        <v>1245</v>
      </c>
      <c r="K34" s="10">
        <v>709</v>
      </c>
      <c r="L34" s="10">
        <v>581</v>
      </c>
      <c r="M34" s="10">
        <v>51</v>
      </c>
      <c r="N34" s="10">
        <v>79</v>
      </c>
      <c r="O34" s="10">
        <v>246</v>
      </c>
      <c r="P34" s="10">
        <v>69</v>
      </c>
      <c r="Q34" s="10">
        <v>156</v>
      </c>
      <c r="R34" s="10">
        <v>904</v>
      </c>
      <c r="S34" s="10">
        <v>1128</v>
      </c>
      <c r="T34" s="10">
        <v>457</v>
      </c>
      <c r="U34" s="10">
        <v>536</v>
      </c>
      <c r="V34" s="13">
        <v>7845</v>
      </c>
    </row>
    <row r="35" spans="2:22" s="1" customFormat="1" ht="10.7" customHeight="1" x14ac:dyDescent="0.15">
      <c r="B35" s="165"/>
      <c r="C35" s="17" t="s">
        <v>843</v>
      </c>
      <c r="D35" s="8">
        <v>2251</v>
      </c>
      <c r="E35" s="8">
        <v>508</v>
      </c>
      <c r="F35" s="8">
        <v>577</v>
      </c>
      <c r="G35" s="8">
        <v>198</v>
      </c>
      <c r="H35" s="8">
        <v>443</v>
      </c>
      <c r="I35" s="8">
        <v>2024</v>
      </c>
      <c r="J35" s="8">
        <v>6677</v>
      </c>
      <c r="K35" s="8">
        <v>6297</v>
      </c>
      <c r="L35" s="8">
        <v>9435</v>
      </c>
      <c r="M35" s="8">
        <v>1981</v>
      </c>
      <c r="N35" s="8">
        <v>341</v>
      </c>
      <c r="O35" s="8">
        <v>544</v>
      </c>
      <c r="P35" s="8">
        <v>182</v>
      </c>
      <c r="Q35" s="8">
        <v>827</v>
      </c>
      <c r="R35" s="8">
        <v>5687</v>
      </c>
      <c r="S35" s="8">
        <v>5606</v>
      </c>
      <c r="T35" s="8">
        <v>4343</v>
      </c>
      <c r="U35" s="8">
        <v>11889</v>
      </c>
      <c r="V35" s="13">
        <v>59810</v>
      </c>
    </row>
    <row r="36" spans="2:22" s="1" customFormat="1" ht="10.7" customHeight="1" x14ac:dyDescent="0.15">
      <c r="B36" s="165"/>
      <c r="C36" s="17" t="s">
        <v>844</v>
      </c>
      <c r="D36" s="10">
        <v>62</v>
      </c>
      <c r="E36" s="10">
        <v>156</v>
      </c>
      <c r="F36" s="10">
        <v>437</v>
      </c>
      <c r="G36" s="10">
        <v>84</v>
      </c>
      <c r="H36" s="10">
        <v>139</v>
      </c>
      <c r="I36" s="10">
        <v>687</v>
      </c>
      <c r="J36" s="10">
        <v>1365</v>
      </c>
      <c r="K36" s="10">
        <v>996</v>
      </c>
      <c r="L36" s="10">
        <v>784</v>
      </c>
      <c r="M36" s="10">
        <v>80</v>
      </c>
      <c r="N36" s="10">
        <v>101</v>
      </c>
      <c r="O36" s="10">
        <v>384</v>
      </c>
      <c r="P36" s="10">
        <v>213</v>
      </c>
      <c r="Q36" s="10">
        <v>254</v>
      </c>
      <c r="R36" s="10">
        <v>2198</v>
      </c>
      <c r="S36" s="10">
        <v>1337</v>
      </c>
      <c r="T36" s="10">
        <v>628</v>
      </c>
      <c r="U36" s="10">
        <v>561</v>
      </c>
      <c r="V36" s="13">
        <v>10466</v>
      </c>
    </row>
    <row r="37" spans="2:22" s="1" customFormat="1" ht="10.7" customHeight="1" x14ac:dyDescent="0.15">
      <c r="B37" s="170" t="s">
        <v>845</v>
      </c>
      <c r="C37" s="12" t="s">
        <v>842</v>
      </c>
      <c r="D37" s="13">
        <v>1266</v>
      </c>
      <c r="E37" s="13">
        <v>2267</v>
      </c>
      <c r="F37" s="13">
        <v>5409</v>
      </c>
      <c r="G37" s="13">
        <v>1552</v>
      </c>
      <c r="H37" s="13">
        <v>3496</v>
      </c>
      <c r="I37" s="13">
        <v>10535</v>
      </c>
      <c r="J37" s="13">
        <v>21149</v>
      </c>
      <c r="K37" s="13">
        <v>12651</v>
      </c>
      <c r="L37" s="13">
        <v>10373</v>
      </c>
      <c r="M37" s="13">
        <v>908</v>
      </c>
      <c r="N37" s="13">
        <v>1346</v>
      </c>
      <c r="O37" s="13">
        <v>3568</v>
      </c>
      <c r="P37" s="13">
        <v>1018</v>
      </c>
      <c r="Q37" s="13">
        <v>2868</v>
      </c>
      <c r="R37" s="13">
        <v>15955</v>
      </c>
      <c r="S37" s="13">
        <v>20388</v>
      </c>
      <c r="T37" s="13">
        <v>9842</v>
      </c>
      <c r="U37" s="13">
        <v>8343</v>
      </c>
      <c r="V37" s="13">
        <v>132934</v>
      </c>
    </row>
    <row r="38" spans="2:22" s="1" customFormat="1" ht="10.7" customHeight="1" x14ac:dyDescent="0.15">
      <c r="B38" s="170"/>
      <c r="C38" s="12" t="s">
        <v>843</v>
      </c>
      <c r="D38" s="13">
        <v>46608</v>
      </c>
      <c r="E38" s="13">
        <v>9534</v>
      </c>
      <c r="F38" s="13">
        <v>11813</v>
      </c>
      <c r="G38" s="13">
        <v>3898</v>
      </c>
      <c r="H38" s="13">
        <v>8661</v>
      </c>
      <c r="I38" s="13">
        <v>34505</v>
      </c>
      <c r="J38" s="13">
        <v>102783</v>
      </c>
      <c r="K38" s="13">
        <v>94181</v>
      </c>
      <c r="L38" s="13">
        <v>144451</v>
      </c>
      <c r="M38" s="13">
        <v>42499</v>
      </c>
      <c r="N38" s="13">
        <v>7341</v>
      </c>
      <c r="O38" s="13">
        <v>9328</v>
      </c>
      <c r="P38" s="13">
        <v>3997</v>
      </c>
      <c r="Q38" s="13">
        <v>14179</v>
      </c>
      <c r="R38" s="13">
        <v>108512</v>
      </c>
      <c r="S38" s="13">
        <v>84019</v>
      </c>
      <c r="T38" s="13">
        <v>70995</v>
      </c>
      <c r="U38" s="13">
        <v>167059</v>
      </c>
      <c r="V38" s="13">
        <v>964363</v>
      </c>
    </row>
    <row r="39" spans="2:22" s="1" customFormat="1" ht="10.7" customHeight="1" x14ac:dyDescent="0.15">
      <c r="B39" s="170"/>
      <c r="C39" s="12" t="s">
        <v>844</v>
      </c>
      <c r="D39" s="13">
        <v>997</v>
      </c>
      <c r="E39" s="13">
        <v>4320</v>
      </c>
      <c r="F39" s="13">
        <v>8891</v>
      </c>
      <c r="G39" s="13">
        <v>2848</v>
      </c>
      <c r="H39" s="13">
        <v>5633</v>
      </c>
      <c r="I39" s="13">
        <v>16914</v>
      </c>
      <c r="J39" s="13">
        <v>37023</v>
      </c>
      <c r="K39" s="13">
        <v>23874</v>
      </c>
      <c r="L39" s="13">
        <v>21038</v>
      </c>
      <c r="M39" s="13">
        <v>615</v>
      </c>
      <c r="N39" s="13">
        <v>2301</v>
      </c>
      <c r="O39" s="13">
        <v>7270</v>
      </c>
      <c r="P39" s="13">
        <v>4269</v>
      </c>
      <c r="Q39" s="13">
        <v>7317</v>
      </c>
      <c r="R39" s="13">
        <v>49807</v>
      </c>
      <c r="S39" s="13">
        <v>33014</v>
      </c>
      <c r="T39" s="13">
        <v>14682</v>
      </c>
      <c r="U39" s="13">
        <v>14376</v>
      </c>
      <c r="V39" s="13">
        <v>255189</v>
      </c>
    </row>
    <row r="40" spans="2:22" s="1" customFormat="1" ht="10.7" customHeight="1" x14ac:dyDescent="0.15">
      <c r="B40" s="171" t="s">
        <v>824</v>
      </c>
      <c r="C40" s="19" t="s">
        <v>842</v>
      </c>
      <c r="D40" s="20">
        <v>55</v>
      </c>
      <c r="E40" s="20">
        <v>183</v>
      </c>
      <c r="F40" s="20">
        <v>507</v>
      </c>
      <c r="G40" s="20">
        <v>265</v>
      </c>
      <c r="H40" s="20">
        <v>879</v>
      </c>
      <c r="I40" s="20">
        <v>2729</v>
      </c>
      <c r="J40" s="20">
        <v>3893</v>
      </c>
      <c r="K40" s="20">
        <v>1797</v>
      </c>
      <c r="L40" s="20">
        <v>940</v>
      </c>
      <c r="M40" s="20">
        <v>44</v>
      </c>
      <c r="N40" s="20">
        <v>97</v>
      </c>
      <c r="O40" s="20">
        <v>371</v>
      </c>
      <c r="P40" s="20">
        <v>189</v>
      </c>
      <c r="Q40" s="20">
        <v>614</v>
      </c>
      <c r="R40" s="20">
        <v>4965</v>
      </c>
      <c r="S40" s="20">
        <v>4610</v>
      </c>
      <c r="T40" s="20">
        <v>1693</v>
      </c>
      <c r="U40" s="20">
        <v>849</v>
      </c>
      <c r="V40" s="13">
        <v>24680</v>
      </c>
    </row>
    <row r="41" spans="2:22" s="1" customFormat="1" ht="10.7" customHeight="1" x14ac:dyDescent="0.15">
      <c r="B41" s="171"/>
      <c r="C41" s="19" t="s">
        <v>843</v>
      </c>
      <c r="D41" s="21">
        <v>1311</v>
      </c>
      <c r="E41" s="21">
        <v>609</v>
      </c>
      <c r="F41" s="21">
        <v>1270</v>
      </c>
      <c r="G41" s="21">
        <v>607</v>
      </c>
      <c r="H41" s="21">
        <v>1618</v>
      </c>
      <c r="I41" s="21">
        <v>7699</v>
      </c>
      <c r="J41" s="21">
        <v>19664</v>
      </c>
      <c r="K41" s="21">
        <v>13943</v>
      </c>
      <c r="L41" s="21">
        <v>9061</v>
      </c>
      <c r="M41" s="21">
        <v>1196</v>
      </c>
      <c r="N41" s="21">
        <v>475</v>
      </c>
      <c r="O41" s="21">
        <v>1102</v>
      </c>
      <c r="P41" s="21">
        <v>482</v>
      </c>
      <c r="Q41" s="21">
        <v>1819</v>
      </c>
      <c r="R41" s="21">
        <v>11581</v>
      </c>
      <c r="S41" s="21">
        <v>19939</v>
      </c>
      <c r="T41" s="21">
        <v>11859</v>
      </c>
      <c r="U41" s="21">
        <v>10357</v>
      </c>
      <c r="V41" s="13">
        <v>114592</v>
      </c>
    </row>
    <row r="42" spans="2:22" s="1" customFormat="1" ht="10.7" customHeight="1" x14ac:dyDescent="0.15">
      <c r="B42" s="171"/>
      <c r="C42" s="19" t="s">
        <v>844</v>
      </c>
      <c r="D42" s="20">
        <v>96</v>
      </c>
      <c r="E42" s="20">
        <v>460</v>
      </c>
      <c r="F42" s="20">
        <v>964</v>
      </c>
      <c r="G42" s="20">
        <v>435</v>
      </c>
      <c r="H42" s="20">
        <v>705</v>
      </c>
      <c r="I42" s="20">
        <v>2466</v>
      </c>
      <c r="J42" s="20">
        <v>4280</v>
      </c>
      <c r="K42" s="20">
        <v>2353</v>
      </c>
      <c r="L42" s="20">
        <v>1610</v>
      </c>
      <c r="M42" s="20">
        <v>72</v>
      </c>
      <c r="N42" s="20">
        <v>452</v>
      </c>
      <c r="O42" s="20">
        <v>928</v>
      </c>
      <c r="P42" s="20">
        <v>490</v>
      </c>
      <c r="Q42" s="20">
        <v>879</v>
      </c>
      <c r="R42" s="20">
        <v>11430</v>
      </c>
      <c r="S42" s="20">
        <v>6046</v>
      </c>
      <c r="T42" s="20">
        <v>2461</v>
      </c>
      <c r="U42" s="20">
        <v>1375</v>
      </c>
      <c r="V42" s="13">
        <v>37502</v>
      </c>
    </row>
    <row r="43" spans="2:22" s="1" customFormat="1" ht="10.7" customHeight="1" x14ac:dyDescent="0.15">
      <c r="B43" s="171" t="s">
        <v>846</v>
      </c>
      <c r="C43" s="19" t="s">
        <v>842</v>
      </c>
      <c r="D43" s="21">
        <v>14</v>
      </c>
      <c r="E43" s="21">
        <v>29</v>
      </c>
      <c r="F43" s="21">
        <v>36</v>
      </c>
      <c r="G43" s="21">
        <v>21</v>
      </c>
      <c r="H43" s="21">
        <v>55</v>
      </c>
      <c r="I43" s="21">
        <v>215</v>
      </c>
      <c r="J43" s="21">
        <v>224</v>
      </c>
      <c r="K43" s="21">
        <v>66</v>
      </c>
      <c r="L43" s="21">
        <v>50</v>
      </c>
      <c r="M43" s="21">
        <v>13</v>
      </c>
      <c r="N43" s="21">
        <v>9</v>
      </c>
      <c r="O43" s="21">
        <v>24</v>
      </c>
      <c r="P43" s="21">
        <v>13</v>
      </c>
      <c r="Q43" s="21">
        <v>141</v>
      </c>
      <c r="R43" s="21">
        <v>348</v>
      </c>
      <c r="S43" s="21">
        <v>171</v>
      </c>
      <c r="T43" s="21">
        <v>48</v>
      </c>
      <c r="U43" s="21">
        <v>30</v>
      </c>
      <c r="V43" s="13">
        <v>1507</v>
      </c>
    </row>
    <row r="44" spans="2:22" s="1" customFormat="1" ht="10.7" customHeight="1" x14ac:dyDescent="0.15">
      <c r="B44" s="171"/>
      <c r="C44" s="19" t="s">
        <v>843</v>
      </c>
      <c r="D44" s="20">
        <v>333</v>
      </c>
      <c r="E44" s="20">
        <v>194</v>
      </c>
      <c r="F44" s="20">
        <v>185</v>
      </c>
      <c r="G44" s="20">
        <v>101</v>
      </c>
      <c r="H44" s="20">
        <v>352</v>
      </c>
      <c r="I44" s="20">
        <v>1356</v>
      </c>
      <c r="J44" s="20">
        <v>1362</v>
      </c>
      <c r="K44" s="20">
        <v>502</v>
      </c>
      <c r="L44" s="20">
        <v>298</v>
      </c>
      <c r="M44" s="20">
        <v>239</v>
      </c>
      <c r="N44" s="20">
        <v>168</v>
      </c>
      <c r="O44" s="20">
        <v>150</v>
      </c>
      <c r="P44" s="20">
        <v>88</v>
      </c>
      <c r="Q44" s="20">
        <v>677</v>
      </c>
      <c r="R44" s="20">
        <v>1510</v>
      </c>
      <c r="S44" s="20">
        <v>973</v>
      </c>
      <c r="T44" s="20">
        <v>378</v>
      </c>
      <c r="U44" s="20">
        <v>257</v>
      </c>
      <c r="V44" s="13">
        <v>9123</v>
      </c>
    </row>
    <row r="45" spans="2:22" s="1" customFormat="1" ht="10.7" customHeight="1" x14ac:dyDescent="0.15">
      <c r="B45" s="171"/>
      <c r="C45" s="19" t="s">
        <v>844</v>
      </c>
      <c r="D45" s="21">
        <v>18</v>
      </c>
      <c r="E45" s="21">
        <v>256</v>
      </c>
      <c r="F45" s="21">
        <v>352</v>
      </c>
      <c r="G45" s="21">
        <v>244</v>
      </c>
      <c r="H45" s="21">
        <v>110</v>
      </c>
      <c r="I45" s="21">
        <v>238</v>
      </c>
      <c r="J45" s="21">
        <v>297</v>
      </c>
      <c r="K45" s="21">
        <v>22</v>
      </c>
      <c r="L45" s="21">
        <v>11</v>
      </c>
      <c r="M45" s="21">
        <v>2</v>
      </c>
      <c r="N45" s="21">
        <v>216</v>
      </c>
      <c r="O45" s="21">
        <v>167</v>
      </c>
      <c r="P45" s="21">
        <v>40</v>
      </c>
      <c r="Q45" s="21">
        <v>201</v>
      </c>
      <c r="R45" s="21">
        <v>564</v>
      </c>
      <c r="S45" s="21">
        <v>234</v>
      </c>
      <c r="T45" s="21">
        <v>15</v>
      </c>
      <c r="U45" s="21">
        <v>26</v>
      </c>
      <c r="V45" s="13">
        <v>3013</v>
      </c>
    </row>
    <row r="46" spans="2:22" s="1" customFormat="1" ht="10.7" customHeight="1" x14ac:dyDescent="0.15">
      <c r="B46" s="170" t="s">
        <v>832</v>
      </c>
      <c r="C46" s="12" t="s">
        <v>842</v>
      </c>
      <c r="D46" s="13">
        <v>1335</v>
      </c>
      <c r="E46" s="13">
        <v>2479</v>
      </c>
      <c r="F46" s="13">
        <v>5952</v>
      </c>
      <c r="G46" s="13">
        <v>1838</v>
      </c>
      <c r="H46" s="13">
        <v>4430</v>
      </c>
      <c r="I46" s="13">
        <v>13479</v>
      </c>
      <c r="J46" s="13">
        <v>25266</v>
      </c>
      <c r="K46" s="13">
        <v>14514</v>
      </c>
      <c r="L46" s="13">
        <v>11363</v>
      </c>
      <c r="M46" s="13">
        <v>965</v>
      </c>
      <c r="N46" s="13">
        <v>1452</v>
      </c>
      <c r="O46" s="13">
        <v>3963</v>
      </c>
      <c r="P46" s="13">
        <v>1220</v>
      </c>
      <c r="Q46" s="13">
        <v>3623</v>
      </c>
      <c r="R46" s="13">
        <v>21268</v>
      </c>
      <c r="S46" s="13">
        <v>25169</v>
      </c>
      <c r="T46" s="13">
        <v>11583</v>
      </c>
      <c r="U46" s="13">
        <v>9222</v>
      </c>
      <c r="V46" s="13">
        <v>159121</v>
      </c>
    </row>
    <row r="47" spans="2:22" s="1" customFormat="1" ht="10.7" customHeight="1" x14ac:dyDescent="0.15">
      <c r="B47" s="170"/>
      <c r="C47" s="12" t="s">
        <v>843</v>
      </c>
      <c r="D47" s="13">
        <v>48252</v>
      </c>
      <c r="E47" s="13">
        <v>10337</v>
      </c>
      <c r="F47" s="13">
        <v>13268</v>
      </c>
      <c r="G47" s="13">
        <v>4606</v>
      </c>
      <c r="H47" s="13">
        <v>10631</v>
      </c>
      <c r="I47" s="13">
        <v>43560</v>
      </c>
      <c r="J47" s="13">
        <v>123810</v>
      </c>
      <c r="K47" s="13">
        <v>108626</v>
      </c>
      <c r="L47" s="13">
        <v>153810</v>
      </c>
      <c r="M47" s="13">
        <v>43934</v>
      </c>
      <c r="N47" s="13">
        <v>7984</v>
      </c>
      <c r="O47" s="13">
        <v>10580</v>
      </c>
      <c r="P47" s="13">
        <v>4567</v>
      </c>
      <c r="Q47" s="13">
        <v>16675</v>
      </c>
      <c r="R47" s="13">
        <v>121603</v>
      </c>
      <c r="S47" s="13">
        <v>104931</v>
      </c>
      <c r="T47" s="13">
        <v>83232</v>
      </c>
      <c r="U47" s="13">
        <v>177673</v>
      </c>
      <c r="V47" s="13">
        <v>1088079</v>
      </c>
    </row>
    <row r="48" spans="2:22" s="1" customFormat="1" ht="10.7" customHeight="1" x14ac:dyDescent="0.15">
      <c r="B48" s="170"/>
      <c r="C48" s="12" t="s">
        <v>844</v>
      </c>
      <c r="D48" s="13">
        <v>1111</v>
      </c>
      <c r="E48" s="13">
        <v>5036</v>
      </c>
      <c r="F48" s="13">
        <v>10207</v>
      </c>
      <c r="G48" s="13">
        <v>3527</v>
      </c>
      <c r="H48" s="13">
        <v>6448</v>
      </c>
      <c r="I48" s="13">
        <v>19618</v>
      </c>
      <c r="J48" s="13">
        <v>41600</v>
      </c>
      <c r="K48" s="13">
        <v>26249</v>
      </c>
      <c r="L48" s="13">
        <v>22659</v>
      </c>
      <c r="M48" s="13">
        <v>689</v>
      </c>
      <c r="N48" s="13">
        <v>2969</v>
      </c>
      <c r="O48" s="13">
        <v>8365</v>
      </c>
      <c r="P48" s="13">
        <v>4799</v>
      </c>
      <c r="Q48" s="13">
        <v>8397</v>
      </c>
      <c r="R48" s="13">
        <v>61801</v>
      </c>
      <c r="S48" s="13">
        <v>39294</v>
      </c>
      <c r="T48" s="13">
        <v>17158</v>
      </c>
      <c r="U48" s="13">
        <v>15777</v>
      </c>
      <c r="V48" s="13">
        <v>295704</v>
      </c>
    </row>
  </sheetData>
  <mergeCells count="20">
    <mergeCell ref="B46:B48"/>
    <mergeCell ref="B28:B30"/>
    <mergeCell ref="B31:B33"/>
    <mergeCell ref="B34:B36"/>
    <mergeCell ref="B37:B39"/>
    <mergeCell ref="B40:B42"/>
    <mergeCell ref="B43:B45"/>
    <mergeCell ref="V11:V12"/>
    <mergeCell ref="B13:B15"/>
    <mergeCell ref="B16:B18"/>
    <mergeCell ref="B19:B21"/>
    <mergeCell ref="B22:B24"/>
    <mergeCell ref="B25:B27"/>
    <mergeCell ref="G3:L4"/>
    <mergeCell ref="O3:S3"/>
    <mergeCell ref="F6:L8"/>
    <mergeCell ref="B11:B12"/>
    <mergeCell ref="C11:C12"/>
    <mergeCell ref="D11:L11"/>
    <mergeCell ref="M11:U11"/>
  </mergeCells>
  <pageMargins left="0.7" right="0.7" top="0.75" bottom="0.75" header="0.3" footer="0.3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V47"/>
  <sheetViews>
    <sheetView topLeftCell="A4" workbookViewId="0">
      <selection activeCell="I4" sqref="I4"/>
    </sheetView>
  </sheetViews>
  <sheetFormatPr defaultColWidth="8.85546875" defaultRowHeight="12.75" x14ac:dyDescent="0.2"/>
  <cols>
    <col min="1" max="1" width="1.5703125" style="15" customWidth="1"/>
    <col min="2" max="2" width="36.7109375" style="15" customWidth="1"/>
    <col min="3" max="3" width="8" style="15" customWidth="1"/>
    <col min="4" max="5" width="5" style="15" customWidth="1"/>
    <col min="6" max="6" width="5.28515625" style="15" customWidth="1"/>
    <col min="7" max="7" width="4.7109375" style="15" customWidth="1"/>
    <col min="8" max="8" width="5" style="15" customWidth="1"/>
    <col min="9" max="12" width="5.42578125" style="15" bestFit="1" customWidth="1"/>
    <col min="13" max="17" width="5" style="15" customWidth="1"/>
    <col min="18" max="21" width="5.42578125" style="15" bestFit="1" customWidth="1"/>
    <col min="22" max="22" width="6" style="15" customWidth="1"/>
    <col min="23" max="23" width="4.7109375" style="15" customWidth="1"/>
    <col min="24" max="16384" width="8.85546875" style="15"/>
  </cols>
  <sheetData>
    <row r="1" spans="2:22" s="1" customFormat="1" ht="7.7" customHeight="1" thickBot="1" x14ac:dyDescent="0.2"/>
    <row r="2" spans="2:22" s="1" customFormat="1" ht="14.1" customHeight="1" thickBot="1" x14ac:dyDescent="0.25">
      <c r="B2" s="159"/>
      <c r="G2" s="160" t="s">
        <v>0</v>
      </c>
      <c r="H2" s="160"/>
      <c r="I2" s="160"/>
      <c r="J2" s="160"/>
      <c r="K2" s="160"/>
      <c r="L2" s="160"/>
      <c r="O2" s="161" t="s">
        <v>847</v>
      </c>
      <c r="P2" s="161"/>
      <c r="Q2" s="161"/>
      <c r="R2" s="161"/>
      <c r="S2" s="161"/>
    </row>
    <row r="3" spans="2:22" s="1" customFormat="1" ht="2.1" customHeight="1" thickBot="1" x14ac:dyDescent="0.2">
      <c r="B3" s="159"/>
      <c r="G3" s="160"/>
      <c r="H3" s="160"/>
      <c r="I3" s="160"/>
      <c r="J3" s="160"/>
      <c r="K3" s="160"/>
      <c r="L3" s="160"/>
    </row>
    <row r="4" spans="2:22" s="1" customFormat="1" ht="25.15" customHeight="1" x14ac:dyDescent="0.15">
      <c r="B4" s="159"/>
    </row>
    <row r="5" spans="2:22" s="1" customFormat="1" ht="4.7" customHeight="1" x14ac:dyDescent="0.15"/>
    <row r="6" spans="2:22" s="1" customFormat="1" ht="12.75" customHeight="1" thickBot="1" x14ac:dyDescent="0.2">
      <c r="E6" s="164" t="s">
        <v>848</v>
      </c>
      <c r="F6" s="164"/>
      <c r="G6" s="164"/>
      <c r="H6" s="164"/>
      <c r="I6" s="164"/>
      <c r="J6" s="164"/>
      <c r="K6" s="164"/>
      <c r="L6" s="164"/>
      <c r="M6" s="164"/>
    </row>
    <row r="7" spans="2:22" s="1" customFormat="1" ht="1.7" customHeight="1" thickBot="1" x14ac:dyDescent="0.2">
      <c r="B7" s="161" t="s">
        <v>3</v>
      </c>
      <c r="E7" s="164"/>
      <c r="F7" s="164"/>
      <c r="G7" s="164"/>
      <c r="H7" s="164"/>
      <c r="I7" s="164"/>
      <c r="J7" s="164"/>
      <c r="K7" s="164"/>
      <c r="L7" s="164"/>
      <c r="M7" s="164"/>
    </row>
    <row r="8" spans="2:22" s="1" customFormat="1" ht="10.15" customHeight="1" x14ac:dyDescent="0.15">
      <c r="B8" s="161"/>
    </row>
    <row r="9" spans="2:22" s="1" customFormat="1" ht="8.85" customHeight="1" x14ac:dyDescent="0.15"/>
    <row r="10" spans="2:22" s="1" customFormat="1" ht="13.15" customHeight="1" x14ac:dyDescent="0.15">
      <c r="B10" s="167" t="s">
        <v>815</v>
      </c>
      <c r="C10" s="172"/>
      <c r="D10" s="163" t="s">
        <v>830</v>
      </c>
      <c r="E10" s="163"/>
      <c r="F10" s="163"/>
      <c r="G10" s="163"/>
      <c r="H10" s="163"/>
      <c r="I10" s="163"/>
      <c r="J10" s="163"/>
      <c r="K10" s="163"/>
      <c r="L10" s="163"/>
      <c r="M10" s="163" t="s">
        <v>831</v>
      </c>
      <c r="N10" s="163"/>
      <c r="O10" s="163"/>
      <c r="P10" s="163"/>
      <c r="Q10" s="163"/>
      <c r="R10" s="163"/>
      <c r="S10" s="163"/>
      <c r="T10" s="163"/>
      <c r="U10" s="163"/>
      <c r="V10" s="169" t="s">
        <v>832</v>
      </c>
    </row>
    <row r="11" spans="2:22" s="1" customFormat="1" ht="14.65" customHeight="1" x14ac:dyDescent="0.15">
      <c r="B11" s="167"/>
      <c r="C11" s="172"/>
      <c r="D11" s="5" t="s">
        <v>833</v>
      </c>
      <c r="E11" s="5" t="s">
        <v>834</v>
      </c>
      <c r="F11" s="5" t="s">
        <v>835</v>
      </c>
      <c r="G11" s="5" t="s">
        <v>836</v>
      </c>
      <c r="H11" s="5" t="s">
        <v>837</v>
      </c>
      <c r="I11" s="5" t="s">
        <v>838</v>
      </c>
      <c r="J11" s="5" t="s">
        <v>839</v>
      </c>
      <c r="K11" s="5" t="s">
        <v>840</v>
      </c>
      <c r="L11" s="5" t="s">
        <v>841</v>
      </c>
      <c r="M11" s="5" t="s">
        <v>833</v>
      </c>
      <c r="N11" s="5" t="s">
        <v>834</v>
      </c>
      <c r="O11" s="5" t="s">
        <v>835</v>
      </c>
      <c r="P11" s="5" t="s">
        <v>836</v>
      </c>
      <c r="Q11" s="5" t="s">
        <v>837</v>
      </c>
      <c r="R11" s="5" t="s">
        <v>838</v>
      </c>
      <c r="S11" s="5" t="s">
        <v>839</v>
      </c>
      <c r="T11" s="5" t="s">
        <v>840</v>
      </c>
      <c r="U11" s="5" t="s">
        <v>841</v>
      </c>
      <c r="V11" s="169"/>
    </row>
    <row r="12" spans="2:22" s="1" customFormat="1" ht="10.7" customHeight="1" x14ac:dyDescent="0.15">
      <c r="B12" s="165" t="s">
        <v>816</v>
      </c>
      <c r="C12" s="17" t="s">
        <v>842</v>
      </c>
      <c r="D12" s="9">
        <v>1.1866345329030701E-2</v>
      </c>
      <c r="E12" s="9">
        <v>1.8973898125076601E-2</v>
      </c>
      <c r="F12" s="9">
        <v>3.7457620195253498E-2</v>
      </c>
      <c r="G12" s="9">
        <v>1.15804092970058E-2</v>
      </c>
      <c r="H12" s="9">
        <v>2.2548098525387E-2</v>
      </c>
      <c r="I12" s="9">
        <v>7.2872840161758101E-2</v>
      </c>
      <c r="J12" s="9">
        <v>0.150647440872513</v>
      </c>
      <c r="K12" s="9">
        <v>9.4052530533883405E-2</v>
      </c>
      <c r="L12" s="9">
        <v>8.5229361545688498E-2</v>
      </c>
      <c r="M12" s="9">
        <v>8.08790490584535E-3</v>
      </c>
      <c r="N12" s="9">
        <v>1.08247212123688E-2</v>
      </c>
      <c r="O12" s="9">
        <v>2.6775866998897099E-2</v>
      </c>
      <c r="P12" s="9">
        <v>8.0266328989828904E-3</v>
      </c>
      <c r="Q12" s="9">
        <v>2.16902904293125E-2</v>
      </c>
      <c r="R12" s="9">
        <v>0.116968261100445</v>
      </c>
      <c r="S12" s="9">
        <v>0.15728524161594701</v>
      </c>
      <c r="T12" s="9">
        <v>7.8183080756505E-2</v>
      </c>
      <c r="U12" s="9">
        <v>6.6929455496098994E-2</v>
      </c>
      <c r="V12" s="14">
        <v>1</v>
      </c>
    </row>
    <row r="13" spans="2:22" s="1" customFormat="1" ht="10.7" customHeight="1" x14ac:dyDescent="0.15">
      <c r="B13" s="165"/>
      <c r="C13" s="17" t="s">
        <v>843</v>
      </c>
      <c r="D13" s="11">
        <v>5.2087741680387198E-2</v>
      </c>
      <c r="E13" s="11">
        <v>1.0508984533073E-2</v>
      </c>
      <c r="F13" s="11">
        <v>1.2096761737658401E-2</v>
      </c>
      <c r="G13" s="11">
        <v>3.80881185457938E-3</v>
      </c>
      <c r="H13" s="11">
        <v>8.3281076723000797E-3</v>
      </c>
      <c r="I13" s="11">
        <v>3.4402869119586801E-2</v>
      </c>
      <c r="J13" s="11">
        <v>0.102915146591376</v>
      </c>
      <c r="K13" s="11">
        <v>9.3363770878189103E-2</v>
      </c>
      <c r="L13" s="11">
        <v>0.15047432527191501</v>
      </c>
      <c r="M13" s="11">
        <v>4.8161545518854099E-2</v>
      </c>
      <c r="N13" s="11">
        <v>7.9234407193804601E-3</v>
      </c>
      <c r="O13" s="11">
        <v>1.0079605094478901E-2</v>
      </c>
      <c r="P13" s="11">
        <v>4.2042116253710703E-3</v>
      </c>
      <c r="Q13" s="11">
        <v>1.45093181516296E-2</v>
      </c>
      <c r="R13" s="11">
        <v>0.116198107641409</v>
      </c>
      <c r="S13" s="11">
        <v>8.5965470479391307E-2</v>
      </c>
      <c r="T13" s="11">
        <v>7.2846229646951297E-2</v>
      </c>
      <c r="U13" s="11">
        <v>0.172125551783469</v>
      </c>
      <c r="V13" s="14">
        <v>1</v>
      </c>
    </row>
    <row r="14" spans="2:22" s="1" customFormat="1" ht="10.7" customHeight="1" x14ac:dyDescent="0.15">
      <c r="B14" s="165"/>
      <c r="C14" s="17" t="s">
        <v>844</v>
      </c>
      <c r="D14" s="9">
        <v>4.81683618622344E-3</v>
      </c>
      <c r="E14" s="9">
        <v>1.8450756636070501E-2</v>
      </c>
      <c r="F14" s="9">
        <v>3.5071942446043197E-2</v>
      </c>
      <c r="G14" s="9">
        <v>1.0781030348135301E-2</v>
      </c>
      <c r="H14" s="9">
        <v>2.1923840238154298E-2</v>
      </c>
      <c r="I14" s="9">
        <v>6.1223435045067401E-2</v>
      </c>
      <c r="J14" s="9">
        <v>0.134416604647317</v>
      </c>
      <c r="K14" s="9">
        <v>8.8698007111552096E-2</v>
      </c>
      <c r="L14" s="9">
        <v>8.4563383775737994E-2</v>
      </c>
      <c r="M14" s="9">
        <v>2.7805341933349898E-3</v>
      </c>
      <c r="N14" s="9">
        <v>9.8197304225585008E-3</v>
      </c>
      <c r="O14" s="9">
        <v>2.9872653601256901E-2</v>
      </c>
      <c r="P14" s="9">
        <v>1.3065409741172601E-2</v>
      </c>
      <c r="Q14" s="9">
        <v>3.1485156702224397E-2</v>
      </c>
      <c r="R14" s="9">
        <v>0.19643595468452801</v>
      </c>
      <c r="S14" s="9">
        <v>0.13233895642106999</v>
      </c>
      <c r="T14" s="9">
        <v>6.0623914661374401E-2</v>
      </c>
      <c r="U14" s="9">
        <v>6.3631853138179095E-2</v>
      </c>
      <c r="V14" s="14">
        <v>1</v>
      </c>
    </row>
    <row r="15" spans="2:22" s="1" customFormat="1" ht="10.7" customHeight="1" x14ac:dyDescent="0.15">
      <c r="B15" s="165" t="s">
        <v>817</v>
      </c>
      <c r="C15" s="17" t="s">
        <v>842</v>
      </c>
      <c r="D15" s="11">
        <v>1.01543699008041E-2</v>
      </c>
      <c r="E15" s="11">
        <v>1.54369900804132E-2</v>
      </c>
      <c r="F15" s="11">
        <v>4.6134882901919402E-2</v>
      </c>
      <c r="G15" s="11">
        <v>1.1856547514233699E-2</v>
      </c>
      <c r="H15" s="11">
        <v>2.4593531725069E-2</v>
      </c>
      <c r="I15" s="11">
        <v>7.2254504901097596E-2</v>
      </c>
      <c r="J15" s="11">
        <v>0.14468509714151601</v>
      </c>
      <c r="K15" s="11">
        <v>8.7515407642190499E-2</v>
      </c>
      <c r="L15" s="11">
        <v>6.6737101602394794E-2</v>
      </c>
      <c r="M15" s="11">
        <v>6.7500146739449401E-3</v>
      </c>
      <c r="N15" s="11">
        <v>1.06239361389916E-2</v>
      </c>
      <c r="O15" s="11">
        <v>2.8408757410342201E-2</v>
      </c>
      <c r="P15" s="11">
        <v>8.4521922873745398E-3</v>
      </c>
      <c r="Q15" s="11">
        <v>2.2187004754358201E-2</v>
      </c>
      <c r="R15" s="11">
        <v>0.13998943475964101</v>
      </c>
      <c r="S15" s="11">
        <v>0.167928625931796</v>
      </c>
      <c r="T15" s="11">
        <v>7.8417561777308201E-2</v>
      </c>
      <c r="U15" s="11">
        <v>5.7874038856606198E-2</v>
      </c>
      <c r="V15" s="14">
        <v>1</v>
      </c>
    </row>
    <row r="16" spans="2:22" s="1" customFormat="1" ht="10.7" customHeight="1" x14ac:dyDescent="0.15">
      <c r="B16" s="165"/>
      <c r="C16" s="17" t="s">
        <v>843</v>
      </c>
      <c r="D16" s="9">
        <v>4.9711314651915001E-2</v>
      </c>
      <c r="E16" s="9">
        <v>1.13584837217738E-2</v>
      </c>
      <c r="F16" s="9">
        <v>1.2922825791239699E-2</v>
      </c>
      <c r="G16" s="9">
        <v>4.5267676309664199E-3</v>
      </c>
      <c r="H16" s="9">
        <v>8.7059036909404204E-3</v>
      </c>
      <c r="I16" s="9">
        <v>3.5435748617030902E-2</v>
      </c>
      <c r="J16" s="9">
        <v>0.108105861370575</v>
      </c>
      <c r="K16" s="9">
        <v>9.9498201384480497E-2</v>
      </c>
      <c r="L16" s="9">
        <v>0.146572050421692</v>
      </c>
      <c r="M16" s="9">
        <v>4.4897373114476599E-2</v>
      </c>
      <c r="N16" s="9">
        <v>8.5547595296393691E-3</v>
      </c>
      <c r="O16" s="9">
        <v>1.0088872766844999E-2</v>
      </c>
      <c r="P16" s="9">
        <v>4.63256854387715E-3</v>
      </c>
      <c r="Q16" s="9">
        <v>1.37541186783955E-2</v>
      </c>
      <c r="R16" s="9">
        <v>0.113554608385478</v>
      </c>
      <c r="S16" s="9">
        <v>8.8895438469211899E-2</v>
      </c>
      <c r="T16" s="9">
        <v>7.4083310661709104E-2</v>
      </c>
      <c r="U16" s="9">
        <v>0.16470179256975301</v>
      </c>
      <c r="V16" s="14">
        <v>1</v>
      </c>
    </row>
    <row r="17" spans="2:22" s="1" customFormat="1" ht="10.7" customHeight="1" x14ac:dyDescent="0.15">
      <c r="B17" s="165"/>
      <c r="C17" s="17" t="s">
        <v>844</v>
      </c>
      <c r="D17" s="11">
        <v>4.1713968899332104E-3</v>
      </c>
      <c r="E17" s="11">
        <v>1.9008897219948799E-2</v>
      </c>
      <c r="F17" s="11">
        <v>4.2321197560524902E-2</v>
      </c>
      <c r="G17" s="11">
        <v>1.28310056234654E-2</v>
      </c>
      <c r="H17" s="11">
        <v>2.2493861710272699E-2</v>
      </c>
      <c r="I17" s="11">
        <v>6.8352826253399196E-2</v>
      </c>
      <c r="J17" s="11">
        <v>0.13696966496818699</v>
      </c>
      <c r="K17" s="11">
        <v>8.9737835625841506E-2</v>
      </c>
      <c r="L17" s="11">
        <v>8.6147266150962298E-2</v>
      </c>
      <c r="M17" s="11">
        <v>2.6137233677429599E-3</v>
      </c>
      <c r="N17" s="11">
        <v>1.09301159014706E-2</v>
      </c>
      <c r="O17" s="11">
        <v>2.8803759537450201E-2</v>
      </c>
      <c r="P17" s="11">
        <v>1.7028803759537501E-2</v>
      </c>
      <c r="Q17" s="11">
        <v>2.60580299390131E-2</v>
      </c>
      <c r="R17" s="11">
        <v>0.18657760646302499</v>
      </c>
      <c r="S17" s="11">
        <v>0.126356364020382</v>
      </c>
      <c r="T17" s="11">
        <v>6.2465348364442799E-2</v>
      </c>
      <c r="U17" s="11">
        <v>5.7132296644401601E-2</v>
      </c>
      <c r="V17" s="14">
        <v>1</v>
      </c>
    </row>
    <row r="18" spans="2:22" s="1" customFormat="1" ht="10.7" customHeight="1" x14ac:dyDescent="0.15">
      <c r="B18" s="165" t="s">
        <v>818</v>
      </c>
      <c r="C18" s="17" t="s">
        <v>842</v>
      </c>
      <c r="D18" s="9">
        <v>7.2681704260651597E-3</v>
      </c>
      <c r="E18" s="9">
        <v>1.9799498746867199E-2</v>
      </c>
      <c r="F18" s="9">
        <v>4.9624060150375897E-2</v>
      </c>
      <c r="G18" s="9">
        <v>1.15288220551378E-2</v>
      </c>
      <c r="H18" s="9">
        <v>2.9072681704260701E-2</v>
      </c>
      <c r="I18" s="9">
        <v>9.0977443609022601E-2</v>
      </c>
      <c r="J18" s="9">
        <v>0.180200501253133</v>
      </c>
      <c r="K18" s="9">
        <v>9.5488721804511303E-2</v>
      </c>
      <c r="L18" s="9">
        <v>6.19047619047619E-2</v>
      </c>
      <c r="M18" s="9">
        <v>7.5187969924812E-3</v>
      </c>
      <c r="N18" s="9">
        <v>1.0275689223057599E-2</v>
      </c>
      <c r="O18" s="9">
        <v>2.8070175438596499E-2</v>
      </c>
      <c r="P18" s="9">
        <v>8.5213032581453706E-3</v>
      </c>
      <c r="Q18" s="9">
        <v>2.3809523809523801E-2</v>
      </c>
      <c r="R18" s="9">
        <v>0.12581453634085199</v>
      </c>
      <c r="S18" s="9">
        <v>0.13182957393483699</v>
      </c>
      <c r="T18" s="9">
        <v>6.5413533834586493E-2</v>
      </c>
      <c r="U18" s="9">
        <v>5.2882205513784503E-2</v>
      </c>
      <c r="V18" s="14">
        <v>1</v>
      </c>
    </row>
    <row r="19" spans="2:22" s="1" customFormat="1" ht="10.7" customHeight="1" x14ac:dyDescent="0.15">
      <c r="B19" s="165"/>
      <c r="C19" s="17" t="s">
        <v>843</v>
      </c>
      <c r="D19" s="11">
        <v>4.1629033582395898E-2</v>
      </c>
      <c r="E19" s="11">
        <v>1.02088294058078E-2</v>
      </c>
      <c r="F19" s="11">
        <v>1.39037140432986E-2</v>
      </c>
      <c r="G19" s="11">
        <v>4.0506883433232103E-3</v>
      </c>
      <c r="H19" s="11">
        <v>1.00993513424748E-2</v>
      </c>
      <c r="I19" s="11">
        <v>3.9850015053233698E-2</v>
      </c>
      <c r="J19" s="11">
        <v>0.122615430933027</v>
      </c>
      <c r="K19" s="11">
        <v>0.11601937761721</v>
      </c>
      <c r="L19" s="11">
        <v>0.13947505268631799</v>
      </c>
      <c r="M19" s="11">
        <v>3.7824670881572098E-2</v>
      </c>
      <c r="N19" s="11">
        <v>7.6908339491474397E-3</v>
      </c>
      <c r="O19" s="11">
        <v>9.4424829624763906E-3</v>
      </c>
      <c r="P19" s="11">
        <v>3.8864712483236202E-3</v>
      </c>
      <c r="Q19" s="11">
        <v>1.6257492404959401E-2</v>
      </c>
      <c r="R19" s="11">
        <v>0.100610340203082</v>
      </c>
      <c r="S19" s="11">
        <v>8.8157210498946301E-2</v>
      </c>
      <c r="T19" s="11">
        <v>7.4527191613980401E-2</v>
      </c>
      <c r="U19" s="11">
        <v>0.16375181323042401</v>
      </c>
      <c r="V19" s="14">
        <v>1</v>
      </c>
    </row>
    <row r="20" spans="2:22" s="1" customFormat="1" ht="10.7" customHeight="1" x14ac:dyDescent="0.15">
      <c r="B20" s="165"/>
      <c r="C20" s="17" t="s">
        <v>844</v>
      </c>
      <c r="D20" s="9">
        <v>3.1179138321995501E-3</v>
      </c>
      <c r="E20" s="9">
        <v>1.06292517006803E-2</v>
      </c>
      <c r="F20" s="9">
        <v>2.0975056689342401E-2</v>
      </c>
      <c r="G20" s="9">
        <v>9.6371882086167798E-3</v>
      </c>
      <c r="H20" s="9">
        <v>2.19671201814059E-2</v>
      </c>
      <c r="I20" s="9">
        <v>7.5396825396825407E-2</v>
      </c>
      <c r="J20" s="9">
        <v>0.18424036281179099</v>
      </c>
      <c r="K20" s="9">
        <v>0.105442176870748</v>
      </c>
      <c r="L20" s="9">
        <v>8.6167800453514701E-2</v>
      </c>
      <c r="M20" s="9">
        <v>9.9206349206349201E-4</v>
      </c>
      <c r="N20" s="9">
        <v>4.96031746031746E-3</v>
      </c>
      <c r="O20" s="9">
        <v>1.0770975056689299E-2</v>
      </c>
      <c r="P20" s="9">
        <v>5.2437641723356004E-3</v>
      </c>
      <c r="Q20" s="9">
        <v>2.3951247165532898E-2</v>
      </c>
      <c r="R20" s="9">
        <v>0.17191043083900201</v>
      </c>
      <c r="S20" s="9">
        <v>0.156462585034014</v>
      </c>
      <c r="T20" s="9">
        <v>5.5839002267573698E-2</v>
      </c>
      <c r="U20" s="9">
        <v>5.22959183673469E-2</v>
      </c>
      <c r="V20" s="14">
        <v>1</v>
      </c>
    </row>
    <row r="21" spans="2:22" s="1" customFormat="1" ht="10.7" customHeight="1" x14ac:dyDescent="0.15">
      <c r="B21" s="165" t="s">
        <v>819</v>
      </c>
      <c r="C21" s="17" t="s">
        <v>842</v>
      </c>
      <c r="D21" s="11">
        <v>9.5986038394415395E-3</v>
      </c>
      <c r="E21" s="11">
        <v>1.28708551483421E-2</v>
      </c>
      <c r="F21" s="11">
        <v>3.9848749272833002E-2</v>
      </c>
      <c r="G21" s="11">
        <v>1.0543920884234999E-2</v>
      </c>
      <c r="H21" s="11">
        <v>2.8432228039557899E-2</v>
      </c>
      <c r="I21" s="11">
        <v>8.1079115764979601E-2</v>
      </c>
      <c r="J21" s="11">
        <v>0.169502617801047</v>
      </c>
      <c r="K21" s="11">
        <v>8.8714368819080902E-2</v>
      </c>
      <c r="L21" s="11">
        <v>7.66433973240256E-2</v>
      </c>
      <c r="M21" s="11">
        <v>5.7446189645142497E-3</v>
      </c>
      <c r="N21" s="11">
        <v>6.9808027923211197E-3</v>
      </c>
      <c r="O21" s="11">
        <v>2.3342059336823699E-2</v>
      </c>
      <c r="P21" s="11">
        <v>8.2169866201279793E-3</v>
      </c>
      <c r="Q21" s="11">
        <v>2.0651541593949999E-2</v>
      </c>
      <c r="R21" s="11">
        <v>0.115328679464805</v>
      </c>
      <c r="S21" s="11">
        <v>0.163976148923793</v>
      </c>
      <c r="T21" s="11">
        <v>7.8534031413612607E-2</v>
      </c>
      <c r="U21" s="11">
        <v>5.9991273996509602E-2</v>
      </c>
      <c r="V21" s="14">
        <v>1</v>
      </c>
    </row>
    <row r="22" spans="2:22" s="1" customFormat="1" ht="10.7" customHeight="1" x14ac:dyDescent="0.15">
      <c r="B22" s="165"/>
      <c r="C22" s="17" t="s">
        <v>843</v>
      </c>
      <c r="D22" s="9">
        <v>5.1326509685478298E-2</v>
      </c>
      <c r="E22" s="9">
        <v>1.05710610213099E-2</v>
      </c>
      <c r="F22" s="9">
        <v>1.2743069150027E-2</v>
      </c>
      <c r="G22" s="9">
        <v>4.3160504875365902E-3</v>
      </c>
      <c r="H22" s="9">
        <v>9.8812386971679992E-3</v>
      </c>
      <c r="I22" s="9">
        <v>3.6234315864049099E-2</v>
      </c>
      <c r="J22" s="9">
        <v>0.10920633145030501</v>
      </c>
      <c r="K22" s="9">
        <v>9.7218338087514206E-2</v>
      </c>
      <c r="L22" s="9">
        <v>0.147006730428622</v>
      </c>
      <c r="M22" s="9">
        <v>4.5509629546768099E-2</v>
      </c>
      <c r="N22" s="9">
        <v>8.0727855771202707E-3</v>
      </c>
      <c r="O22" s="9">
        <v>9.5176836884986096E-3</v>
      </c>
      <c r="P22" s="9">
        <v>4.91265357868635E-3</v>
      </c>
      <c r="Q22" s="9">
        <v>1.49803307418387E-2</v>
      </c>
      <c r="R22" s="9">
        <v>0.12009433786378799</v>
      </c>
      <c r="S22" s="9">
        <v>8.9285381359882204E-2</v>
      </c>
      <c r="T22" s="9">
        <v>7.4379626004437205E-2</v>
      </c>
      <c r="U22" s="9">
        <v>0.15474392676697099</v>
      </c>
      <c r="V22" s="14">
        <v>1</v>
      </c>
    </row>
    <row r="23" spans="2:22" s="1" customFormat="1" ht="10.7" customHeight="1" x14ac:dyDescent="0.15">
      <c r="B23" s="165"/>
      <c r="C23" s="17" t="s">
        <v>844</v>
      </c>
      <c r="D23" s="11">
        <v>3.8710061638328901E-3</v>
      </c>
      <c r="E23" s="11">
        <v>1.8997707173272201E-2</v>
      </c>
      <c r="F23" s="11">
        <v>3.8799392549801998E-2</v>
      </c>
      <c r="G23" s="11">
        <v>9.6775154095822304E-3</v>
      </c>
      <c r="H23" s="11">
        <v>2.5131763094422801E-2</v>
      </c>
      <c r="I23" s="11">
        <v>6.3156954411458202E-2</v>
      </c>
      <c r="J23" s="11">
        <v>0.144567191733913</v>
      </c>
      <c r="K23" s="11">
        <v>8.5549236220706898E-2</v>
      </c>
      <c r="L23" s="11">
        <v>6.6521752076943705E-2</v>
      </c>
      <c r="M23" s="11">
        <v>2.0843879343715602E-3</v>
      </c>
      <c r="N23" s="11">
        <v>1.01837239079296E-2</v>
      </c>
      <c r="O23" s="11">
        <v>4.0675341690736402E-2</v>
      </c>
      <c r="P23" s="11">
        <v>3.2665336628651398E-2</v>
      </c>
      <c r="Q23" s="11">
        <v>2.8079683173034001E-2</v>
      </c>
      <c r="R23" s="11">
        <v>0.204091355745466</v>
      </c>
      <c r="S23" s="11">
        <v>0.133460381740762</v>
      </c>
      <c r="T23" s="11">
        <v>4.7047613375815103E-2</v>
      </c>
      <c r="U23" s="11">
        <v>4.5439656969299899E-2</v>
      </c>
      <c r="V23" s="14">
        <v>1</v>
      </c>
    </row>
    <row r="24" spans="2:22" s="1" customFormat="1" ht="10.7" customHeight="1" x14ac:dyDescent="0.15">
      <c r="B24" s="165" t="s">
        <v>820</v>
      </c>
      <c r="C24" s="17" t="s">
        <v>842</v>
      </c>
      <c r="D24" s="9">
        <v>7.7021822849807397E-3</v>
      </c>
      <c r="E24" s="9">
        <v>1.37828525099655E-2</v>
      </c>
      <c r="F24" s="9">
        <v>4.07404905073981E-2</v>
      </c>
      <c r="G24" s="9">
        <v>1.22289034524694E-2</v>
      </c>
      <c r="H24" s="9">
        <v>3.4930072292412698E-2</v>
      </c>
      <c r="I24" s="9">
        <v>9.3777447469765601E-2</v>
      </c>
      <c r="J24" s="9">
        <v>0.171204648334572</v>
      </c>
      <c r="K24" s="9">
        <v>0.102493074792244</v>
      </c>
      <c r="L24" s="9">
        <v>7.6346192824809103E-2</v>
      </c>
      <c r="M24" s="9">
        <v>6.1482332274846296E-3</v>
      </c>
      <c r="N24" s="9">
        <v>9.2561313424768601E-3</v>
      </c>
      <c r="O24" s="9">
        <v>2.9592595094926E-2</v>
      </c>
      <c r="P24" s="9">
        <v>6.2833592324842901E-3</v>
      </c>
      <c r="Q24" s="9">
        <v>2.14850347949463E-2</v>
      </c>
      <c r="R24" s="9">
        <v>0.12330247956219199</v>
      </c>
      <c r="S24" s="9">
        <v>0.13532869400716199</v>
      </c>
      <c r="T24" s="9">
        <v>6.2225525302344403E-2</v>
      </c>
      <c r="U24" s="9">
        <v>5.3172082967367099E-2</v>
      </c>
      <c r="V24" s="14">
        <v>1</v>
      </c>
    </row>
    <row r="25" spans="2:22" s="1" customFormat="1" ht="10.7" customHeight="1" x14ac:dyDescent="0.15">
      <c r="B25" s="165"/>
      <c r="C25" s="17" t="s">
        <v>843</v>
      </c>
      <c r="D25" s="11">
        <v>5.0042114650943902E-2</v>
      </c>
      <c r="E25" s="11">
        <v>8.6409354407174406E-3</v>
      </c>
      <c r="F25" s="11">
        <v>1.1673190308675601E-2</v>
      </c>
      <c r="G25" s="11">
        <v>4.8753901798543296E-3</v>
      </c>
      <c r="H25" s="11">
        <v>1.1455185056730899E-2</v>
      </c>
      <c r="I25" s="11">
        <v>3.9300401327850197E-2</v>
      </c>
      <c r="J25" s="11">
        <v>0.11026111083585199</v>
      </c>
      <c r="K25" s="11">
        <v>0.100609423772482</v>
      </c>
      <c r="L25" s="11">
        <v>0.138225239062577</v>
      </c>
      <c r="M25" s="11">
        <v>4.6623395927265499E-2</v>
      </c>
      <c r="N25" s="11">
        <v>6.6392508546796796E-3</v>
      </c>
      <c r="O25" s="11">
        <v>8.8193033741267406E-3</v>
      </c>
      <c r="P25" s="11">
        <v>4.3006490610910204E-3</v>
      </c>
      <c r="Q25" s="11">
        <v>1.6370212555120601E-2</v>
      </c>
      <c r="R25" s="11">
        <v>0.12230094634098</v>
      </c>
      <c r="S25" s="11">
        <v>8.6994004855571502E-2</v>
      </c>
      <c r="T25" s="11">
        <v>7.35866818609721E-2</v>
      </c>
      <c r="U25" s="11">
        <v>0.15928256453450901</v>
      </c>
      <c r="V25" s="14">
        <v>1</v>
      </c>
    </row>
    <row r="26" spans="2:22" s="1" customFormat="1" ht="10.7" customHeight="1" x14ac:dyDescent="0.15">
      <c r="B26" s="165"/>
      <c r="C26" s="17" t="s">
        <v>844</v>
      </c>
      <c r="D26" s="9">
        <v>1.9407729630249301E-3</v>
      </c>
      <c r="E26" s="9">
        <v>1.6831186213819599E-2</v>
      </c>
      <c r="F26" s="9">
        <v>3.8547766438012401E-2</v>
      </c>
      <c r="G26" s="9">
        <v>1.4254642797389999E-2</v>
      </c>
      <c r="H26" s="9">
        <v>2.2686966705705199E-2</v>
      </c>
      <c r="I26" s="9">
        <v>6.9867826668897404E-2</v>
      </c>
      <c r="J26" s="9">
        <v>0.16285762088003999</v>
      </c>
      <c r="K26" s="9">
        <v>0.103965199933077</v>
      </c>
      <c r="L26" s="9">
        <v>8.4390162288773607E-2</v>
      </c>
      <c r="M26" s="9">
        <v>1.2715409068094401E-3</v>
      </c>
      <c r="N26" s="9">
        <v>8.1980926886397899E-3</v>
      </c>
      <c r="O26" s="9">
        <v>2.9847749707211001E-2</v>
      </c>
      <c r="P26" s="9">
        <v>2.1750041827003502E-2</v>
      </c>
      <c r="Q26" s="9">
        <v>3.2290446712397503E-2</v>
      </c>
      <c r="R26" s="9">
        <v>0.183971892253639</v>
      </c>
      <c r="S26" s="9">
        <v>0.118454073950142</v>
      </c>
      <c r="T26" s="9">
        <v>4.9054709720595599E-2</v>
      </c>
      <c r="U26" s="9">
        <v>3.9819307344821801E-2</v>
      </c>
      <c r="V26" s="14">
        <v>1</v>
      </c>
    </row>
    <row r="27" spans="2:22" s="1" customFormat="1" ht="10.7" customHeight="1" x14ac:dyDescent="0.15">
      <c r="B27" s="165" t="s">
        <v>821</v>
      </c>
      <c r="C27" s="17" t="s">
        <v>842</v>
      </c>
      <c r="D27" s="11">
        <v>3.60177837807417E-3</v>
      </c>
      <c r="E27" s="11">
        <v>1.5138724745343E-2</v>
      </c>
      <c r="F27" s="11">
        <v>3.5905228206426901E-2</v>
      </c>
      <c r="G27" s="11">
        <v>1.31127244076763E-2</v>
      </c>
      <c r="H27" s="11">
        <v>2.80826157915471E-2</v>
      </c>
      <c r="I27" s="11">
        <v>8.2672069334233794E-2</v>
      </c>
      <c r="J27" s="11">
        <v>0.17395464010355099</v>
      </c>
      <c r="K27" s="11">
        <v>0.108222184703697</v>
      </c>
      <c r="L27" s="11">
        <v>8.0252124486465196E-2</v>
      </c>
      <c r="M27" s="11">
        <v>3.7706117395463999E-3</v>
      </c>
      <c r="N27" s="11">
        <v>1.0411390624120701E-2</v>
      </c>
      <c r="O27" s="11">
        <v>2.5325004220833999E-2</v>
      </c>
      <c r="P27" s="11">
        <v>6.4156677359446202E-3</v>
      </c>
      <c r="Q27" s="11">
        <v>2.0822781248241301E-2</v>
      </c>
      <c r="R27" s="11">
        <v>0.113399741122179</v>
      </c>
      <c r="S27" s="11">
        <v>0.142607912656874</v>
      </c>
      <c r="T27" s="11">
        <v>7.2654623220215001E-2</v>
      </c>
      <c r="U27" s="11">
        <v>6.3650177275029501E-2</v>
      </c>
      <c r="V27" s="14">
        <v>1</v>
      </c>
    </row>
    <row r="28" spans="2:22" s="1" customFormat="1" ht="10.7" customHeight="1" x14ac:dyDescent="0.15">
      <c r="B28" s="165"/>
      <c r="C28" s="17" t="s">
        <v>843</v>
      </c>
      <c r="D28" s="9">
        <v>4.4232498698348097E-2</v>
      </c>
      <c r="E28" s="9">
        <v>8.5593474385068109E-3</v>
      </c>
      <c r="F28" s="9">
        <v>1.27798551616415E-2</v>
      </c>
      <c r="G28" s="9">
        <v>4.1889525252047097E-3</v>
      </c>
      <c r="H28" s="9">
        <v>9.5770025717486305E-3</v>
      </c>
      <c r="I28" s="9">
        <v>3.79135703128698E-2</v>
      </c>
      <c r="J28" s="9">
        <v>0.103516826809296</v>
      </c>
      <c r="K28" s="9">
        <v>9.4239598617882295E-2</v>
      </c>
      <c r="L28" s="9">
        <v>0.153161041952636</v>
      </c>
      <c r="M28" s="9">
        <v>4.03748757514081E-2</v>
      </c>
      <c r="N28" s="9">
        <v>7.7231346933623697E-3</v>
      </c>
      <c r="O28" s="9">
        <v>9.4507817800287205E-3</v>
      </c>
      <c r="P28" s="9">
        <v>3.8260677490099598E-3</v>
      </c>
      <c r="Q28" s="9">
        <v>1.52648269986274E-2</v>
      </c>
      <c r="R28" s="9">
        <v>0.108881210457393</v>
      </c>
      <c r="S28" s="9">
        <v>8.6240355942632602E-2</v>
      </c>
      <c r="T28" s="9">
        <v>7.2703176030671696E-2</v>
      </c>
      <c r="U28" s="9">
        <v>0.18736687650873299</v>
      </c>
      <c r="V28" s="14">
        <v>1</v>
      </c>
    </row>
    <row r="29" spans="2:22" s="1" customFormat="1" ht="10.7" customHeight="1" x14ac:dyDescent="0.15">
      <c r="B29" s="165"/>
      <c r="C29" s="17" t="s">
        <v>844</v>
      </c>
      <c r="D29" s="11">
        <v>2.0927629337616199E-3</v>
      </c>
      <c r="E29" s="11">
        <v>1.43086581982771E-2</v>
      </c>
      <c r="F29" s="11">
        <v>2.63298778410474E-2</v>
      </c>
      <c r="G29" s="11">
        <v>1.06584902905534E-2</v>
      </c>
      <c r="H29" s="11">
        <v>2.4188446001849401E-2</v>
      </c>
      <c r="I29" s="11">
        <v>7.7821579792670501E-2</v>
      </c>
      <c r="J29" s="11">
        <v>0.164890251618241</v>
      </c>
      <c r="K29" s="11">
        <v>0.10385944420110001</v>
      </c>
      <c r="L29" s="11">
        <v>7.8940964617705806E-2</v>
      </c>
      <c r="M29" s="11">
        <v>1.21672263590792E-3</v>
      </c>
      <c r="N29" s="11">
        <v>6.5216333284664396E-3</v>
      </c>
      <c r="O29" s="11">
        <v>1.7082785808147202E-2</v>
      </c>
      <c r="P29" s="11">
        <v>1.3091935562369201E-2</v>
      </c>
      <c r="Q29" s="11">
        <v>3.0223390275952701E-2</v>
      </c>
      <c r="R29" s="11">
        <v>0.22363362047987501</v>
      </c>
      <c r="S29" s="11">
        <v>0.107460943203387</v>
      </c>
      <c r="T29" s="11">
        <v>4.9447607923297797E-2</v>
      </c>
      <c r="U29" s="11">
        <v>4.8230885287389898E-2</v>
      </c>
      <c r="V29" s="14">
        <v>1</v>
      </c>
    </row>
    <row r="30" spans="2:22" s="1" customFormat="1" ht="10.7" customHeight="1" x14ac:dyDescent="0.15">
      <c r="B30" s="165" t="s">
        <v>822</v>
      </c>
      <c r="C30" s="17" t="s">
        <v>842</v>
      </c>
      <c r="D30" s="9">
        <v>1.2075643654591E-2</v>
      </c>
      <c r="E30" s="9">
        <v>1.7885623148781001E-2</v>
      </c>
      <c r="F30" s="9">
        <v>4.1809068124857601E-2</v>
      </c>
      <c r="G30" s="9">
        <v>9.4554568238778801E-3</v>
      </c>
      <c r="H30" s="9">
        <v>2.49487354750513E-2</v>
      </c>
      <c r="I30" s="9">
        <v>8.3618136249715203E-2</v>
      </c>
      <c r="J30" s="9">
        <v>0.158122579175211</v>
      </c>
      <c r="K30" s="9">
        <v>9.1706539074960097E-2</v>
      </c>
      <c r="L30" s="9">
        <v>7.1200729095465903E-2</v>
      </c>
      <c r="M30" s="9">
        <v>8.9997721576669E-3</v>
      </c>
      <c r="N30" s="9">
        <v>1.10503531556163E-2</v>
      </c>
      <c r="O30" s="9">
        <v>2.3467760309865599E-2</v>
      </c>
      <c r="P30" s="9">
        <v>6.6074276600592398E-3</v>
      </c>
      <c r="Q30" s="9">
        <v>2.33538391433128E-2</v>
      </c>
      <c r="R30" s="9">
        <v>0.115174299384826</v>
      </c>
      <c r="S30" s="9">
        <v>0.157211209842789</v>
      </c>
      <c r="T30" s="9">
        <v>7.6099339257234E-2</v>
      </c>
      <c r="U30" s="9">
        <v>6.7213488266119906E-2</v>
      </c>
      <c r="V30" s="14">
        <v>1</v>
      </c>
    </row>
    <row r="31" spans="2:22" s="1" customFormat="1" ht="10.7" customHeight="1" x14ac:dyDescent="0.15">
      <c r="B31" s="165"/>
      <c r="C31" s="17" t="s">
        <v>843</v>
      </c>
      <c r="D31" s="11">
        <v>4.19772001350334E-2</v>
      </c>
      <c r="E31" s="11">
        <v>8.5304733958295499E-3</v>
      </c>
      <c r="F31" s="11">
        <v>1.216598717183E-2</v>
      </c>
      <c r="G31" s="11">
        <v>3.03825079851463E-3</v>
      </c>
      <c r="H31" s="11">
        <v>7.4138513074865596E-3</v>
      </c>
      <c r="I31" s="11">
        <v>3.2979303539432299E-2</v>
      </c>
      <c r="J31" s="11">
        <v>0.104404165260069</v>
      </c>
      <c r="K31" s="11">
        <v>0.10032719623984</v>
      </c>
      <c r="L31" s="11">
        <v>0.164623854163962</v>
      </c>
      <c r="M31" s="11">
        <v>3.76405515593757E-2</v>
      </c>
      <c r="N31" s="11">
        <v>6.5828767301150401E-3</v>
      </c>
      <c r="O31" s="11">
        <v>9.5042717286868E-3</v>
      </c>
      <c r="P31" s="11">
        <v>3.2849463761717998E-3</v>
      </c>
      <c r="Q31" s="11">
        <v>1.3594224726687301E-2</v>
      </c>
      <c r="R31" s="11">
        <v>9.7120153730296796E-2</v>
      </c>
      <c r="S31" s="11">
        <v>8.1941883715495101E-2</v>
      </c>
      <c r="T31" s="11">
        <v>7.6904100340180206E-2</v>
      </c>
      <c r="U31" s="11">
        <v>0.19796670908099401</v>
      </c>
      <c r="V31" s="14">
        <v>1</v>
      </c>
    </row>
    <row r="32" spans="2:22" s="1" customFormat="1" ht="10.7" customHeight="1" x14ac:dyDescent="0.15">
      <c r="B32" s="165"/>
      <c r="C32" s="17" t="s">
        <v>844</v>
      </c>
      <c r="D32" s="9">
        <v>3.04765908254952E-3</v>
      </c>
      <c r="E32" s="9">
        <v>7.8293310913772306E-3</v>
      </c>
      <c r="F32" s="9">
        <v>1.6499395722768099E-2</v>
      </c>
      <c r="G32" s="9">
        <v>1.0351531711418199E-2</v>
      </c>
      <c r="H32" s="9">
        <v>1.8233408649046299E-2</v>
      </c>
      <c r="I32" s="9">
        <v>7.2250538594924099E-2</v>
      </c>
      <c r="J32" s="9">
        <v>0.16058010614260901</v>
      </c>
      <c r="K32" s="9">
        <v>0.10719352635174199</v>
      </c>
      <c r="L32" s="9">
        <v>9.5843623561557498E-2</v>
      </c>
      <c r="M32" s="9">
        <v>1.4187378487730501E-3</v>
      </c>
      <c r="N32" s="9">
        <v>4.2036677000683101E-3</v>
      </c>
      <c r="O32" s="9">
        <v>1.15600861751879E-2</v>
      </c>
      <c r="P32" s="9">
        <v>4.93930954758026E-3</v>
      </c>
      <c r="Q32" s="9">
        <v>1.7445220955283499E-2</v>
      </c>
      <c r="R32" s="9">
        <v>0.177499868635384</v>
      </c>
      <c r="S32" s="9">
        <v>0.14471126057485201</v>
      </c>
      <c r="T32" s="9">
        <v>7.1830171824917202E-2</v>
      </c>
      <c r="U32" s="9">
        <v>7.4562555829961699E-2</v>
      </c>
      <c r="V32" s="14">
        <v>1</v>
      </c>
    </row>
    <row r="33" spans="2:22" s="1" customFormat="1" ht="10.7" customHeight="1" x14ac:dyDescent="0.15">
      <c r="B33" s="165" t="s">
        <v>823</v>
      </c>
      <c r="C33" s="17" t="s">
        <v>842</v>
      </c>
      <c r="D33" s="11">
        <v>8.5404716379859792E-3</v>
      </c>
      <c r="E33" s="11">
        <v>2.4091778202676901E-2</v>
      </c>
      <c r="F33" s="11">
        <v>5.5449330783938801E-2</v>
      </c>
      <c r="G33" s="11">
        <v>1.2109623964308499E-2</v>
      </c>
      <c r="H33" s="11">
        <v>2.9445506692160599E-2</v>
      </c>
      <c r="I33" s="11">
        <v>8.5022307202039502E-2</v>
      </c>
      <c r="J33" s="11">
        <v>0.15869980879541101</v>
      </c>
      <c r="K33" s="11">
        <v>9.0376035691523304E-2</v>
      </c>
      <c r="L33" s="11">
        <v>7.4059910771191798E-2</v>
      </c>
      <c r="M33" s="11">
        <v>6.5009560229445503E-3</v>
      </c>
      <c r="N33" s="11">
        <v>1.0070108349267E-2</v>
      </c>
      <c r="O33" s="11">
        <v>3.1357552581262001E-2</v>
      </c>
      <c r="P33" s="11">
        <v>8.7954110898661592E-3</v>
      </c>
      <c r="Q33" s="11">
        <v>1.9885277246653899E-2</v>
      </c>
      <c r="R33" s="11">
        <v>0.115232632249841</v>
      </c>
      <c r="S33" s="11">
        <v>0.14378585086042101</v>
      </c>
      <c r="T33" s="11">
        <v>5.82536647546208E-2</v>
      </c>
      <c r="U33" s="11">
        <v>6.8323773103887805E-2</v>
      </c>
      <c r="V33" s="14">
        <v>1</v>
      </c>
    </row>
    <row r="34" spans="2:22" s="1" customFormat="1" ht="10.7" customHeight="1" x14ac:dyDescent="0.15">
      <c r="B34" s="165"/>
      <c r="C34" s="17" t="s">
        <v>843</v>
      </c>
      <c r="D34" s="9">
        <v>3.7635846848353097E-2</v>
      </c>
      <c r="E34" s="9">
        <v>8.4935629493395805E-3</v>
      </c>
      <c r="F34" s="9">
        <v>9.6472161845845197E-3</v>
      </c>
      <c r="G34" s="9">
        <v>3.31048319678983E-3</v>
      </c>
      <c r="H34" s="9">
        <v>7.4067881625146303E-3</v>
      </c>
      <c r="I34" s="9">
        <v>3.3840494900518298E-2</v>
      </c>
      <c r="J34" s="9">
        <v>0.111636850025079</v>
      </c>
      <c r="K34" s="9">
        <v>0.10528339742518</v>
      </c>
      <c r="L34" s="9">
        <v>0.15774954021066701</v>
      </c>
      <c r="M34" s="9">
        <v>3.3121551580003301E-2</v>
      </c>
      <c r="N34" s="9">
        <v>5.7013877278047102E-3</v>
      </c>
      <c r="O34" s="9">
        <v>9.0954689851195508E-3</v>
      </c>
      <c r="P34" s="9">
        <v>3.0429694031098502E-3</v>
      </c>
      <c r="Q34" s="9">
        <v>1.38271192108343E-2</v>
      </c>
      <c r="R34" s="9">
        <v>9.5084434041130303E-2</v>
      </c>
      <c r="S34" s="9">
        <v>9.3730145460625303E-2</v>
      </c>
      <c r="T34" s="9">
        <v>7.2613275372011399E-2</v>
      </c>
      <c r="U34" s="9">
        <v>0.198779468316335</v>
      </c>
      <c r="V34" s="14">
        <v>1</v>
      </c>
    </row>
    <row r="35" spans="2:22" s="1" customFormat="1" ht="10.7" customHeight="1" x14ac:dyDescent="0.15">
      <c r="B35" s="165"/>
      <c r="C35" s="17" t="s">
        <v>844</v>
      </c>
      <c r="D35" s="11">
        <v>5.9239442002675304E-3</v>
      </c>
      <c r="E35" s="11">
        <v>1.49054079877699E-2</v>
      </c>
      <c r="F35" s="11">
        <v>4.1754251863176002E-2</v>
      </c>
      <c r="G35" s="11">
        <v>8.0259889164915003E-3</v>
      </c>
      <c r="H35" s="11">
        <v>1.3281100707051401E-2</v>
      </c>
      <c r="I35" s="11">
        <v>6.5641123638448304E-2</v>
      </c>
      <c r="J35" s="11">
        <v>0.130422319892987</v>
      </c>
      <c r="K35" s="11">
        <v>9.5165297152684902E-2</v>
      </c>
      <c r="L35" s="11">
        <v>7.4909229887254E-2</v>
      </c>
      <c r="M35" s="11">
        <v>7.6437989680871402E-3</v>
      </c>
      <c r="N35" s="11">
        <v>9.6502961972100097E-3</v>
      </c>
      <c r="O35" s="11">
        <v>3.6690235046818301E-2</v>
      </c>
      <c r="P35" s="11">
        <v>2.0351614752531999E-2</v>
      </c>
      <c r="Q35" s="11">
        <v>2.42690617236767E-2</v>
      </c>
      <c r="R35" s="11">
        <v>0.210013376648194</v>
      </c>
      <c r="S35" s="11">
        <v>0.12774699025415601</v>
      </c>
      <c r="T35" s="11">
        <v>6.0003821899484E-2</v>
      </c>
      <c r="U35" s="11">
        <v>5.3602140263711101E-2</v>
      </c>
      <c r="V35" s="14">
        <v>1</v>
      </c>
    </row>
    <row r="36" spans="2:22" s="1" customFormat="1" ht="10.7" customHeight="1" x14ac:dyDescent="0.15">
      <c r="B36" s="170" t="s">
        <v>845</v>
      </c>
      <c r="C36" s="12" t="s">
        <v>842</v>
      </c>
      <c r="D36" s="14">
        <v>9.5235229512389604E-3</v>
      </c>
      <c r="E36" s="14">
        <v>1.7053575458498199E-2</v>
      </c>
      <c r="F36" s="14">
        <v>4.0689364647118101E-2</v>
      </c>
      <c r="G36" s="14">
        <v>1.1674966524741599E-2</v>
      </c>
      <c r="H36" s="14">
        <v>2.62987648005777E-2</v>
      </c>
      <c r="I36" s="14">
        <v>7.9249853310665405E-2</v>
      </c>
      <c r="J36" s="14">
        <v>0.15909398648953599</v>
      </c>
      <c r="K36" s="14">
        <v>9.51675267425941E-2</v>
      </c>
      <c r="L36" s="14">
        <v>7.8031203454345804E-2</v>
      </c>
      <c r="M36" s="14">
        <v>6.8304572193720204E-3</v>
      </c>
      <c r="N36" s="14">
        <v>1.01253253494215E-2</v>
      </c>
      <c r="O36" s="14">
        <v>2.6840386958942E-2</v>
      </c>
      <c r="P36" s="14">
        <v>7.6579355168730403E-3</v>
      </c>
      <c r="Q36" s="14">
        <v>2.15746159748447E-2</v>
      </c>
      <c r="R36" s="14">
        <v>0.120021965787534</v>
      </c>
      <c r="S36" s="14">
        <v>0.15336934117682499</v>
      </c>
      <c r="T36" s="14">
        <v>7.4036740036409102E-2</v>
      </c>
      <c r="U36" s="14">
        <v>6.2760467600463402E-2</v>
      </c>
      <c r="V36" s="14">
        <v>1</v>
      </c>
    </row>
    <row r="37" spans="2:22" s="1" customFormat="1" ht="10.7" customHeight="1" x14ac:dyDescent="0.15">
      <c r="B37" s="170"/>
      <c r="C37" s="12" t="s">
        <v>843</v>
      </c>
      <c r="D37" s="14">
        <v>4.8330348634279797E-2</v>
      </c>
      <c r="E37" s="14">
        <v>9.8863187409720197E-3</v>
      </c>
      <c r="F37" s="14">
        <v>1.22495367408331E-2</v>
      </c>
      <c r="G37" s="14">
        <v>4.0420464078360502E-3</v>
      </c>
      <c r="H37" s="14">
        <v>8.9810579626136595E-3</v>
      </c>
      <c r="I37" s="14">
        <v>3.5780095254587703E-2</v>
      </c>
      <c r="J37" s="14">
        <v>0.106581235489126</v>
      </c>
      <c r="K37" s="14">
        <v>9.7661357808211197E-2</v>
      </c>
      <c r="L37" s="14">
        <v>0.149789031723532</v>
      </c>
      <c r="M37" s="14">
        <v>4.4069504947825702E-2</v>
      </c>
      <c r="N37" s="14">
        <v>7.6122787788415799E-3</v>
      </c>
      <c r="O37" s="14">
        <v>9.67270623198941E-3</v>
      </c>
      <c r="P37" s="14">
        <v>4.1447048466189598E-3</v>
      </c>
      <c r="Q37" s="14">
        <v>1.47029697323518E-2</v>
      </c>
      <c r="R37" s="14">
        <v>0.112521944537482</v>
      </c>
      <c r="S37" s="14">
        <v>8.7123832001020404E-2</v>
      </c>
      <c r="T37" s="14">
        <v>7.3618544054469104E-2</v>
      </c>
      <c r="U37" s="14">
        <v>0.17323248610740999</v>
      </c>
      <c r="V37" s="14">
        <v>1</v>
      </c>
    </row>
    <row r="38" spans="2:22" s="1" customFormat="1" ht="10.7" customHeight="1" x14ac:dyDescent="0.15">
      <c r="B38" s="170"/>
      <c r="C38" s="12" t="s">
        <v>844</v>
      </c>
      <c r="D38" s="14">
        <v>3.9069082131283099E-3</v>
      </c>
      <c r="E38" s="14">
        <v>1.6928629368820801E-2</v>
      </c>
      <c r="F38" s="14">
        <v>3.4840843453283601E-2</v>
      </c>
      <c r="G38" s="14">
        <v>1.11603556579633E-2</v>
      </c>
      <c r="H38" s="14">
        <v>2.2073835470964701E-2</v>
      </c>
      <c r="I38" s="14">
        <v>6.6280286375980199E-2</v>
      </c>
      <c r="J38" s="14">
        <v>0.14508070488931701</v>
      </c>
      <c r="K38" s="14">
        <v>9.3554189247969197E-2</v>
      </c>
      <c r="L38" s="14">
        <v>8.2440857560474798E-2</v>
      </c>
      <c r="M38" s="14">
        <v>2.4099784865335102E-3</v>
      </c>
      <c r="N38" s="14">
        <v>9.0168463374204998E-3</v>
      </c>
      <c r="O38" s="14">
        <v>2.8488688775770099E-2</v>
      </c>
      <c r="P38" s="14">
        <v>1.6728777494327701E-2</v>
      </c>
      <c r="Q38" s="14">
        <v>2.86728659934402E-2</v>
      </c>
      <c r="R38" s="14">
        <v>0.19517690809556801</v>
      </c>
      <c r="S38" s="14">
        <v>0.12937078008848299</v>
      </c>
      <c r="T38" s="14">
        <v>5.7533827868756098E-2</v>
      </c>
      <c r="U38" s="14">
        <v>5.6334716621798002E-2</v>
      </c>
      <c r="V38" s="14">
        <v>1</v>
      </c>
    </row>
    <row r="39" spans="2:22" s="1" customFormat="1" ht="10.7" customHeight="1" x14ac:dyDescent="0.15">
      <c r="B39" s="171" t="s">
        <v>824</v>
      </c>
      <c r="C39" s="19" t="s">
        <v>842</v>
      </c>
      <c r="D39" s="22">
        <v>2.2285251215559201E-3</v>
      </c>
      <c r="E39" s="22">
        <v>7.41491085899514E-3</v>
      </c>
      <c r="F39" s="22">
        <v>2.0542949756888199E-2</v>
      </c>
      <c r="G39" s="22">
        <v>1.07374392220421E-2</v>
      </c>
      <c r="H39" s="22">
        <v>3.56158833063209E-2</v>
      </c>
      <c r="I39" s="22">
        <v>0.11057536466774701</v>
      </c>
      <c r="J39" s="22">
        <v>0.157739059967585</v>
      </c>
      <c r="K39" s="22">
        <v>7.2811993517017795E-2</v>
      </c>
      <c r="L39" s="22">
        <v>3.8087520259319302E-2</v>
      </c>
      <c r="M39" s="22">
        <v>1.7828200972447299E-3</v>
      </c>
      <c r="N39" s="22">
        <v>3.93030794165316E-3</v>
      </c>
      <c r="O39" s="22">
        <v>1.5032414910859E-2</v>
      </c>
      <c r="P39" s="22">
        <v>7.6580226904375999E-3</v>
      </c>
      <c r="Q39" s="22">
        <v>2.4878444084278799E-2</v>
      </c>
      <c r="R39" s="22">
        <v>0.20117504051863899</v>
      </c>
      <c r="S39" s="22">
        <v>0.18679092382495899</v>
      </c>
      <c r="T39" s="22">
        <v>6.8598055105348499E-2</v>
      </c>
      <c r="U39" s="22">
        <v>3.4400324149108603E-2</v>
      </c>
      <c r="V39" s="14">
        <v>1</v>
      </c>
    </row>
    <row r="40" spans="2:22" s="1" customFormat="1" ht="10.7" customHeight="1" x14ac:dyDescent="0.15">
      <c r="B40" s="171"/>
      <c r="C40" s="19" t="s">
        <v>843</v>
      </c>
      <c r="D40" s="23">
        <v>1.1440589220888E-2</v>
      </c>
      <c r="E40" s="23">
        <v>5.3145071209159504E-3</v>
      </c>
      <c r="F40" s="23">
        <v>1.10827981010891E-2</v>
      </c>
      <c r="G40" s="23">
        <v>5.2970538955599E-3</v>
      </c>
      <c r="H40" s="23">
        <v>1.4119659313041001E-2</v>
      </c>
      <c r="I40" s="23">
        <v>6.7186191008098306E-2</v>
      </c>
      <c r="J40" s="23">
        <v>0.17160011170064199</v>
      </c>
      <c r="K40" s="23">
        <v>0.12167516056967299</v>
      </c>
      <c r="L40" s="23">
        <v>7.9071837475565496E-2</v>
      </c>
      <c r="M40" s="23">
        <v>1.04370287629154E-2</v>
      </c>
      <c r="N40" s="23">
        <v>4.1451410220608798E-3</v>
      </c>
      <c r="O40" s="23">
        <v>9.6167271711812292E-3</v>
      </c>
      <c r="P40" s="23">
        <v>4.2062273108070397E-3</v>
      </c>
      <c r="Q40" s="23">
        <v>1.5873708461323702E-2</v>
      </c>
      <c r="R40" s="23">
        <v>0.101062901424183</v>
      </c>
      <c r="S40" s="23">
        <v>0.173999930187099</v>
      </c>
      <c r="T40" s="23">
        <v>0.10348889974867399</v>
      </c>
      <c r="U40" s="23">
        <v>9.0381527506283199E-2</v>
      </c>
      <c r="V40" s="14">
        <v>1</v>
      </c>
    </row>
    <row r="41" spans="2:22" s="1" customFormat="1" ht="10.7" customHeight="1" x14ac:dyDescent="0.15">
      <c r="B41" s="171"/>
      <c r="C41" s="19" t="s">
        <v>844</v>
      </c>
      <c r="D41" s="22">
        <v>2.5598634739480599E-3</v>
      </c>
      <c r="E41" s="22">
        <v>1.22660124793344E-2</v>
      </c>
      <c r="F41" s="22">
        <v>2.5705295717561701E-2</v>
      </c>
      <c r="G41" s="22">
        <v>1.1599381366327099E-2</v>
      </c>
      <c r="H41" s="22">
        <v>1.8798997386805998E-2</v>
      </c>
      <c r="I41" s="22">
        <v>6.5756492987040699E-2</v>
      </c>
      <c r="J41" s="22">
        <v>0.114127246546851</v>
      </c>
      <c r="K41" s="22">
        <v>6.2743320356247703E-2</v>
      </c>
      <c r="L41" s="22">
        <v>4.2931043677670498E-2</v>
      </c>
      <c r="M41" s="22">
        <v>1.9198976054610401E-3</v>
      </c>
      <c r="N41" s="22">
        <v>1.2052690523172101E-2</v>
      </c>
      <c r="O41" s="22">
        <v>2.4745346914831198E-2</v>
      </c>
      <c r="P41" s="22">
        <v>1.30659698149432E-2</v>
      </c>
      <c r="Q41" s="22">
        <v>2.3438749933336899E-2</v>
      </c>
      <c r="R41" s="22">
        <v>0.30478374486693999</v>
      </c>
      <c r="S41" s="22">
        <v>0.161218068369687</v>
      </c>
      <c r="T41" s="22">
        <v>6.5623166764439203E-2</v>
      </c>
      <c r="U41" s="22">
        <v>3.6664711215401803E-2</v>
      </c>
      <c r="V41" s="14">
        <v>1</v>
      </c>
    </row>
    <row r="42" spans="2:22" s="1" customFormat="1" ht="10.7" customHeight="1" x14ac:dyDescent="0.15">
      <c r="B42" s="171" t="s">
        <v>846</v>
      </c>
      <c r="C42" s="19" t="s">
        <v>842</v>
      </c>
      <c r="D42" s="23">
        <v>9.2899800928998005E-3</v>
      </c>
      <c r="E42" s="23">
        <v>1.9243530192435299E-2</v>
      </c>
      <c r="F42" s="23">
        <v>2.38885202388852E-2</v>
      </c>
      <c r="G42" s="23">
        <v>1.39349701393497E-2</v>
      </c>
      <c r="H42" s="23">
        <v>3.6496350364963501E-2</v>
      </c>
      <c r="I42" s="23">
        <v>0.142667551426676</v>
      </c>
      <c r="J42" s="23">
        <v>0.148639681486397</v>
      </c>
      <c r="K42" s="23">
        <v>4.3795620437956199E-2</v>
      </c>
      <c r="L42" s="23">
        <v>3.3178500331785002E-2</v>
      </c>
      <c r="M42" s="23">
        <v>8.6264100862640993E-3</v>
      </c>
      <c r="N42" s="23">
        <v>5.9721300597212999E-3</v>
      </c>
      <c r="O42" s="23">
        <v>1.59256801592568E-2</v>
      </c>
      <c r="P42" s="23">
        <v>8.6264100862640993E-3</v>
      </c>
      <c r="Q42" s="23">
        <v>9.3563370935633702E-2</v>
      </c>
      <c r="R42" s="23">
        <v>0.230922362309224</v>
      </c>
      <c r="S42" s="23">
        <v>0.113470471134705</v>
      </c>
      <c r="T42" s="23">
        <v>3.18513603185136E-2</v>
      </c>
      <c r="U42" s="23">
        <v>1.9907100199071E-2</v>
      </c>
      <c r="V42" s="14">
        <v>1</v>
      </c>
    </row>
    <row r="43" spans="2:22" s="1" customFormat="1" ht="10.7" customHeight="1" x14ac:dyDescent="0.15">
      <c r="B43" s="171"/>
      <c r="C43" s="19" t="s">
        <v>843</v>
      </c>
      <c r="D43" s="22">
        <v>3.6501150937191702E-2</v>
      </c>
      <c r="E43" s="22">
        <v>2.12649347802258E-2</v>
      </c>
      <c r="F43" s="22">
        <v>2.0278417187328701E-2</v>
      </c>
      <c r="G43" s="22">
        <v>1.10709196536227E-2</v>
      </c>
      <c r="H43" s="22">
        <v>3.8583799188863302E-2</v>
      </c>
      <c r="I43" s="22">
        <v>0.14863531732982599</v>
      </c>
      <c r="J43" s="22">
        <v>0.14929299572509</v>
      </c>
      <c r="K43" s="22">
        <v>5.5025759070481198E-2</v>
      </c>
      <c r="L43" s="22">
        <v>3.2664693631480897E-2</v>
      </c>
      <c r="M43" s="22">
        <v>2.61975227447112E-2</v>
      </c>
      <c r="N43" s="22">
        <v>1.8414995067412E-2</v>
      </c>
      <c r="O43" s="22">
        <v>1.6441959881617899E-2</v>
      </c>
      <c r="P43" s="22">
        <v>9.6459497972158307E-3</v>
      </c>
      <c r="Q43" s="22">
        <v>7.4208045599035405E-2</v>
      </c>
      <c r="R43" s="22">
        <v>0.16551572947495299</v>
      </c>
      <c r="S43" s="22">
        <v>0.106653513098761</v>
      </c>
      <c r="T43" s="22">
        <v>4.1433738901677099E-2</v>
      </c>
      <c r="U43" s="22">
        <v>2.81705579305053E-2</v>
      </c>
      <c r="V43" s="14">
        <v>1</v>
      </c>
    </row>
    <row r="44" spans="2:22" s="1" customFormat="1" ht="10.7" customHeight="1" x14ac:dyDescent="0.15">
      <c r="B44" s="171"/>
      <c r="C44" s="19" t="s">
        <v>844</v>
      </c>
      <c r="D44" s="23">
        <v>5.9741121805509502E-3</v>
      </c>
      <c r="E44" s="23">
        <v>8.4965151012280096E-2</v>
      </c>
      <c r="F44" s="23">
        <v>0.116827082641885</v>
      </c>
      <c r="G44" s="23">
        <v>8.0982409558579493E-2</v>
      </c>
      <c r="H44" s="23">
        <v>3.6508463325589102E-2</v>
      </c>
      <c r="I44" s="23">
        <v>7.8991038831729199E-2</v>
      </c>
      <c r="J44" s="23">
        <v>9.8572850979090604E-2</v>
      </c>
      <c r="K44" s="23">
        <v>7.3016926651178196E-3</v>
      </c>
      <c r="L44" s="23">
        <v>3.6508463325589098E-3</v>
      </c>
      <c r="M44" s="23">
        <v>6.6379024228343901E-4</v>
      </c>
      <c r="N44" s="23">
        <v>7.1689346166611295E-2</v>
      </c>
      <c r="O44" s="23">
        <v>5.5426485230667101E-2</v>
      </c>
      <c r="P44" s="23">
        <v>1.3275804845668799E-2</v>
      </c>
      <c r="Q44" s="23">
        <v>6.6710919349485601E-2</v>
      </c>
      <c r="R44" s="23">
        <v>0.18718884832393001</v>
      </c>
      <c r="S44" s="23">
        <v>7.7663458347162304E-2</v>
      </c>
      <c r="T44" s="23">
        <v>4.97842681712579E-3</v>
      </c>
      <c r="U44" s="23">
        <v>8.6292731496847002E-3</v>
      </c>
      <c r="V44" s="14">
        <v>1</v>
      </c>
    </row>
    <row r="45" spans="2:22" s="1" customFormat="1" ht="10.7" customHeight="1" x14ac:dyDescent="0.15">
      <c r="B45" s="170" t="s">
        <v>832</v>
      </c>
      <c r="C45" s="12" t="s">
        <v>842</v>
      </c>
      <c r="D45" s="14">
        <v>8.3898416927998196E-3</v>
      </c>
      <c r="E45" s="14">
        <v>1.5579338993596099E-2</v>
      </c>
      <c r="F45" s="14">
        <v>3.7405496446100799E-2</v>
      </c>
      <c r="G45" s="14">
        <v>1.1550958075929599E-2</v>
      </c>
      <c r="H45" s="14">
        <v>2.78404484637477E-2</v>
      </c>
      <c r="I45" s="14">
        <v>8.4709120732021498E-2</v>
      </c>
      <c r="J45" s="14">
        <v>0.15878482412755099</v>
      </c>
      <c r="K45" s="14">
        <v>9.1213604741046103E-2</v>
      </c>
      <c r="L45" s="14">
        <v>7.1411064535793503E-2</v>
      </c>
      <c r="M45" s="14">
        <v>6.0645672161436896E-3</v>
      </c>
      <c r="N45" s="14">
        <v>9.1251311894721601E-3</v>
      </c>
      <c r="O45" s="14">
        <v>2.4905575002670901E-2</v>
      </c>
      <c r="P45" s="14">
        <v>7.6671212473526399E-3</v>
      </c>
      <c r="Q45" s="14">
        <v>2.2768836294392299E-2</v>
      </c>
      <c r="R45" s="14">
        <v>0.13365929072843899</v>
      </c>
      <c r="S45" s="14">
        <v>0.15817522514313001</v>
      </c>
      <c r="T45" s="14">
        <v>7.2793660170562005E-2</v>
      </c>
      <c r="U45" s="14">
        <v>5.7955895199250901E-2</v>
      </c>
      <c r="V45" s="14">
        <v>1</v>
      </c>
    </row>
    <row r="46" spans="2:22" s="1" customFormat="1" ht="10.7" customHeight="1" x14ac:dyDescent="0.15">
      <c r="B46" s="170"/>
      <c r="C46" s="12" t="s">
        <v>843</v>
      </c>
      <c r="D46" s="14">
        <v>4.4346044726531801E-2</v>
      </c>
      <c r="E46" s="14">
        <v>9.5002293032031698E-3</v>
      </c>
      <c r="F46" s="14">
        <v>1.21939675336074E-2</v>
      </c>
      <c r="G46" s="14">
        <v>4.23314851219443E-3</v>
      </c>
      <c r="H46" s="14">
        <v>9.7704302720666401E-3</v>
      </c>
      <c r="I46" s="14">
        <v>4.0033857835690197E-2</v>
      </c>
      <c r="J46" s="14">
        <v>0.113787693724445</v>
      </c>
      <c r="K46" s="14">
        <v>9.9832824638652201E-2</v>
      </c>
      <c r="L46" s="14">
        <v>0.14135922115949301</v>
      </c>
      <c r="M46" s="14">
        <v>4.03775828777138E-2</v>
      </c>
      <c r="N46" s="14">
        <v>7.3377025013808697E-3</v>
      </c>
      <c r="O46" s="14">
        <v>9.72355867542706E-3</v>
      </c>
      <c r="P46" s="14">
        <v>4.1973055265288597E-3</v>
      </c>
      <c r="Q46" s="14">
        <v>1.53251739993144E-2</v>
      </c>
      <c r="R46" s="14">
        <v>0.11175934835614</v>
      </c>
      <c r="S46" s="14">
        <v>9.6436931509568696E-2</v>
      </c>
      <c r="T46" s="14">
        <v>7.6494445715798207E-2</v>
      </c>
      <c r="U46" s="14">
        <v>0.16329053313224501</v>
      </c>
      <c r="V46" s="14">
        <v>1</v>
      </c>
    </row>
    <row r="47" spans="2:22" s="1" customFormat="1" ht="10.7" customHeight="1" x14ac:dyDescent="0.15">
      <c r="B47" s="170"/>
      <c r="C47" s="12" t="s">
        <v>844</v>
      </c>
      <c r="D47" s="14">
        <v>3.7571355138922699E-3</v>
      </c>
      <c r="E47" s="14">
        <v>1.7030544057571099E-2</v>
      </c>
      <c r="F47" s="14">
        <v>3.45176257338419E-2</v>
      </c>
      <c r="G47" s="14">
        <v>1.1927468008549101E-2</v>
      </c>
      <c r="H47" s="14">
        <v>2.1805589373156901E-2</v>
      </c>
      <c r="I47" s="14">
        <v>6.6343370397424495E-2</v>
      </c>
      <c r="J47" s="14">
        <v>0.14068122176230299</v>
      </c>
      <c r="K47" s="14">
        <v>8.8767821875930006E-2</v>
      </c>
      <c r="L47" s="14">
        <v>7.6627302978654305E-2</v>
      </c>
      <c r="M47" s="14">
        <v>2.3300327354381402E-3</v>
      </c>
      <c r="N47" s="14">
        <v>1.0040445851256701E-2</v>
      </c>
      <c r="O47" s="14">
        <v>2.82884235586938E-2</v>
      </c>
      <c r="P47" s="14">
        <v>1.6229066904742601E-2</v>
      </c>
      <c r="Q47" s="14">
        <v>2.83966398831264E-2</v>
      </c>
      <c r="R47" s="14">
        <v>0.20899615832048299</v>
      </c>
      <c r="S47" s="14">
        <v>0.132882882882883</v>
      </c>
      <c r="T47" s="14">
        <v>5.8024240456672899E-2</v>
      </c>
      <c r="U47" s="14">
        <v>5.3354029705381098E-2</v>
      </c>
      <c r="V47" s="14">
        <v>1</v>
      </c>
    </row>
  </sheetData>
  <mergeCells count="22">
    <mergeCell ref="B45:B47"/>
    <mergeCell ref="B27:B29"/>
    <mergeCell ref="B30:B32"/>
    <mergeCell ref="B33:B35"/>
    <mergeCell ref="B36:B38"/>
    <mergeCell ref="B39:B41"/>
    <mergeCell ref="B42:B44"/>
    <mergeCell ref="V10:V11"/>
    <mergeCell ref="B12:B14"/>
    <mergeCell ref="B15:B17"/>
    <mergeCell ref="B18:B20"/>
    <mergeCell ref="B21:B23"/>
    <mergeCell ref="B24:B26"/>
    <mergeCell ref="B2:B4"/>
    <mergeCell ref="G2:L3"/>
    <mergeCell ref="O2:S2"/>
    <mergeCell ref="E6:M7"/>
    <mergeCell ref="B7:B8"/>
    <mergeCell ref="B10:B11"/>
    <mergeCell ref="C10:C11"/>
    <mergeCell ref="D10:L10"/>
    <mergeCell ref="M10:U10"/>
  </mergeCells>
  <pageMargins left="0.7" right="0.7" top="0.75" bottom="0.75" header="0.3" footer="0.3"/>
  <pageSetup paperSize="9" orientation="landscape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S25"/>
  <sheetViews>
    <sheetView workbookViewId="0"/>
  </sheetViews>
  <sheetFormatPr defaultColWidth="8.85546875" defaultRowHeight="12.75" x14ac:dyDescent="0.2"/>
  <cols>
    <col min="1" max="1" width="0.85546875" style="15" customWidth="1"/>
    <col min="2" max="2" width="0.28515625" style="15" customWidth="1"/>
    <col min="3" max="3" width="18.28515625" style="15" customWidth="1"/>
    <col min="4" max="19" width="7.140625" style="15" customWidth="1"/>
    <col min="20" max="20" width="4.7109375" style="15" customWidth="1"/>
    <col min="21" max="16384" width="8.85546875" style="15"/>
  </cols>
  <sheetData>
    <row r="1" spans="2:19" s="1" customFormat="1" ht="8.85" customHeight="1" thickBot="1" x14ac:dyDescent="0.2">
      <c r="B1" s="159"/>
      <c r="C1" s="159"/>
    </row>
    <row r="2" spans="2:19" s="1" customFormat="1" ht="12.75" customHeight="1" thickBot="1" x14ac:dyDescent="0.25">
      <c r="B2" s="159"/>
      <c r="C2" s="159"/>
      <c r="I2" s="160" t="s">
        <v>0</v>
      </c>
      <c r="J2" s="160"/>
      <c r="K2" s="160"/>
      <c r="L2" s="160"/>
      <c r="O2" s="161" t="s">
        <v>849</v>
      </c>
      <c r="P2" s="161"/>
      <c r="Q2" s="161"/>
    </row>
    <row r="3" spans="2:19" s="1" customFormat="1" ht="2.1" customHeight="1" thickBot="1" x14ac:dyDescent="0.2">
      <c r="B3" s="159"/>
      <c r="C3" s="159"/>
      <c r="I3" s="160"/>
      <c r="J3" s="160"/>
      <c r="K3" s="160"/>
      <c r="L3" s="160"/>
    </row>
    <row r="4" spans="2:19" s="1" customFormat="1" ht="19.7" customHeight="1" x14ac:dyDescent="0.15">
      <c r="B4" s="159"/>
      <c r="C4" s="159"/>
    </row>
    <row r="5" spans="2:19" s="1" customFormat="1" ht="10.15" customHeight="1" x14ac:dyDescent="0.15"/>
    <row r="6" spans="2:19" s="1" customFormat="1" ht="12.75" customHeight="1" thickBot="1" x14ac:dyDescent="0.2">
      <c r="G6" s="164" t="s">
        <v>850</v>
      </c>
      <c r="H6" s="164"/>
      <c r="I6" s="164"/>
      <c r="J6" s="164"/>
      <c r="K6" s="164"/>
    </row>
    <row r="7" spans="2:19" s="1" customFormat="1" ht="1.7" customHeight="1" thickBot="1" x14ac:dyDescent="0.2">
      <c r="C7" s="161" t="s">
        <v>3</v>
      </c>
      <c r="G7" s="164"/>
      <c r="H7" s="164"/>
      <c r="I7" s="164"/>
      <c r="J7" s="164"/>
      <c r="K7" s="164"/>
    </row>
    <row r="8" spans="2:19" s="1" customFormat="1" ht="10.15" customHeight="1" x14ac:dyDescent="0.15">
      <c r="C8" s="161"/>
    </row>
    <row r="9" spans="2:19" s="1" customFormat="1" ht="8.85" customHeight="1" x14ac:dyDescent="0.15"/>
    <row r="10" spans="2:19" s="1" customFormat="1" ht="11.85" customHeight="1" x14ac:dyDescent="0.2">
      <c r="C10" s="2" t="s">
        <v>851</v>
      </c>
    </row>
    <row r="11" spans="2:19" s="1" customFormat="1" ht="8.85" customHeight="1" x14ac:dyDescent="0.15"/>
    <row r="12" spans="2:19" s="1" customFormat="1" ht="11.85" customHeight="1" x14ac:dyDescent="0.2">
      <c r="C12" s="2" t="s">
        <v>852</v>
      </c>
    </row>
    <row r="13" spans="2:19" s="1" customFormat="1" ht="8.85" customHeight="1" x14ac:dyDescent="0.15"/>
    <row r="14" spans="2:19" s="1" customFormat="1" ht="11.85" customHeight="1" x14ac:dyDescent="0.2">
      <c r="C14" s="2" t="s">
        <v>853</v>
      </c>
    </row>
    <row r="15" spans="2:19" s="1" customFormat="1" ht="10.15" customHeight="1" x14ac:dyDescent="0.15"/>
    <row r="16" spans="2:19" s="1" customFormat="1" ht="21.75" customHeight="1" x14ac:dyDescent="0.2">
      <c r="B16" s="24"/>
      <c r="C16" s="25"/>
      <c r="D16" s="173"/>
      <c r="E16" s="173"/>
      <c r="F16" s="173"/>
      <c r="G16" s="173"/>
      <c r="H16" s="162" t="s">
        <v>854</v>
      </c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</row>
    <row r="17" spans="2:19" s="1" customFormat="1" ht="29.45" customHeight="1" x14ac:dyDescent="0.2">
      <c r="B17" s="24"/>
      <c r="C17" s="26" t="s">
        <v>855</v>
      </c>
      <c r="D17" s="27" t="s">
        <v>856</v>
      </c>
      <c r="E17" s="27" t="s">
        <v>857</v>
      </c>
      <c r="F17" s="27" t="s">
        <v>858</v>
      </c>
      <c r="G17" s="27" t="s">
        <v>859</v>
      </c>
      <c r="H17" s="27" t="s">
        <v>860</v>
      </c>
      <c r="I17" s="27" t="s">
        <v>861</v>
      </c>
      <c r="J17" s="27" t="s">
        <v>862</v>
      </c>
      <c r="K17" s="27" t="s">
        <v>863</v>
      </c>
      <c r="L17" s="27" t="s">
        <v>864</v>
      </c>
      <c r="M17" s="27" t="s">
        <v>865</v>
      </c>
      <c r="N17" s="27" t="s">
        <v>866</v>
      </c>
      <c r="O17" s="27" t="s">
        <v>867</v>
      </c>
      <c r="P17" s="27" t="s">
        <v>868</v>
      </c>
      <c r="Q17" s="27" t="s">
        <v>869</v>
      </c>
      <c r="R17" s="27" t="s">
        <v>870</v>
      </c>
      <c r="S17" s="27" t="s">
        <v>871</v>
      </c>
    </row>
    <row r="18" spans="2:19" s="1" customFormat="1" ht="14.65" customHeight="1" x14ac:dyDescent="0.2">
      <c r="B18" s="28" t="s">
        <v>872</v>
      </c>
      <c r="C18" s="17" t="s">
        <v>873</v>
      </c>
      <c r="D18" s="29">
        <v>54989</v>
      </c>
      <c r="E18" s="29">
        <v>69269</v>
      </c>
      <c r="F18" s="29">
        <v>248046</v>
      </c>
      <c r="G18" s="29">
        <v>46484</v>
      </c>
      <c r="H18" s="29">
        <v>201562</v>
      </c>
      <c r="I18" s="30">
        <v>10.4888867941378</v>
      </c>
      <c r="J18" s="30">
        <v>9.2834565356831202</v>
      </c>
      <c r="K18" s="31">
        <v>5.6359829729810199E-2</v>
      </c>
      <c r="L18" s="31">
        <v>4.9863752098350103E-2</v>
      </c>
      <c r="M18" s="31">
        <v>0.43409968148758199</v>
      </c>
      <c r="N18" s="31">
        <v>7.4577549339657295E-2</v>
      </c>
      <c r="O18" s="32">
        <v>1.2948251128685</v>
      </c>
      <c r="P18" s="33">
        <v>132</v>
      </c>
      <c r="Q18" s="34">
        <v>2.2251912562883902</v>
      </c>
      <c r="R18" s="34">
        <v>2.7290338064870099</v>
      </c>
      <c r="S18" s="31">
        <v>2.5113860747561501E-2</v>
      </c>
    </row>
    <row r="19" spans="2:19" s="1" customFormat="1" ht="14.65" customHeight="1" x14ac:dyDescent="0.2">
      <c r="B19" s="35"/>
      <c r="C19" s="17" t="s">
        <v>874</v>
      </c>
      <c r="D19" s="36">
        <v>7554</v>
      </c>
      <c r="E19" s="36">
        <v>9137</v>
      </c>
      <c r="F19" s="36">
        <v>33093</v>
      </c>
      <c r="G19" s="36">
        <v>3399</v>
      </c>
      <c r="H19" s="36">
        <v>29694</v>
      </c>
      <c r="I19" s="37">
        <v>9.4534586111672407</v>
      </c>
      <c r="J19" s="37">
        <v>8.2180789739155493</v>
      </c>
      <c r="K19" s="38">
        <v>6.5265710244493805E-2</v>
      </c>
      <c r="L19" s="38">
        <v>5.4782320607314999E-2</v>
      </c>
      <c r="M19" s="38">
        <v>0.28433353539435602</v>
      </c>
      <c r="N19" s="38">
        <v>0.14167845355964201</v>
      </c>
      <c r="O19" s="39">
        <v>1.0772134336903101</v>
      </c>
      <c r="P19" s="40">
        <v>13</v>
      </c>
      <c r="Q19" s="41">
        <v>2.3581868390920699</v>
      </c>
      <c r="R19" s="41">
        <v>2.5901930593391</v>
      </c>
      <c r="S19" s="38">
        <v>3.5158617902606597E-2</v>
      </c>
    </row>
    <row r="20" spans="2:19" s="1" customFormat="1" ht="14.65" customHeight="1" x14ac:dyDescent="0.2">
      <c r="B20" s="35"/>
      <c r="C20" s="17" t="s">
        <v>875</v>
      </c>
      <c r="D20" s="29">
        <v>36592</v>
      </c>
      <c r="E20" s="29">
        <v>42576</v>
      </c>
      <c r="F20" s="29">
        <v>161442</v>
      </c>
      <c r="G20" s="29">
        <v>27711</v>
      </c>
      <c r="H20" s="29">
        <v>133731</v>
      </c>
      <c r="I20" s="30">
        <v>10.2510113586229</v>
      </c>
      <c r="J20" s="30">
        <v>8.4745736684716704</v>
      </c>
      <c r="K20" s="31">
        <v>7.4784455361883204E-2</v>
      </c>
      <c r="L20" s="31">
        <v>7.4800237512017906E-2</v>
      </c>
      <c r="M20" s="31">
        <v>0.51504886675490402</v>
      </c>
      <c r="N20" s="31">
        <v>9.0659607719975194E-2</v>
      </c>
      <c r="O20" s="32">
        <v>1.6252938308993401</v>
      </c>
      <c r="P20" s="33">
        <v>116</v>
      </c>
      <c r="Q20" s="34">
        <v>2.1861198974059901</v>
      </c>
      <c r="R20" s="34">
        <v>2.6782862452452201</v>
      </c>
      <c r="S20" s="31">
        <v>2.09151206526535E-2</v>
      </c>
    </row>
    <row r="21" spans="2:19" s="1" customFormat="1" ht="14.1" customHeight="1" x14ac:dyDescent="0.15">
      <c r="B21" s="42"/>
      <c r="C21" s="12" t="s">
        <v>872</v>
      </c>
      <c r="D21" s="43">
        <v>99135</v>
      </c>
      <c r="E21" s="43">
        <v>120982</v>
      </c>
      <c r="F21" s="43">
        <v>442581</v>
      </c>
      <c r="G21" s="43">
        <v>77594</v>
      </c>
      <c r="H21" s="43">
        <v>364987</v>
      </c>
      <c r="I21" s="44">
        <v>10.317490759944899</v>
      </c>
      <c r="J21" s="44">
        <v>8.9040059937721008</v>
      </c>
      <c r="K21" s="45">
        <v>6.3835150293024098E-2</v>
      </c>
      <c r="L21" s="45">
        <v>5.93082387306645E-2</v>
      </c>
      <c r="M21" s="45">
        <v>0.45157498760229797</v>
      </c>
      <c r="N21" s="45">
        <v>8.59290878853219E-2</v>
      </c>
      <c r="O21" s="46">
        <v>1.39820455084702</v>
      </c>
      <c r="P21" s="47">
        <v>261</v>
      </c>
      <c r="Q21" s="48">
        <v>2.2216955672393799</v>
      </c>
      <c r="R21" s="48">
        <v>2.7007141166977102</v>
      </c>
      <c r="S21" s="45">
        <v>2.4392649601218699E-2</v>
      </c>
    </row>
    <row r="22" spans="2:19" s="1" customFormat="1" ht="14.65" customHeight="1" x14ac:dyDescent="0.2">
      <c r="B22" s="28" t="s">
        <v>876</v>
      </c>
      <c r="C22" s="17" t="s">
        <v>877</v>
      </c>
      <c r="D22" s="36">
        <v>115614</v>
      </c>
      <c r="E22" s="36">
        <v>154902</v>
      </c>
      <c r="F22" s="36">
        <v>716314</v>
      </c>
      <c r="G22" s="36">
        <v>68563</v>
      </c>
      <c r="H22" s="36">
        <v>647751</v>
      </c>
      <c r="I22" s="37">
        <v>8.9657661663200798</v>
      </c>
      <c r="J22" s="37">
        <v>7.4852527211838398</v>
      </c>
      <c r="K22" s="38">
        <v>8.6318662572500898E-2</v>
      </c>
      <c r="L22" s="38">
        <v>8.9922763062919103E-2</v>
      </c>
      <c r="M22" s="38">
        <v>0.324530568073226</v>
      </c>
      <c r="N22" s="38">
        <v>0.12686047570748599</v>
      </c>
      <c r="O22" s="39">
        <v>1.1692831618940001</v>
      </c>
      <c r="P22" s="40">
        <v>355</v>
      </c>
      <c r="Q22" s="41">
        <v>2.2397973912815301</v>
      </c>
      <c r="R22" s="41">
        <v>2.5396712889184898</v>
      </c>
      <c r="S22" s="38">
        <v>4.0878362210170299E-2</v>
      </c>
    </row>
    <row r="23" spans="2:19" s="1" customFormat="1" ht="14.65" customHeight="1" x14ac:dyDescent="0.2">
      <c r="B23" s="35"/>
      <c r="C23" s="17" t="s">
        <v>878</v>
      </c>
      <c r="D23" s="29">
        <v>16937</v>
      </c>
      <c r="E23" s="29">
        <v>19820</v>
      </c>
      <c r="F23" s="29">
        <v>88305</v>
      </c>
      <c r="G23" s="29">
        <v>12964</v>
      </c>
      <c r="H23" s="29">
        <v>75341</v>
      </c>
      <c r="I23" s="30">
        <v>8.0092114519318809</v>
      </c>
      <c r="J23" s="30">
        <v>6.7179759478775001</v>
      </c>
      <c r="K23" s="31">
        <v>7.5111824902775404E-2</v>
      </c>
      <c r="L23" s="31">
        <v>9.3566359860926498E-2</v>
      </c>
      <c r="M23" s="31">
        <v>0.37478929135530498</v>
      </c>
      <c r="N23" s="31">
        <v>0.116085531118514</v>
      </c>
      <c r="O23" s="32">
        <v>1.30304176344885</v>
      </c>
      <c r="P23" s="33">
        <v>53</v>
      </c>
      <c r="Q23" s="34">
        <v>2.4710184361768501</v>
      </c>
      <c r="R23" s="34">
        <v>2.8772178347558199</v>
      </c>
      <c r="S23" s="31">
        <v>2.7368896085796599E-2</v>
      </c>
    </row>
    <row r="24" spans="2:19" s="1" customFormat="1" ht="14.1" customHeight="1" x14ac:dyDescent="0.15">
      <c r="B24" s="42"/>
      <c r="C24" s="12" t="s">
        <v>876</v>
      </c>
      <c r="D24" s="43">
        <v>132551</v>
      </c>
      <c r="E24" s="43">
        <v>174722</v>
      </c>
      <c r="F24" s="43">
        <v>804619</v>
      </c>
      <c r="G24" s="43">
        <v>81527</v>
      </c>
      <c r="H24" s="43">
        <v>723092</v>
      </c>
      <c r="I24" s="44">
        <v>8.8661000259994598</v>
      </c>
      <c r="J24" s="44">
        <v>7.4044307050429303</v>
      </c>
      <c r="K24" s="45">
        <v>8.51509904687094E-2</v>
      </c>
      <c r="L24" s="45">
        <v>9.0265708689088703E-2</v>
      </c>
      <c r="M24" s="45">
        <v>0.32976716655695298</v>
      </c>
      <c r="N24" s="45">
        <v>0.12573780376494301</v>
      </c>
      <c r="O24" s="46">
        <v>1.1832198487882599</v>
      </c>
      <c r="P24" s="47">
        <v>408</v>
      </c>
      <c r="Q24" s="48">
        <v>2.2638889657194401</v>
      </c>
      <c r="R24" s="48">
        <v>2.5796428631338801</v>
      </c>
      <c r="S24" s="45">
        <v>3.94707727370791E-2</v>
      </c>
    </row>
    <row r="25" spans="2:19" s="1" customFormat="1" ht="14.65" customHeight="1" x14ac:dyDescent="0.15">
      <c r="B25" s="42"/>
      <c r="C25" s="12" t="s">
        <v>879</v>
      </c>
      <c r="D25" s="43">
        <v>231686</v>
      </c>
      <c r="E25" s="43">
        <v>295704</v>
      </c>
      <c r="F25" s="43">
        <v>1247200</v>
      </c>
      <c r="G25" s="43">
        <v>159121</v>
      </c>
      <c r="H25" s="43">
        <v>1088079</v>
      </c>
      <c r="I25" s="44">
        <v>9.3529569084597703</v>
      </c>
      <c r="J25" s="44">
        <v>7.9151791054297798</v>
      </c>
      <c r="K25" s="45">
        <v>7.8000770164666403E-2</v>
      </c>
      <c r="L25" s="45">
        <v>7.88103792603458E-2</v>
      </c>
      <c r="M25" s="45">
        <v>0.37062658134198001</v>
      </c>
      <c r="N25" s="45">
        <v>0.112384302978001</v>
      </c>
      <c r="O25" s="46">
        <v>1.25533466899003</v>
      </c>
      <c r="P25" s="47">
        <v>669</v>
      </c>
      <c r="Q25" s="48">
        <v>2.2497355430993502</v>
      </c>
      <c r="R25" s="48">
        <v>2.6291253276332802</v>
      </c>
      <c r="S25" s="45">
        <v>3.4412942442598397E-2</v>
      </c>
    </row>
  </sheetData>
  <mergeCells count="7">
    <mergeCell ref="D16:G16"/>
    <mergeCell ref="H16:S16"/>
    <mergeCell ref="B1:C4"/>
    <mergeCell ref="I2:L3"/>
    <mergeCell ref="O2:Q2"/>
    <mergeCell ref="G6:K7"/>
    <mergeCell ref="C7:C8"/>
  </mergeCells>
  <pageMargins left="0.7" right="0.7" top="0.75" bottom="0.75" header="0.3" footer="0.3"/>
  <pageSetup paperSize="9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52</vt:i4>
      </vt:variant>
    </vt:vector>
  </HeadingPairs>
  <TitlesOfParts>
    <vt:vector size="52" baseType="lpstr">
      <vt:lpstr>Copertina</vt:lpstr>
      <vt:lpstr>Indice delle Tabelle</vt:lpstr>
      <vt:lpstr>Tabella 1.1.1</vt:lpstr>
      <vt:lpstr>Tabella 1.1.2</vt:lpstr>
      <vt:lpstr>Tabella 1.1.3</vt:lpstr>
      <vt:lpstr>Tabella 1.1.4</vt:lpstr>
      <vt:lpstr>Tabella 2.1.1</vt:lpstr>
      <vt:lpstr>Tabella 2.1.2</vt:lpstr>
      <vt:lpstr>Tabella 2.2.1</vt:lpstr>
      <vt:lpstr>Tabella 2.2.2</vt:lpstr>
      <vt:lpstr>Tabella 2.3.1</vt:lpstr>
      <vt:lpstr>Tabella 2.3.2</vt:lpstr>
      <vt:lpstr>Tabella 2.3.3</vt:lpstr>
      <vt:lpstr>Tabella 2.4.1</vt:lpstr>
      <vt:lpstr>Tabella 2.4.2</vt:lpstr>
      <vt:lpstr>Tabella 2.4.3</vt:lpstr>
      <vt:lpstr>Tabella 2.5.1</vt:lpstr>
      <vt:lpstr>Tabella 2.6.1</vt:lpstr>
      <vt:lpstr>Tabella 2.6.2</vt:lpstr>
      <vt:lpstr>Tabella 2.8.1</vt:lpstr>
      <vt:lpstr>Tabella 2.8.2</vt:lpstr>
      <vt:lpstr>Tabella 2.8.3</vt:lpstr>
      <vt:lpstr>Tabella 2.9.1</vt:lpstr>
      <vt:lpstr>Legenda</vt:lpstr>
      <vt:lpstr>Tabella 2.9.1 ONU</vt:lpstr>
      <vt:lpstr>Legenda ONU</vt:lpstr>
      <vt:lpstr>Tabella 2.9.2</vt:lpstr>
      <vt:lpstr>Tabella 2.9.3</vt:lpstr>
      <vt:lpstr>Tabella 2.9.4</vt:lpstr>
      <vt:lpstr>Tabella 2.9.5</vt:lpstr>
      <vt:lpstr>Tabella 2.9.6</vt:lpstr>
      <vt:lpstr>Tabella 2.9.7</vt:lpstr>
      <vt:lpstr>Tabella 2.9.8</vt:lpstr>
      <vt:lpstr>Tabella 3.1</vt:lpstr>
      <vt:lpstr>Tabella 3.2</vt:lpstr>
      <vt:lpstr>Tabella 3.3</vt:lpstr>
      <vt:lpstr>Tabella 3.4</vt:lpstr>
      <vt:lpstr>Tabella 4.1.1</vt:lpstr>
      <vt:lpstr>Tabella 4.1.2</vt:lpstr>
      <vt:lpstr>Tabella 4.1.3</vt:lpstr>
      <vt:lpstr>Tabella 4.2.1</vt:lpstr>
      <vt:lpstr>Tabella 4.3.1</vt:lpstr>
      <vt:lpstr>Tabella 4.3.2</vt:lpstr>
      <vt:lpstr>Tabella 4.3.3</vt:lpstr>
      <vt:lpstr>Tabella 4.4.1</vt:lpstr>
      <vt:lpstr>Tabella 4.4.2</vt:lpstr>
      <vt:lpstr>Tabella 4.4.3</vt:lpstr>
      <vt:lpstr>Tabella 4.5.1</vt:lpstr>
      <vt:lpstr>Tabella 4.5.2</vt:lpstr>
      <vt:lpstr>Tabella 5.1.1</vt:lpstr>
      <vt:lpstr>Tabella 5.1.2</vt:lpstr>
      <vt:lpstr>Tabella 5.1.3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 Windows</dc:creator>
  <cp:lastModifiedBy>Paolo Federico</cp:lastModifiedBy>
  <dcterms:created xsi:type="dcterms:W3CDTF">2019-10-25T14:59:18Z</dcterms:created>
  <dcterms:modified xsi:type="dcterms:W3CDTF">2019-11-06T15:04:32Z</dcterms:modified>
</cp:coreProperties>
</file>